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jiwara/Desktop/"/>
    </mc:Choice>
  </mc:AlternateContent>
  <xr:revisionPtr revIDLastSave="0" documentId="13_ncr:1_{4C49C789-AE74-784E-9DAE-0B218908FF35}" xr6:coauthVersionLast="47" xr6:coauthVersionMax="47" xr10:uidLastSave="{00000000-0000-0000-0000-000000000000}"/>
  <bookViews>
    <workbookView xWindow="2860" yWindow="1680" windowWidth="27900" windowHeight="16740" activeTab="2" xr2:uid="{D4D024E5-7298-DF4A-BDBC-945B730729E6}"/>
  </bookViews>
  <sheets>
    <sheet name="sample" sheetId="1" r:id="rId1"/>
    <sheet name="roughness_sample1" sheetId="2" r:id="rId2"/>
    <sheet name="xylemaspect_sample1" sheetId="4" r:id="rId3"/>
    <sheet name="angle_sample1" sheetId="8" r:id="rId4"/>
    <sheet name="sample2" sheetId="5" r:id="rId5"/>
    <sheet name="roughness_sample2" sheetId="6" r:id="rId6"/>
    <sheet name="xylemaspect_sample2" sheetId="7" r:id="rId7"/>
    <sheet name="angle_sample2" sheetId="9" r:id="rId8"/>
    <sheet name="data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3" l="1"/>
  <c r="F17" i="3"/>
  <c r="ER9" i="9"/>
  <c r="ES9" i="9"/>
  <c r="EQ9" i="9"/>
  <c r="EI34" i="9"/>
  <c r="EJ34" i="9"/>
  <c r="EI35" i="9"/>
  <c r="EJ35" i="9"/>
  <c r="EJ33" i="9"/>
  <c r="EI33" i="9"/>
  <c r="EL35" i="9"/>
  <c r="EK35" i="9"/>
  <c r="EL33" i="9"/>
  <c r="EK33" i="9"/>
  <c r="EJ73" i="9"/>
  <c r="EI73" i="9"/>
  <c r="EJ72" i="9"/>
  <c r="EI72" i="9"/>
  <c r="EJ71" i="9"/>
  <c r="EL71" i="9" s="1"/>
  <c r="EI71" i="9"/>
  <c r="EK71" i="9" s="1"/>
  <c r="EJ69" i="9"/>
  <c r="EI69" i="9"/>
  <c r="EK69" i="9" s="1"/>
  <c r="EJ68" i="9"/>
  <c r="EI68" i="9"/>
  <c r="EJ67" i="9"/>
  <c r="EL67" i="9" s="1"/>
  <c r="EI67" i="9"/>
  <c r="EK67" i="9" s="1"/>
  <c r="EJ65" i="9"/>
  <c r="EI65" i="9"/>
  <c r="EJ64" i="9"/>
  <c r="EI64" i="9"/>
  <c r="EJ63" i="9"/>
  <c r="EI63" i="9"/>
  <c r="EJ61" i="9"/>
  <c r="EI61" i="9"/>
  <c r="EJ60" i="9"/>
  <c r="EL61" i="9" s="1"/>
  <c r="EI60" i="9"/>
  <c r="EJ59" i="9"/>
  <c r="EL59" i="9" s="1"/>
  <c r="EI59" i="9"/>
  <c r="EK59" i="9" s="1"/>
  <c r="EJ57" i="9"/>
  <c r="EI57" i="9"/>
  <c r="EJ56" i="9"/>
  <c r="EI56" i="9"/>
  <c r="EJ55" i="9"/>
  <c r="EI55" i="9"/>
  <c r="EJ53" i="9"/>
  <c r="EL53" i="9" s="1"/>
  <c r="EI53" i="9"/>
  <c r="EJ52" i="9"/>
  <c r="EI52" i="9"/>
  <c r="EJ51" i="9"/>
  <c r="EL51" i="9" s="1"/>
  <c r="EI51" i="9"/>
  <c r="EJ49" i="9"/>
  <c r="EI49" i="9"/>
  <c r="EJ48" i="9"/>
  <c r="EI48" i="9"/>
  <c r="EJ47" i="9"/>
  <c r="EI47" i="9"/>
  <c r="EJ45" i="9"/>
  <c r="EI45" i="9"/>
  <c r="EJ44" i="9"/>
  <c r="EI44" i="9"/>
  <c r="EJ43" i="9"/>
  <c r="EI43" i="9"/>
  <c r="EJ31" i="9"/>
  <c r="EI31" i="9"/>
  <c r="EJ30" i="9"/>
  <c r="EI30" i="9"/>
  <c r="EJ29" i="9"/>
  <c r="EI29" i="9"/>
  <c r="EJ27" i="9"/>
  <c r="EI27" i="9"/>
  <c r="EJ26" i="9"/>
  <c r="EI26" i="9"/>
  <c r="EJ25" i="9"/>
  <c r="EI25" i="9"/>
  <c r="EJ23" i="9"/>
  <c r="EI23" i="9"/>
  <c r="EJ22" i="9"/>
  <c r="EI22" i="9"/>
  <c r="EK23" i="9" s="1"/>
  <c r="EJ21" i="9"/>
  <c r="EI21" i="9"/>
  <c r="EJ19" i="9"/>
  <c r="EL19" i="9" s="1"/>
  <c r="EI19" i="9"/>
  <c r="EK19" i="9" s="1"/>
  <c r="EJ18" i="9"/>
  <c r="EI18" i="9"/>
  <c r="EJ17" i="9"/>
  <c r="EI17" i="9"/>
  <c r="EK17" i="9" s="1"/>
  <c r="EJ15" i="9"/>
  <c r="EL15" i="9" s="1"/>
  <c r="EI15" i="9"/>
  <c r="EK15" i="9" s="1"/>
  <c r="EJ14" i="9"/>
  <c r="EI14" i="9"/>
  <c r="EJ13" i="9"/>
  <c r="EI13" i="9"/>
  <c r="EK13" i="9" s="1"/>
  <c r="EJ11" i="9"/>
  <c r="EL11" i="9" s="1"/>
  <c r="EI11" i="9"/>
  <c r="EK11" i="9" s="1"/>
  <c r="EJ10" i="9"/>
  <c r="EI10" i="9"/>
  <c r="EJ9" i="9"/>
  <c r="EL9" i="9" s="1"/>
  <c r="EI9" i="9"/>
  <c r="EK9" i="9" s="1"/>
  <c r="EJ7" i="9"/>
  <c r="EI7" i="9"/>
  <c r="EJ6" i="9"/>
  <c r="EI6" i="9"/>
  <c r="EJ5" i="9"/>
  <c r="EI5" i="9"/>
  <c r="EJ3" i="9"/>
  <c r="EI3" i="9"/>
  <c r="EJ2" i="9"/>
  <c r="EI2" i="9"/>
  <c r="EJ1" i="9"/>
  <c r="EL1" i="9" s="1"/>
  <c r="EI1" i="9"/>
  <c r="EK1" i="9" s="1"/>
  <c r="EC8" i="9"/>
  <c r="ED8" i="9"/>
  <c r="EB8" i="9"/>
  <c r="DT30" i="9"/>
  <c r="DU30" i="9"/>
  <c r="DT31" i="9"/>
  <c r="DU31" i="9"/>
  <c r="DU29" i="9"/>
  <c r="DT29" i="9"/>
  <c r="DW31" i="9"/>
  <c r="DV31" i="9"/>
  <c r="DW29" i="9"/>
  <c r="DV29" i="9"/>
  <c r="DU73" i="9"/>
  <c r="DT73" i="9"/>
  <c r="DU72" i="9"/>
  <c r="DT72" i="9"/>
  <c r="DU71" i="9"/>
  <c r="DW71" i="9" s="1"/>
  <c r="DT71" i="9"/>
  <c r="DV71" i="9" s="1"/>
  <c r="DU69" i="9"/>
  <c r="DT69" i="9"/>
  <c r="DV69" i="9" s="1"/>
  <c r="DU68" i="9"/>
  <c r="DT68" i="9"/>
  <c r="DU67" i="9"/>
  <c r="DW67" i="9" s="1"/>
  <c r="DT67" i="9"/>
  <c r="DV67" i="9" s="1"/>
  <c r="DU65" i="9"/>
  <c r="DT65" i="9"/>
  <c r="DU64" i="9"/>
  <c r="DT64" i="9"/>
  <c r="DU63" i="9"/>
  <c r="DT63" i="9"/>
  <c r="DU61" i="9"/>
  <c r="DT61" i="9"/>
  <c r="DU60" i="9"/>
  <c r="DW61" i="9" s="1"/>
  <c r="DT60" i="9"/>
  <c r="DU59" i="9"/>
  <c r="DT59" i="9"/>
  <c r="DV59" i="9" s="1"/>
  <c r="DU57" i="9"/>
  <c r="DW57" i="9" s="1"/>
  <c r="DT57" i="9"/>
  <c r="DU56" i="9"/>
  <c r="DT56" i="9"/>
  <c r="DV57" i="9" s="1"/>
  <c r="DU55" i="9"/>
  <c r="DW55" i="9" s="1"/>
  <c r="DT55" i="9"/>
  <c r="DV55" i="9" s="1"/>
  <c r="DU53" i="9"/>
  <c r="DT53" i="9"/>
  <c r="DU52" i="9"/>
  <c r="DT52" i="9"/>
  <c r="DU51" i="9"/>
  <c r="DW51" i="9" s="1"/>
  <c r="DT51" i="9"/>
  <c r="DU49" i="9"/>
  <c r="DT49" i="9"/>
  <c r="DU48" i="9"/>
  <c r="DT48" i="9"/>
  <c r="DU47" i="9"/>
  <c r="DW47" i="9" s="1"/>
  <c r="DT47" i="9"/>
  <c r="DU45" i="9"/>
  <c r="DT45" i="9"/>
  <c r="DU44" i="9"/>
  <c r="DT44" i="9"/>
  <c r="DU43" i="9"/>
  <c r="DT43" i="9"/>
  <c r="DV43" i="9" s="1"/>
  <c r="DU27" i="9"/>
  <c r="DT27" i="9"/>
  <c r="DU26" i="9"/>
  <c r="DW27" i="9" s="1"/>
  <c r="DT26" i="9"/>
  <c r="DU25" i="9"/>
  <c r="DT25" i="9"/>
  <c r="DU23" i="9"/>
  <c r="DT23" i="9"/>
  <c r="DU22" i="9"/>
  <c r="DT22" i="9"/>
  <c r="DU21" i="9"/>
  <c r="DT21" i="9"/>
  <c r="DV21" i="9" s="1"/>
  <c r="DU19" i="9"/>
  <c r="DT19" i="9"/>
  <c r="DU18" i="9"/>
  <c r="DT18" i="9"/>
  <c r="DV19" i="9" s="1"/>
  <c r="DU17" i="9"/>
  <c r="DT17" i="9"/>
  <c r="DU15" i="9"/>
  <c r="DT15" i="9"/>
  <c r="DV15" i="9" s="1"/>
  <c r="DU14" i="9"/>
  <c r="DT14" i="9"/>
  <c r="DU13" i="9"/>
  <c r="DT13" i="9"/>
  <c r="DU11" i="9"/>
  <c r="DW11" i="9" s="1"/>
  <c r="DT11" i="9"/>
  <c r="DU10" i="9"/>
  <c r="DT10" i="9"/>
  <c r="DU9" i="9"/>
  <c r="DW9" i="9" s="1"/>
  <c r="DT9" i="9"/>
  <c r="DV9" i="9" s="1"/>
  <c r="DU7" i="9"/>
  <c r="DT7" i="9"/>
  <c r="DU6" i="9"/>
  <c r="DT6" i="9"/>
  <c r="DU5" i="9"/>
  <c r="DW5" i="9" s="1"/>
  <c r="DT5" i="9"/>
  <c r="DV5" i="9" s="1"/>
  <c r="DU3" i="9"/>
  <c r="DT3" i="9"/>
  <c r="DU2" i="9"/>
  <c r="DT2" i="9"/>
  <c r="DU1" i="9"/>
  <c r="DW1" i="9" s="1"/>
  <c r="DT1" i="9"/>
  <c r="CJ47" i="9"/>
  <c r="CK47" i="9"/>
  <c r="CJ48" i="9"/>
  <c r="CK48" i="9"/>
  <c r="CI48" i="9"/>
  <c r="CI47" i="9"/>
  <c r="CJ8" i="9"/>
  <c r="CK8" i="9"/>
  <c r="CJ9" i="9"/>
  <c r="CK9" i="9"/>
  <c r="CI9" i="9"/>
  <c r="CI8" i="9"/>
  <c r="CA76" i="9"/>
  <c r="CB76" i="9"/>
  <c r="CA77" i="9"/>
  <c r="CB77" i="9"/>
  <c r="CB75" i="9"/>
  <c r="CA75" i="9"/>
  <c r="CA72" i="9"/>
  <c r="CB72" i="9"/>
  <c r="CA73" i="9"/>
  <c r="CB73" i="9"/>
  <c r="CB71" i="9"/>
  <c r="CA71" i="9"/>
  <c r="CD77" i="9"/>
  <c r="CC77" i="9"/>
  <c r="CC75" i="9"/>
  <c r="CD75" i="9"/>
  <c r="CD73" i="9"/>
  <c r="CC73" i="9"/>
  <c r="CD71" i="9"/>
  <c r="CC71" i="9"/>
  <c r="CA34" i="9"/>
  <c r="CB34" i="9"/>
  <c r="CA35" i="9"/>
  <c r="CB35" i="9"/>
  <c r="CB33" i="9"/>
  <c r="CA33" i="9"/>
  <c r="CA30" i="9"/>
  <c r="CB30" i="9"/>
  <c r="CA31" i="9"/>
  <c r="CB31" i="9"/>
  <c r="CB29" i="9"/>
  <c r="CA29" i="9"/>
  <c r="CD35" i="9"/>
  <c r="CC35" i="9"/>
  <c r="CD33" i="9"/>
  <c r="CC33" i="9"/>
  <c r="CD31" i="9"/>
  <c r="CC31" i="9"/>
  <c r="CD29" i="9"/>
  <c r="CC29" i="9"/>
  <c r="AQ51" i="9"/>
  <c r="AR51" i="9"/>
  <c r="AP51" i="9"/>
  <c r="AH76" i="9"/>
  <c r="AI76" i="9"/>
  <c r="AH77" i="9"/>
  <c r="AI77" i="9"/>
  <c r="AI75" i="9"/>
  <c r="AH75" i="9"/>
  <c r="AK77" i="9"/>
  <c r="AJ77" i="9"/>
  <c r="AK75" i="9"/>
  <c r="AJ75" i="9"/>
  <c r="AL76" i="9" s="1"/>
  <c r="AM76" i="9" s="1"/>
  <c r="AN76" i="9" s="1"/>
  <c r="AQ8" i="9"/>
  <c r="AR8" i="9"/>
  <c r="AQ9" i="9"/>
  <c r="AR9" i="9"/>
  <c r="AQ10" i="9"/>
  <c r="AR10" i="9"/>
  <c r="AP10" i="9"/>
  <c r="AP9" i="9"/>
  <c r="AP8" i="9"/>
  <c r="AH38" i="9"/>
  <c r="AI38" i="9"/>
  <c r="AH39" i="9"/>
  <c r="AJ39" i="9" s="1"/>
  <c r="AI39" i="9"/>
  <c r="AI37" i="9"/>
  <c r="AH37" i="9"/>
  <c r="AH34" i="9"/>
  <c r="AI34" i="9"/>
  <c r="AH35" i="9"/>
  <c r="AI35" i="9"/>
  <c r="AK35" i="9" s="1"/>
  <c r="AI33" i="9"/>
  <c r="AH33" i="9"/>
  <c r="AH30" i="9"/>
  <c r="AI30" i="9"/>
  <c r="AH31" i="9"/>
  <c r="AI31" i="9"/>
  <c r="AI29" i="9"/>
  <c r="AH29" i="9"/>
  <c r="AJ29" i="9" s="1"/>
  <c r="AK39" i="9"/>
  <c r="AK37" i="9"/>
  <c r="AJ37" i="9"/>
  <c r="AJ35" i="9"/>
  <c r="AK33" i="9"/>
  <c r="AJ33" i="9"/>
  <c r="AK31" i="9"/>
  <c r="AJ31" i="9"/>
  <c r="AK29" i="9"/>
  <c r="D30" i="9"/>
  <c r="E30" i="9"/>
  <c r="D31" i="9"/>
  <c r="F31" i="9" s="1"/>
  <c r="E31" i="9"/>
  <c r="G31" i="9" s="1"/>
  <c r="E29" i="9"/>
  <c r="G29" i="9" s="1"/>
  <c r="D29" i="9"/>
  <c r="F29" i="9" s="1"/>
  <c r="E25" i="9"/>
  <c r="G25" i="9" s="1"/>
  <c r="D25" i="9"/>
  <c r="F25" i="9" s="1"/>
  <c r="D26" i="9"/>
  <c r="F27" i="9" s="1"/>
  <c r="E26" i="9"/>
  <c r="D27" i="9"/>
  <c r="E27" i="9"/>
  <c r="G27" i="9"/>
  <c r="DF73" i="9"/>
  <c r="DE73" i="9"/>
  <c r="CQ73" i="9"/>
  <c r="CP73" i="9"/>
  <c r="DF72" i="9"/>
  <c r="DE72" i="9"/>
  <c r="CQ72" i="9"/>
  <c r="CP72" i="9"/>
  <c r="DF71" i="9"/>
  <c r="DE71" i="9"/>
  <c r="CQ71" i="9"/>
  <c r="CP71" i="9"/>
  <c r="DF69" i="9"/>
  <c r="DE69" i="9"/>
  <c r="CQ69" i="9"/>
  <c r="CP69" i="9"/>
  <c r="CR69" i="9" s="1"/>
  <c r="CB69" i="9"/>
  <c r="CA69" i="9"/>
  <c r="BM69" i="9"/>
  <c r="BO69" i="9" s="1"/>
  <c r="BL69" i="9"/>
  <c r="AX69" i="9"/>
  <c r="AW69" i="9"/>
  <c r="AI73" i="9"/>
  <c r="AK73" i="9" s="1"/>
  <c r="AH73" i="9"/>
  <c r="AJ73" i="9" s="1"/>
  <c r="T69" i="9"/>
  <c r="S69" i="9"/>
  <c r="DF68" i="9"/>
  <c r="DE68" i="9"/>
  <c r="CQ68" i="9"/>
  <c r="CP68" i="9"/>
  <c r="CB68" i="9"/>
  <c r="CA68" i="9"/>
  <c r="BM68" i="9"/>
  <c r="BL68" i="9"/>
  <c r="AX68" i="9"/>
  <c r="AW68" i="9"/>
  <c r="AI72" i="9"/>
  <c r="AH72" i="9"/>
  <c r="T68" i="9"/>
  <c r="S68" i="9"/>
  <c r="DF67" i="9"/>
  <c r="DE67" i="9"/>
  <c r="CQ67" i="9"/>
  <c r="CP67" i="9"/>
  <c r="CB67" i="9"/>
  <c r="CA67" i="9"/>
  <c r="BM67" i="9"/>
  <c r="BL67" i="9"/>
  <c r="AX67" i="9"/>
  <c r="AW67" i="9"/>
  <c r="AI71" i="9"/>
  <c r="AH71" i="9"/>
  <c r="T67" i="9"/>
  <c r="S67" i="9"/>
  <c r="DF65" i="9"/>
  <c r="DE65" i="9"/>
  <c r="DG65" i="9" s="1"/>
  <c r="CQ65" i="9"/>
  <c r="CP65" i="9"/>
  <c r="CB65" i="9"/>
  <c r="CA65" i="9"/>
  <c r="BM65" i="9"/>
  <c r="BL65" i="9"/>
  <c r="AX65" i="9"/>
  <c r="AW65" i="9"/>
  <c r="AY65" i="9" s="1"/>
  <c r="AI69" i="9"/>
  <c r="AH69" i="9"/>
  <c r="T65" i="9"/>
  <c r="S65" i="9"/>
  <c r="DF64" i="9"/>
  <c r="DE64" i="9"/>
  <c r="CQ64" i="9"/>
  <c r="CP64" i="9"/>
  <c r="CB64" i="9"/>
  <c r="CA64" i="9"/>
  <c r="BM64" i="9"/>
  <c r="BL64" i="9"/>
  <c r="AX64" i="9"/>
  <c r="AW64" i="9"/>
  <c r="AI68" i="9"/>
  <c r="AH68" i="9"/>
  <c r="T64" i="9"/>
  <c r="S64" i="9"/>
  <c r="DF63" i="9"/>
  <c r="DE63" i="9"/>
  <c r="CQ63" i="9"/>
  <c r="CP63" i="9"/>
  <c r="CB63" i="9"/>
  <c r="CA63" i="9"/>
  <c r="BM63" i="9"/>
  <c r="BL63" i="9"/>
  <c r="AX63" i="9"/>
  <c r="AW63" i="9"/>
  <c r="AI67" i="9"/>
  <c r="AH67" i="9"/>
  <c r="T63" i="9"/>
  <c r="S63" i="9"/>
  <c r="DF61" i="9"/>
  <c r="DE61" i="9"/>
  <c r="CQ61" i="9"/>
  <c r="CP61" i="9"/>
  <c r="CB61" i="9"/>
  <c r="CA61" i="9"/>
  <c r="CC61" i="9" s="1"/>
  <c r="BM61" i="9"/>
  <c r="BL61" i="9"/>
  <c r="AX61" i="9"/>
  <c r="AW61" i="9"/>
  <c r="AI65" i="9"/>
  <c r="AH65" i="9"/>
  <c r="T61" i="9"/>
  <c r="S61" i="9"/>
  <c r="DF60" i="9"/>
  <c r="DE60" i="9"/>
  <c r="CQ60" i="9"/>
  <c r="CP60" i="9"/>
  <c r="CB60" i="9"/>
  <c r="CA60" i="9"/>
  <c r="BM60" i="9"/>
  <c r="BL60" i="9"/>
  <c r="AX60" i="9"/>
  <c r="AW60" i="9"/>
  <c r="AI64" i="9"/>
  <c r="AH64" i="9"/>
  <c r="T60" i="9"/>
  <c r="S60" i="9"/>
  <c r="DF59" i="9"/>
  <c r="DE59" i="9"/>
  <c r="CQ59" i="9"/>
  <c r="CP59" i="9"/>
  <c r="CB59" i="9"/>
  <c r="CA59" i="9"/>
  <c r="BM59" i="9"/>
  <c r="BL59" i="9"/>
  <c r="AX59" i="9"/>
  <c r="AW59" i="9"/>
  <c r="AI63" i="9"/>
  <c r="AH63" i="9"/>
  <c r="T59" i="9"/>
  <c r="S59" i="9"/>
  <c r="DF57" i="9"/>
  <c r="DE57" i="9"/>
  <c r="CQ57" i="9"/>
  <c r="CP57" i="9"/>
  <c r="CB57" i="9"/>
  <c r="CA57" i="9"/>
  <c r="BM57" i="9"/>
  <c r="BL57" i="9"/>
  <c r="AX57" i="9"/>
  <c r="AZ57" i="9" s="1"/>
  <c r="AW57" i="9"/>
  <c r="AI61" i="9"/>
  <c r="AH61" i="9"/>
  <c r="T57" i="9"/>
  <c r="S57" i="9"/>
  <c r="DF56" i="9"/>
  <c r="DE56" i="9"/>
  <c r="CQ56" i="9"/>
  <c r="CP56" i="9"/>
  <c r="CB56" i="9"/>
  <c r="CA56" i="9"/>
  <c r="BM56" i="9"/>
  <c r="BL56" i="9"/>
  <c r="AX56" i="9"/>
  <c r="AW56" i="9"/>
  <c r="AI60" i="9"/>
  <c r="AH60" i="9"/>
  <c r="T56" i="9"/>
  <c r="S56" i="9"/>
  <c r="DF55" i="9"/>
  <c r="DE55" i="9"/>
  <c r="CQ55" i="9"/>
  <c r="CP55" i="9"/>
  <c r="CB55" i="9"/>
  <c r="CA55" i="9"/>
  <c r="BM55" i="9"/>
  <c r="BL55" i="9"/>
  <c r="AX55" i="9"/>
  <c r="AW55" i="9"/>
  <c r="AI59" i="9"/>
  <c r="AH59" i="9"/>
  <c r="T55" i="9"/>
  <c r="S55" i="9"/>
  <c r="DF53" i="9"/>
  <c r="DE53" i="9"/>
  <c r="CQ53" i="9"/>
  <c r="CP53" i="9"/>
  <c r="CB53" i="9"/>
  <c r="CA53" i="9"/>
  <c r="BM53" i="9"/>
  <c r="BL53" i="9"/>
  <c r="AX53" i="9"/>
  <c r="AW53" i="9"/>
  <c r="AI57" i="9"/>
  <c r="AH57" i="9"/>
  <c r="T53" i="9"/>
  <c r="S53" i="9"/>
  <c r="E59" i="9"/>
  <c r="D59" i="9"/>
  <c r="DF52" i="9"/>
  <c r="DE52" i="9"/>
  <c r="CQ52" i="9"/>
  <c r="CP52" i="9"/>
  <c r="CB52" i="9"/>
  <c r="CA52" i="9"/>
  <c r="BM52" i="9"/>
  <c r="BL52" i="9"/>
  <c r="AX52" i="9"/>
  <c r="AW52" i="9"/>
  <c r="AI56" i="9"/>
  <c r="AH56" i="9"/>
  <c r="T52" i="9"/>
  <c r="S52" i="9"/>
  <c r="E58" i="9"/>
  <c r="D58" i="9"/>
  <c r="DF51" i="9"/>
  <c r="DH51" i="9" s="1"/>
  <c r="DE51" i="9"/>
  <c r="DG51" i="9" s="1"/>
  <c r="CQ51" i="9"/>
  <c r="CS51" i="9" s="1"/>
  <c r="CP51" i="9"/>
  <c r="CB51" i="9"/>
  <c r="CA51" i="9"/>
  <c r="CC51" i="9" s="1"/>
  <c r="BM51" i="9"/>
  <c r="BL51" i="9"/>
  <c r="BN51" i="9" s="1"/>
  <c r="AX51" i="9"/>
  <c r="AZ51" i="9" s="1"/>
  <c r="AW51" i="9"/>
  <c r="AY51" i="9" s="1"/>
  <c r="AI55" i="9"/>
  <c r="AK55" i="9" s="1"/>
  <c r="AH55" i="9"/>
  <c r="T51" i="9"/>
  <c r="V51" i="9" s="1"/>
  <c r="S51" i="9"/>
  <c r="U51" i="9" s="1"/>
  <c r="E57" i="9"/>
  <c r="D57" i="9"/>
  <c r="DF49" i="9"/>
  <c r="DE49" i="9"/>
  <c r="CQ49" i="9"/>
  <c r="CP49" i="9"/>
  <c r="CB49" i="9"/>
  <c r="CA49" i="9"/>
  <c r="BM49" i="9"/>
  <c r="BL49" i="9"/>
  <c r="AX49" i="9"/>
  <c r="AW49" i="9"/>
  <c r="AI53" i="9"/>
  <c r="AH53" i="9"/>
  <c r="T49" i="9"/>
  <c r="S49" i="9"/>
  <c r="E55" i="9"/>
  <c r="D55" i="9"/>
  <c r="DF48" i="9"/>
  <c r="DE48" i="9"/>
  <c r="CQ48" i="9"/>
  <c r="CP48" i="9"/>
  <c r="CB48" i="9"/>
  <c r="CA48" i="9"/>
  <c r="BM48" i="9"/>
  <c r="BL48" i="9"/>
  <c r="AX48" i="9"/>
  <c r="AW48" i="9"/>
  <c r="AI52" i="9"/>
  <c r="AH52" i="9"/>
  <c r="T48" i="9"/>
  <c r="S48" i="9"/>
  <c r="E54" i="9"/>
  <c r="D54" i="9"/>
  <c r="DF47" i="9"/>
  <c r="DH47" i="9" s="1"/>
  <c r="DE47" i="9"/>
  <c r="DG47" i="9" s="1"/>
  <c r="CQ47" i="9"/>
  <c r="CS47" i="9" s="1"/>
  <c r="CP47" i="9"/>
  <c r="CB47" i="9"/>
  <c r="CD47" i="9" s="1"/>
  <c r="CA47" i="9"/>
  <c r="CC47" i="9" s="1"/>
  <c r="BM47" i="9"/>
  <c r="BO47" i="9" s="1"/>
  <c r="BL47" i="9"/>
  <c r="BN47" i="9" s="1"/>
  <c r="AX47" i="9"/>
  <c r="AZ47" i="9" s="1"/>
  <c r="AW47" i="9"/>
  <c r="AY47" i="9" s="1"/>
  <c r="AI51" i="9"/>
  <c r="AK51" i="9" s="1"/>
  <c r="AH51" i="9"/>
  <c r="T47" i="9"/>
  <c r="V47" i="9" s="1"/>
  <c r="S47" i="9"/>
  <c r="E53" i="9"/>
  <c r="G53" i="9" s="1"/>
  <c r="D53" i="9"/>
  <c r="F53" i="9" s="1"/>
  <c r="DF45" i="9"/>
  <c r="DE45" i="9"/>
  <c r="CQ45" i="9"/>
  <c r="CP45" i="9"/>
  <c r="CB45" i="9"/>
  <c r="CA45" i="9"/>
  <c r="BM45" i="9"/>
  <c r="BL45" i="9"/>
  <c r="AX45" i="9"/>
  <c r="AW45" i="9"/>
  <c r="AI49" i="9"/>
  <c r="AH49" i="9"/>
  <c r="T45" i="9"/>
  <c r="S45" i="9"/>
  <c r="E51" i="9"/>
  <c r="D51" i="9"/>
  <c r="DF44" i="9"/>
  <c r="DE44" i="9"/>
  <c r="CQ44" i="9"/>
  <c r="CS45" i="9" s="1"/>
  <c r="CP44" i="9"/>
  <c r="CB44" i="9"/>
  <c r="CA44" i="9"/>
  <c r="BM44" i="9"/>
  <c r="BL44" i="9"/>
  <c r="AX44" i="9"/>
  <c r="AZ45" i="9" s="1"/>
  <c r="AW44" i="9"/>
  <c r="AI48" i="9"/>
  <c r="AH48" i="9"/>
  <c r="T44" i="9"/>
  <c r="S44" i="9"/>
  <c r="E50" i="9"/>
  <c r="D50" i="9"/>
  <c r="DF43" i="9"/>
  <c r="DH43" i="9" s="1"/>
  <c r="DE43" i="9"/>
  <c r="DG43" i="9" s="1"/>
  <c r="CQ43" i="9"/>
  <c r="CS43" i="9" s="1"/>
  <c r="CP43" i="9"/>
  <c r="CR43" i="9" s="1"/>
  <c r="CB43" i="9"/>
  <c r="CA43" i="9"/>
  <c r="CC43" i="9" s="1"/>
  <c r="BM43" i="9"/>
  <c r="BL43" i="9"/>
  <c r="BN43" i="9" s="1"/>
  <c r="AX43" i="9"/>
  <c r="AZ43" i="9" s="1"/>
  <c r="AW43" i="9"/>
  <c r="AY43" i="9" s="1"/>
  <c r="AI47" i="9"/>
  <c r="AH47" i="9"/>
  <c r="AJ47" i="9" s="1"/>
  <c r="T43" i="9"/>
  <c r="S43" i="9"/>
  <c r="U43" i="9" s="1"/>
  <c r="E49" i="9"/>
  <c r="G49" i="9" s="1"/>
  <c r="D49" i="9"/>
  <c r="F49" i="9" s="1"/>
  <c r="CB41" i="9"/>
  <c r="CA41" i="9"/>
  <c r="BM41" i="9"/>
  <c r="BL41" i="9"/>
  <c r="AX41" i="9"/>
  <c r="AW41" i="9"/>
  <c r="AI45" i="9"/>
  <c r="AH45" i="9"/>
  <c r="T41" i="9"/>
  <c r="V41" i="9" s="1"/>
  <c r="S41" i="9"/>
  <c r="E47" i="9"/>
  <c r="D47" i="9"/>
  <c r="CB40" i="9"/>
  <c r="CA40" i="9"/>
  <c r="BM40" i="9"/>
  <c r="BL40" i="9"/>
  <c r="AX40" i="9"/>
  <c r="AW40" i="9"/>
  <c r="AI44" i="9"/>
  <c r="AH44" i="9"/>
  <c r="T40" i="9"/>
  <c r="S40" i="9"/>
  <c r="E46" i="9"/>
  <c r="D46" i="9"/>
  <c r="CB39" i="9"/>
  <c r="CA39" i="9"/>
  <c r="BM39" i="9"/>
  <c r="BL39" i="9"/>
  <c r="AX39" i="9"/>
  <c r="AW39" i="9"/>
  <c r="AI43" i="9"/>
  <c r="AH43" i="9"/>
  <c r="T39" i="9"/>
  <c r="S39" i="9"/>
  <c r="E45" i="9"/>
  <c r="D45" i="9"/>
  <c r="E43" i="9"/>
  <c r="D43" i="9"/>
  <c r="E42" i="9"/>
  <c r="D42" i="9"/>
  <c r="E41" i="9"/>
  <c r="D41" i="9"/>
  <c r="E39" i="9"/>
  <c r="D39" i="9"/>
  <c r="E38" i="9"/>
  <c r="D38" i="9"/>
  <c r="AX31" i="9"/>
  <c r="AW31" i="9"/>
  <c r="E37" i="9"/>
  <c r="D37" i="9"/>
  <c r="AX30" i="9"/>
  <c r="AW30" i="9"/>
  <c r="AX29" i="9"/>
  <c r="AW29" i="9"/>
  <c r="E35" i="9"/>
  <c r="D35" i="9"/>
  <c r="E34" i="9"/>
  <c r="D34" i="9"/>
  <c r="DF27" i="9"/>
  <c r="DE27" i="9"/>
  <c r="CQ27" i="9"/>
  <c r="CP27" i="9"/>
  <c r="CB27" i="9"/>
  <c r="CA27" i="9"/>
  <c r="BM27" i="9"/>
  <c r="BL27" i="9"/>
  <c r="AX27" i="9"/>
  <c r="AW27" i="9"/>
  <c r="AI27" i="9"/>
  <c r="AH27" i="9"/>
  <c r="T27" i="9"/>
  <c r="S27" i="9"/>
  <c r="E33" i="9"/>
  <c r="D33" i="9"/>
  <c r="DF26" i="9"/>
  <c r="DE26" i="9"/>
  <c r="CQ26" i="9"/>
  <c r="CP26" i="9"/>
  <c r="CB26" i="9"/>
  <c r="CA26" i="9"/>
  <c r="BM26" i="9"/>
  <c r="BL26" i="9"/>
  <c r="BN27" i="9" s="1"/>
  <c r="AX26" i="9"/>
  <c r="AW26" i="9"/>
  <c r="AI26" i="9"/>
  <c r="AH26" i="9"/>
  <c r="T26" i="9"/>
  <c r="V27" i="9" s="1"/>
  <c r="S26" i="9"/>
  <c r="U27" i="9" s="1"/>
  <c r="DF25" i="9"/>
  <c r="DE25" i="9"/>
  <c r="CQ25" i="9"/>
  <c r="CP25" i="9"/>
  <c r="CB25" i="9"/>
  <c r="CA25" i="9"/>
  <c r="BM25" i="9"/>
  <c r="BL25" i="9"/>
  <c r="AX25" i="9"/>
  <c r="AW25" i="9"/>
  <c r="AI25" i="9"/>
  <c r="AH25" i="9"/>
  <c r="T25" i="9"/>
  <c r="S25" i="9"/>
  <c r="DF23" i="9"/>
  <c r="DE23" i="9"/>
  <c r="CQ23" i="9"/>
  <c r="CP23" i="9"/>
  <c r="CB23" i="9"/>
  <c r="CA23" i="9"/>
  <c r="BM23" i="9"/>
  <c r="BL23" i="9"/>
  <c r="AX23" i="9"/>
  <c r="AW23" i="9"/>
  <c r="AI23" i="9"/>
  <c r="AH23" i="9"/>
  <c r="T23" i="9"/>
  <c r="S23" i="9"/>
  <c r="E23" i="9"/>
  <c r="D23" i="9"/>
  <c r="DF22" i="9"/>
  <c r="DE22" i="9"/>
  <c r="CQ22" i="9"/>
  <c r="CP22" i="9"/>
  <c r="CB22" i="9"/>
  <c r="CA22" i="9"/>
  <c r="BM22" i="9"/>
  <c r="BL22" i="9"/>
  <c r="AX22" i="9"/>
  <c r="AZ23" i="9" s="1"/>
  <c r="AW22" i="9"/>
  <c r="AI22" i="9"/>
  <c r="AH22" i="9"/>
  <c r="T22" i="9"/>
  <c r="S22" i="9"/>
  <c r="E22" i="9"/>
  <c r="D22" i="9"/>
  <c r="DF21" i="9"/>
  <c r="DE21" i="9"/>
  <c r="CQ21" i="9"/>
  <c r="CS21" i="9" s="1"/>
  <c r="CP21" i="9"/>
  <c r="CR21" i="9" s="1"/>
  <c r="CB21" i="9"/>
  <c r="CD21" i="9" s="1"/>
  <c r="CA21" i="9"/>
  <c r="BM21" i="9"/>
  <c r="BL21" i="9"/>
  <c r="BN21" i="9" s="1"/>
  <c r="AX21" i="9"/>
  <c r="AZ21" i="9" s="1"/>
  <c r="AW21" i="9"/>
  <c r="AI21" i="9"/>
  <c r="AH21" i="9"/>
  <c r="T21" i="9"/>
  <c r="V21" i="9" s="1"/>
  <c r="S21" i="9"/>
  <c r="U21" i="9" s="1"/>
  <c r="E21" i="9"/>
  <c r="D21" i="9"/>
  <c r="F21" i="9" s="1"/>
  <c r="DF19" i="9"/>
  <c r="DE19" i="9"/>
  <c r="CQ19" i="9"/>
  <c r="CP19" i="9"/>
  <c r="CB19" i="9"/>
  <c r="CA19" i="9"/>
  <c r="BM19" i="9"/>
  <c r="BL19" i="9"/>
  <c r="AX19" i="9"/>
  <c r="AW19" i="9"/>
  <c r="AI19" i="9"/>
  <c r="AH19" i="9"/>
  <c r="T19" i="9"/>
  <c r="S19" i="9"/>
  <c r="E19" i="9"/>
  <c r="D19" i="9"/>
  <c r="DF18" i="9"/>
  <c r="DE18" i="9"/>
  <c r="CQ18" i="9"/>
  <c r="CP18" i="9"/>
  <c r="CB18" i="9"/>
  <c r="CA18" i="9"/>
  <c r="BM18" i="9"/>
  <c r="BL18" i="9"/>
  <c r="AX18" i="9"/>
  <c r="AW18" i="9"/>
  <c r="AI18" i="9"/>
  <c r="AH18" i="9"/>
  <c r="T18" i="9"/>
  <c r="S18" i="9"/>
  <c r="E18" i="9"/>
  <c r="D18" i="9"/>
  <c r="DF17" i="9"/>
  <c r="DH17" i="9" s="1"/>
  <c r="DE17" i="9"/>
  <c r="CQ17" i="9"/>
  <c r="CS17" i="9" s="1"/>
  <c r="CP17" i="9"/>
  <c r="CR17" i="9" s="1"/>
  <c r="CB17" i="9"/>
  <c r="CA17" i="9"/>
  <c r="BM17" i="9"/>
  <c r="BL17" i="9"/>
  <c r="BN17" i="9" s="1"/>
  <c r="AX17" i="9"/>
  <c r="AZ17" i="9" s="1"/>
  <c r="AW17" i="9"/>
  <c r="AI17" i="9"/>
  <c r="AK17" i="9" s="1"/>
  <c r="AH17" i="9"/>
  <c r="T17" i="9"/>
  <c r="S17" i="9"/>
  <c r="E17" i="9"/>
  <c r="G17" i="9" s="1"/>
  <c r="D17" i="9"/>
  <c r="DF15" i="9"/>
  <c r="DE15" i="9"/>
  <c r="DG15" i="9" s="1"/>
  <c r="CQ15" i="9"/>
  <c r="CP15" i="9"/>
  <c r="CB15" i="9"/>
  <c r="CA15" i="9"/>
  <c r="BM15" i="9"/>
  <c r="BL15" i="9"/>
  <c r="AX15" i="9"/>
  <c r="AW15" i="9"/>
  <c r="AI15" i="9"/>
  <c r="AH15" i="9"/>
  <c r="T15" i="9"/>
  <c r="S15" i="9"/>
  <c r="E15" i="9"/>
  <c r="D15" i="9"/>
  <c r="DF14" i="9"/>
  <c r="DE14" i="9"/>
  <c r="CQ14" i="9"/>
  <c r="CP14" i="9"/>
  <c r="CB14" i="9"/>
  <c r="CA14" i="9"/>
  <c r="BM14" i="9"/>
  <c r="BL14" i="9"/>
  <c r="AX14" i="9"/>
  <c r="AW14" i="9"/>
  <c r="AI14" i="9"/>
  <c r="AH14" i="9"/>
  <c r="T14" i="9"/>
  <c r="S14" i="9"/>
  <c r="E14" i="9"/>
  <c r="D14" i="9"/>
  <c r="DF13" i="9"/>
  <c r="DE13" i="9"/>
  <c r="CQ13" i="9"/>
  <c r="CS13" i="9" s="1"/>
  <c r="CP13" i="9"/>
  <c r="CB13" i="9"/>
  <c r="CD13" i="9" s="1"/>
  <c r="CA13" i="9"/>
  <c r="BM13" i="9"/>
  <c r="BL13" i="9"/>
  <c r="BN13" i="9" s="1"/>
  <c r="AX13" i="9"/>
  <c r="AW13" i="9"/>
  <c r="AY13" i="9" s="1"/>
  <c r="AI13" i="9"/>
  <c r="AH13" i="9"/>
  <c r="T13" i="9"/>
  <c r="S13" i="9"/>
  <c r="U13" i="9" s="1"/>
  <c r="E13" i="9"/>
  <c r="G13" i="9" s="1"/>
  <c r="D13" i="9"/>
  <c r="DF11" i="9"/>
  <c r="DE11" i="9"/>
  <c r="CQ11" i="9"/>
  <c r="CP11" i="9"/>
  <c r="CB11" i="9"/>
  <c r="CA11" i="9"/>
  <c r="BM11" i="9"/>
  <c r="BL11" i="9"/>
  <c r="AX11" i="9"/>
  <c r="AW11" i="9"/>
  <c r="AI11" i="9"/>
  <c r="AH11" i="9"/>
  <c r="T11" i="9"/>
  <c r="S11" i="9"/>
  <c r="E11" i="9"/>
  <c r="D11" i="9"/>
  <c r="DF10" i="9"/>
  <c r="DE10" i="9"/>
  <c r="CQ10" i="9"/>
  <c r="CP10" i="9"/>
  <c r="CB10" i="9"/>
  <c r="CA10" i="9"/>
  <c r="BM10" i="9"/>
  <c r="BL10" i="9"/>
  <c r="AX10" i="9"/>
  <c r="AW10" i="9"/>
  <c r="AI10" i="9"/>
  <c r="AH10" i="9"/>
  <c r="T10" i="9"/>
  <c r="S10" i="9"/>
  <c r="E10" i="9"/>
  <c r="D10" i="9"/>
  <c r="DF9" i="9"/>
  <c r="DE9" i="9"/>
  <c r="CQ9" i="9"/>
  <c r="CS9" i="9" s="1"/>
  <c r="CP9" i="9"/>
  <c r="CR9" i="9" s="1"/>
  <c r="CB9" i="9"/>
  <c r="CA9" i="9"/>
  <c r="CC9" i="9" s="1"/>
  <c r="BM9" i="9"/>
  <c r="BL9" i="9"/>
  <c r="BN9" i="9" s="1"/>
  <c r="AX9" i="9"/>
  <c r="AW9" i="9"/>
  <c r="AI9" i="9"/>
  <c r="AH9" i="9"/>
  <c r="AJ9" i="9" s="1"/>
  <c r="T9" i="9"/>
  <c r="S9" i="9"/>
  <c r="U9" i="9" s="1"/>
  <c r="E9" i="9"/>
  <c r="G9" i="9" s="1"/>
  <c r="D9" i="9"/>
  <c r="DF7" i="9"/>
  <c r="DE7" i="9"/>
  <c r="CQ7" i="9"/>
  <c r="CP7" i="9"/>
  <c r="CB7" i="9"/>
  <c r="CA7" i="9"/>
  <c r="BM7" i="9"/>
  <c r="BL7" i="9"/>
  <c r="AX7" i="9"/>
  <c r="AW7" i="9"/>
  <c r="AI7" i="9"/>
  <c r="AH7" i="9"/>
  <c r="T7" i="9"/>
  <c r="S7" i="9"/>
  <c r="E7" i="9"/>
  <c r="D7" i="9"/>
  <c r="DF6" i="9"/>
  <c r="DE6" i="9"/>
  <c r="CQ6" i="9"/>
  <c r="CS7" i="9" s="1"/>
  <c r="CP6" i="9"/>
  <c r="CB6" i="9"/>
  <c r="CA6" i="9"/>
  <c r="BM6" i="9"/>
  <c r="BL6" i="9"/>
  <c r="AX6" i="9"/>
  <c r="AW6" i="9"/>
  <c r="AI6" i="9"/>
  <c r="AH6" i="9"/>
  <c r="T6" i="9"/>
  <c r="S6" i="9"/>
  <c r="E6" i="9"/>
  <c r="D6" i="9"/>
  <c r="DF5" i="9"/>
  <c r="DE5" i="9"/>
  <c r="CQ5" i="9"/>
  <c r="CP5" i="9"/>
  <c r="CR5" i="9" s="1"/>
  <c r="CB5" i="9"/>
  <c r="CD5" i="9" s="1"/>
  <c r="CA5" i="9"/>
  <c r="CC5" i="9" s="1"/>
  <c r="BM5" i="9"/>
  <c r="BO5" i="9" s="1"/>
  <c r="BL5" i="9"/>
  <c r="BN5" i="9" s="1"/>
  <c r="AX5" i="9"/>
  <c r="AZ5" i="9" s="1"/>
  <c r="AW5" i="9"/>
  <c r="AI5" i="9"/>
  <c r="AH5" i="9"/>
  <c r="T5" i="9"/>
  <c r="S5" i="9"/>
  <c r="U5" i="9" s="1"/>
  <c r="E5" i="9"/>
  <c r="D5" i="9"/>
  <c r="DF3" i="9"/>
  <c r="DE3" i="9"/>
  <c r="CQ3" i="9"/>
  <c r="CP3" i="9"/>
  <c r="CB3" i="9"/>
  <c r="CA3" i="9"/>
  <c r="BM3" i="9"/>
  <c r="BL3" i="9"/>
  <c r="AX3" i="9"/>
  <c r="AW3" i="9"/>
  <c r="AI3" i="9"/>
  <c r="AH3" i="9"/>
  <c r="T3" i="9"/>
  <c r="S3" i="9"/>
  <c r="E3" i="9"/>
  <c r="D3" i="9"/>
  <c r="DF2" i="9"/>
  <c r="DE2" i="9"/>
  <c r="CQ2" i="9"/>
  <c r="CP2" i="9"/>
  <c r="CB2" i="9"/>
  <c r="CA2" i="9"/>
  <c r="BM2" i="9"/>
  <c r="BL2" i="9"/>
  <c r="AX2" i="9"/>
  <c r="AW2" i="9"/>
  <c r="AI2" i="9"/>
  <c r="AK3" i="9" s="1"/>
  <c r="AH2" i="9"/>
  <c r="T2" i="9"/>
  <c r="S2" i="9"/>
  <c r="E2" i="9"/>
  <c r="D2" i="9"/>
  <c r="DF1" i="9"/>
  <c r="DE1" i="9"/>
  <c r="CQ1" i="9"/>
  <c r="CS1" i="9" s="1"/>
  <c r="CP1" i="9"/>
  <c r="CR1" i="9" s="1"/>
  <c r="CB1" i="9"/>
  <c r="CA1" i="9"/>
  <c r="CC1" i="9" s="1"/>
  <c r="BM1" i="9"/>
  <c r="BO1" i="9" s="1"/>
  <c r="BL1" i="9"/>
  <c r="AX1" i="9"/>
  <c r="AW1" i="9"/>
  <c r="AY1" i="9" s="1"/>
  <c r="AI1" i="9"/>
  <c r="AH1" i="9"/>
  <c r="T1" i="9"/>
  <c r="S1" i="9"/>
  <c r="E1" i="9"/>
  <c r="G1" i="9" s="1"/>
  <c r="D1" i="9"/>
  <c r="F1" i="9" s="1"/>
  <c r="DF77" i="8"/>
  <c r="DE77" i="8"/>
  <c r="DG77" i="8" s="1"/>
  <c r="DF76" i="8"/>
  <c r="DE76" i="8"/>
  <c r="DF75" i="8"/>
  <c r="DH75" i="8" s="1"/>
  <c r="DE75" i="8"/>
  <c r="DG75" i="8" s="1"/>
  <c r="DF73" i="8"/>
  <c r="DE73" i="8"/>
  <c r="DG73" i="8" s="1"/>
  <c r="DF72" i="8"/>
  <c r="DE72" i="8"/>
  <c r="DF71" i="8"/>
  <c r="DH71" i="8" s="1"/>
  <c r="DE71" i="8"/>
  <c r="DF69" i="8"/>
  <c r="DE69" i="8"/>
  <c r="DG69" i="8" s="1"/>
  <c r="DF68" i="8"/>
  <c r="DE68" i="8"/>
  <c r="DG67" i="8"/>
  <c r="DF67" i="8"/>
  <c r="DE67" i="8"/>
  <c r="DF65" i="8"/>
  <c r="DE65" i="8"/>
  <c r="DG65" i="8" s="1"/>
  <c r="DF64" i="8"/>
  <c r="DE64" i="8"/>
  <c r="DF63" i="8"/>
  <c r="DE63" i="8"/>
  <c r="DG63" i="8" s="1"/>
  <c r="DF61" i="8"/>
  <c r="DH61" i="8" s="1"/>
  <c r="DE61" i="8"/>
  <c r="DF60" i="8"/>
  <c r="DE60" i="8"/>
  <c r="DG59" i="8"/>
  <c r="DF59" i="8"/>
  <c r="DE59" i="8"/>
  <c r="DF57" i="8"/>
  <c r="DE57" i="8"/>
  <c r="DF56" i="8"/>
  <c r="DE56" i="8"/>
  <c r="DF55" i="8"/>
  <c r="DE55" i="8"/>
  <c r="DG55" i="8" s="1"/>
  <c r="DF53" i="8"/>
  <c r="DE53" i="8"/>
  <c r="DG53" i="8" s="1"/>
  <c r="DF52" i="8"/>
  <c r="DH53" i="8" s="1"/>
  <c r="DE52" i="8"/>
  <c r="DF51" i="8"/>
  <c r="DH51" i="8" s="1"/>
  <c r="DE51" i="8"/>
  <c r="DF49" i="8"/>
  <c r="DH49" i="8" s="1"/>
  <c r="DE49" i="8"/>
  <c r="DF48" i="8"/>
  <c r="DE48" i="8"/>
  <c r="DF47" i="8"/>
  <c r="DH47" i="8" s="1"/>
  <c r="DE47" i="8"/>
  <c r="DG47" i="8" s="1"/>
  <c r="DH45" i="8"/>
  <c r="DF45" i="8"/>
  <c r="DE45" i="8"/>
  <c r="DF44" i="8"/>
  <c r="DE44" i="8"/>
  <c r="DG45" i="8" s="1"/>
  <c r="DG43" i="8"/>
  <c r="DF43" i="8"/>
  <c r="DH43" i="8" s="1"/>
  <c r="DE43" i="8"/>
  <c r="DF35" i="8"/>
  <c r="DH35" i="8" s="1"/>
  <c r="DE35" i="8"/>
  <c r="DF34" i="8"/>
  <c r="DE34" i="8"/>
  <c r="DF33" i="8"/>
  <c r="DH33" i="8" s="1"/>
  <c r="DE33" i="8"/>
  <c r="DG33" i="8" s="1"/>
  <c r="DF31" i="8"/>
  <c r="DE31" i="8"/>
  <c r="DF30" i="8"/>
  <c r="DE30" i="8"/>
  <c r="DF29" i="8"/>
  <c r="DE29" i="8"/>
  <c r="DG27" i="8"/>
  <c r="DF27" i="8"/>
  <c r="DH27" i="8" s="1"/>
  <c r="DE27" i="8"/>
  <c r="DF26" i="8"/>
  <c r="DE26" i="8"/>
  <c r="DF25" i="8"/>
  <c r="DE25" i="8"/>
  <c r="DG25" i="8" s="1"/>
  <c r="DF23" i="8"/>
  <c r="DE23" i="8"/>
  <c r="DF22" i="8"/>
  <c r="DE22" i="8"/>
  <c r="DH21" i="8"/>
  <c r="DG21" i="8"/>
  <c r="DF21" i="8"/>
  <c r="DE21" i="8"/>
  <c r="DF19" i="8"/>
  <c r="DE19" i="8"/>
  <c r="DG19" i="8" s="1"/>
  <c r="DF18" i="8"/>
  <c r="DE18" i="8"/>
  <c r="DF17" i="8"/>
  <c r="DE17" i="8"/>
  <c r="DG17" i="8" s="1"/>
  <c r="DF15" i="8"/>
  <c r="DE15" i="8"/>
  <c r="DF14" i="8"/>
  <c r="DE14" i="8"/>
  <c r="DF13" i="8"/>
  <c r="DH13" i="8" s="1"/>
  <c r="DE13" i="8"/>
  <c r="DG13" i="8" s="1"/>
  <c r="DF11" i="8"/>
  <c r="DH11" i="8" s="1"/>
  <c r="DE11" i="8"/>
  <c r="DG11" i="8" s="1"/>
  <c r="DF10" i="8"/>
  <c r="DE10" i="8"/>
  <c r="DF9" i="8"/>
  <c r="DE9" i="8"/>
  <c r="DG9" i="8" s="1"/>
  <c r="DF7" i="8"/>
  <c r="DH7" i="8" s="1"/>
  <c r="DE7" i="8"/>
  <c r="DF6" i="8"/>
  <c r="DE6" i="8"/>
  <c r="DF5" i="8"/>
  <c r="DE5" i="8"/>
  <c r="DG5" i="8" s="1"/>
  <c r="DF3" i="8"/>
  <c r="DE3" i="8"/>
  <c r="DF2" i="8"/>
  <c r="DE2" i="8"/>
  <c r="DF1" i="8"/>
  <c r="DH1" i="8" s="1"/>
  <c r="DE1" i="8"/>
  <c r="DG1" i="8" s="1"/>
  <c r="CY51" i="8"/>
  <c r="CZ51" i="8"/>
  <c r="CX51" i="8"/>
  <c r="CP76" i="8"/>
  <c r="CQ76" i="8"/>
  <c r="CP77" i="8"/>
  <c r="CQ77" i="8"/>
  <c r="CQ75" i="8"/>
  <c r="CS75" i="8" s="1"/>
  <c r="CP75" i="8"/>
  <c r="CS77" i="8"/>
  <c r="CR77" i="8"/>
  <c r="CR75" i="8"/>
  <c r="CY8" i="8"/>
  <c r="CZ8" i="8"/>
  <c r="CY9" i="8"/>
  <c r="CZ9" i="8"/>
  <c r="CY10" i="8"/>
  <c r="CZ10" i="8"/>
  <c r="CX10" i="8"/>
  <c r="CX9" i="8"/>
  <c r="CX8" i="8"/>
  <c r="CV38" i="8"/>
  <c r="CU38" i="8"/>
  <c r="CT38" i="8"/>
  <c r="CS39" i="8"/>
  <c r="CR39" i="8"/>
  <c r="CS37" i="8"/>
  <c r="CR37" i="8"/>
  <c r="CP38" i="8"/>
  <c r="CQ38" i="8"/>
  <c r="CP39" i="8"/>
  <c r="CQ39" i="8"/>
  <c r="CQ37" i="8"/>
  <c r="CP37" i="8"/>
  <c r="CP34" i="8"/>
  <c r="CQ34" i="8"/>
  <c r="CP35" i="8"/>
  <c r="CQ35" i="8"/>
  <c r="CQ33" i="8"/>
  <c r="CP33" i="8"/>
  <c r="CP30" i="8"/>
  <c r="CQ30" i="8"/>
  <c r="CP31" i="8"/>
  <c r="CR31" i="8" s="1"/>
  <c r="CQ31" i="8"/>
  <c r="CQ29" i="8"/>
  <c r="CS29" i="8" s="1"/>
  <c r="CP29" i="8"/>
  <c r="CS35" i="8"/>
  <c r="CR35" i="8"/>
  <c r="CS33" i="8"/>
  <c r="CR33" i="8"/>
  <c r="CS31" i="8"/>
  <c r="CR29" i="8"/>
  <c r="CQ73" i="8"/>
  <c r="CP73" i="8"/>
  <c r="CQ72" i="8"/>
  <c r="CP72" i="8"/>
  <c r="CQ71" i="8"/>
  <c r="CS71" i="8" s="1"/>
  <c r="CP71" i="8"/>
  <c r="CR71" i="8" s="1"/>
  <c r="CQ69" i="8"/>
  <c r="CP69" i="8"/>
  <c r="CQ68" i="8"/>
  <c r="CP68" i="8"/>
  <c r="CQ67" i="8"/>
  <c r="CS67" i="8" s="1"/>
  <c r="CP67" i="8"/>
  <c r="CR67" i="8" s="1"/>
  <c r="CQ65" i="8"/>
  <c r="CS65" i="8" s="1"/>
  <c r="CP65" i="8"/>
  <c r="CQ64" i="8"/>
  <c r="CP64" i="8"/>
  <c r="CQ63" i="8"/>
  <c r="CP63" i="8"/>
  <c r="CQ61" i="8"/>
  <c r="CP61" i="8"/>
  <c r="CQ60" i="8"/>
  <c r="CP60" i="8"/>
  <c r="CQ59" i="8"/>
  <c r="CP59" i="8"/>
  <c r="CQ57" i="8"/>
  <c r="CP57" i="8"/>
  <c r="CQ56" i="8"/>
  <c r="CP56" i="8"/>
  <c r="CQ55" i="8"/>
  <c r="CP55" i="8"/>
  <c r="CR55" i="8" s="1"/>
  <c r="CQ53" i="8"/>
  <c r="CP53" i="8"/>
  <c r="CQ52" i="8"/>
  <c r="CP52" i="8"/>
  <c r="CQ51" i="8"/>
  <c r="CP51" i="8"/>
  <c r="CQ49" i="8"/>
  <c r="CS49" i="8" s="1"/>
  <c r="CP49" i="8"/>
  <c r="CQ48" i="8"/>
  <c r="CP48" i="8"/>
  <c r="CQ47" i="8"/>
  <c r="CS47" i="8" s="1"/>
  <c r="CP47" i="8"/>
  <c r="CR47" i="8" s="1"/>
  <c r="CQ45" i="8"/>
  <c r="CP45" i="8"/>
  <c r="CR45" i="8" s="1"/>
  <c r="CQ44" i="8"/>
  <c r="CP44" i="8"/>
  <c r="CQ43" i="8"/>
  <c r="CS43" i="8" s="1"/>
  <c r="CP43" i="8"/>
  <c r="CQ27" i="8"/>
  <c r="CP27" i="8"/>
  <c r="CQ26" i="8"/>
  <c r="CP26" i="8"/>
  <c r="CQ25" i="8"/>
  <c r="CS25" i="8" s="1"/>
  <c r="CP25" i="8"/>
  <c r="CQ23" i="8"/>
  <c r="CP23" i="8"/>
  <c r="CQ22" i="8"/>
  <c r="CP22" i="8"/>
  <c r="CQ21" i="8"/>
  <c r="CP21" i="8"/>
  <c r="CQ19" i="8"/>
  <c r="CP19" i="8"/>
  <c r="CQ18" i="8"/>
  <c r="CP18" i="8"/>
  <c r="CQ17" i="8"/>
  <c r="CP17" i="8"/>
  <c r="CQ15" i="8"/>
  <c r="CS15" i="8" s="1"/>
  <c r="CP15" i="8"/>
  <c r="CR15" i="8" s="1"/>
  <c r="CQ14" i="8"/>
  <c r="CP14" i="8"/>
  <c r="CQ13" i="8"/>
  <c r="CS13" i="8" s="1"/>
  <c r="CP13" i="8"/>
  <c r="CQ11" i="8"/>
  <c r="CP11" i="8"/>
  <c r="CR11" i="8" s="1"/>
  <c r="CQ10" i="8"/>
  <c r="CP10" i="8"/>
  <c r="CQ9" i="8"/>
  <c r="CP9" i="8"/>
  <c r="CR9" i="8" s="1"/>
  <c r="CQ7" i="8"/>
  <c r="CS7" i="8" s="1"/>
  <c r="CP7" i="8"/>
  <c r="CR7" i="8" s="1"/>
  <c r="CQ6" i="8"/>
  <c r="CP6" i="8"/>
  <c r="CQ5" i="8"/>
  <c r="CP5" i="8"/>
  <c r="CR5" i="8" s="1"/>
  <c r="CQ3" i="8"/>
  <c r="CP3" i="8"/>
  <c r="CR3" i="8" s="1"/>
  <c r="CQ2" i="8"/>
  <c r="CP2" i="8"/>
  <c r="CQ1" i="8"/>
  <c r="CP1" i="8"/>
  <c r="CB69" i="8"/>
  <c r="CA69" i="8"/>
  <c r="CB68" i="8"/>
  <c r="CA68" i="8"/>
  <c r="CB67" i="8"/>
  <c r="CA67" i="8"/>
  <c r="CC67" i="8" s="1"/>
  <c r="CB65" i="8"/>
  <c r="CA65" i="8"/>
  <c r="CC65" i="8" s="1"/>
  <c r="CB64" i="8"/>
  <c r="CA64" i="8"/>
  <c r="CB63" i="8"/>
  <c r="CA63" i="8"/>
  <c r="CC63" i="8" s="1"/>
  <c r="CC61" i="8"/>
  <c r="CB61" i="8"/>
  <c r="CA61" i="8"/>
  <c r="CB60" i="8"/>
  <c r="CA60" i="8"/>
  <c r="CB59" i="8"/>
  <c r="CD59" i="8" s="1"/>
  <c r="CA59" i="8"/>
  <c r="CC59" i="8" s="1"/>
  <c r="CB57" i="8"/>
  <c r="CA57" i="8"/>
  <c r="CB56" i="8"/>
  <c r="CA56" i="8"/>
  <c r="CB55" i="8"/>
  <c r="CD55" i="8" s="1"/>
  <c r="CA55" i="8"/>
  <c r="CC55" i="8" s="1"/>
  <c r="CB53" i="8"/>
  <c r="CA53" i="8"/>
  <c r="CB52" i="8"/>
  <c r="CA52" i="8"/>
  <c r="CB51" i="8"/>
  <c r="CA51" i="8"/>
  <c r="CB49" i="8"/>
  <c r="CA49" i="8"/>
  <c r="CB48" i="8"/>
  <c r="CA48" i="8"/>
  <c r="CB47" i="8"/>
  <c r="CA47" i="8"/>
  <c r="CB45" i="8"/>
  <c r="CA45" i="8"/>
  <c r="CB44" i="8"/>
  <c r="CA44" i="8"/>
  <c r="CB43" i="8"/>
  <c r="CA43" i="8"/>
  <c r="CB41" i="8"/>
  <c r="CA41" i="8"/>
  <c r="CB40" i="8"/>
  <c r="CA40" i="8"/>
  <c r="CB39" i="8"/>
  <c r="CD39" i="8" s="1"/>
  <c r="CA39" i="8"/>
  <c r="CC39" i="8" s="1"/>
  <c r="CB27" i="8"/>
  <c r="CA27" i="8"/>
  <c r="CC27" i="8" s="1"/>
  <c r="CB26" i="8"/>
  <c r="CA26" i="8"/>
  <c r="CB25" i="8"/>
  <c r="CA25" i="8"/>
  <c r="CB23" i="8"/>
  <c r="CA23" i="8"/>
  <c r="CB22" i="8"/>
  <c r="CA22" i="8"/>
  <c r="CB21" i="8"/>
  <c r="CD21" i="8" s="1"/>
  <c r="CA21" i="8"/>
  <c r="CC21" i="8" s="1"/>
  <c r="CB19" i="8"/>
  <c r="CD19" i="8" s="1"/>
  <c r="CA19" i="8"/>
  <c r="CC19" i="8" s="1"/>
  <c r="CB18" i="8"/>
  <c r="CA18" i="8"/>
  <c r="CD17" i="8"/>
  <c r="CB17" i="8"/>
  <c r="CA17" i="8"/>
  <c r="CB15" i="8"/>
  <c r="CA15" i="8"/>
  <c r="CB14" i="8"/>
  <c r="CA14" i="8"/>
  <c r="CB13" i="8"/>
  <c r="CA13" i="8"/>
  <c r="CB11" i="8"/>
  <c r="CA11" i="8"/>
  <c r="CB10" i="8"/>
  <c r="CA10" i="8"/>
  <c r="CB9" i="8"/>
  <c r="CD9" i="8" s="1"/>
  <c r="CA9" i="8"/>
  <c r="CC9" i="8" s="1"/>
  <c r="CB7" i="8"/>
  <c r="CA7" i="8"/>
  <c r="CB6" i="8"/>
  <c r="CA6" i="8"/>
  <c r="CB5" i="8"/>
  <c r="CD5" i="8" s="1"/>
  <c r="CA5" i="8"/>
  <c r="CC5" i="8" s="1"/>
  <c r="CB3" i="8"/>
  <c r="CA3" i="8"/>
  <c r="CC3" i="8" s="1"/>
  <c r="CB2" i="8"/>
  <c r="CA2" i="8"/>
  <c r="CB1" i="8"/>
  <c r="CD1" i="8" s="1"/>
  <c r="CA1" i="8"/>
  <c r="BM69" i="8"/>
  <c r="BL69" i="8"/>
  <c r="BM68" i="8"/>
  <c r="BL68" i="8"/>
  <c r="BM67" i="8"/>
  <c r="BL67" i="8"/>
  <c r="BN67" i="8" s="1"/>
  <c r="BM65" i="8"/>
  <c r="BL65" i="8"/>
  <c r="BM64" i="8"/>
  <c r="BL64" i="8"/>
  <c r="BM63" i="8"/>
  <c r="BO63" i="8" s="1"/>
  <c r="BL63" i="8"/>
  <c r="BN63" i="8" s="1"/>
  <c r="BM61" i="8"/>
  <c r="BL61" i="8"/>
  <c r="BM60" i="8"/>
  <c r="BL60" i="8"/>
  <c r="BM59" i="8"/>
  <c r="BO59" i="8" s="1"/>
  <c r="BL59" i="8"/>
  <c r="BN59" i="8" s="1"/>
  <c r="BM57" i="8"/>
  <c r="BL57" i="8"/>
  <c r="BM56" i="8"/>
  <c r="BO57" i="8" s="1"/>
  <c r="BL56" i="8"/>
  <c r="BM55" i="8"/>
  <c r="BL55" i="8"/>
  <c r="BM53" i="8"/>
  <c r="BL53" i="8"/>
  <c r="BM52" i="8"/>
  <c r="BL52" i="8"/>
  <c r="BM51" i="8"/>
  <c r="BL51" i="8"/>
  <c r="BM49" i="8"/>
  <c r="BL49" i="8"/>
  <c r="BM48" i="8"/>
  <c r="BL48" i="8"/>
  <c r="BM47" i="8"/>
  <c r="BL47" i="8"/>
  <c r="BN47" i="8" s="1"/>
  <c r="BM45" i="8"/>
  <c r="BL45" i="8"/>
  <c r="BM44" i="8"/>
  <c r="BL44" i="8"/>
  <c r="BM43" i="8"/>
  <c r="BO43" i="8" s="1"/>
  <c r="BL43" i="8"/>
  <c r="BN43" i="8" s="1"/>
  <c r="BM41" i="8"/>
  <c r="BL41" i="8"/>
  <c r="BN41" i="8" s="1"/>
  <c r="BM40" i="8"/>
  <c r="BL40" i="8"/>
  <c r="BM39" i="8"/>
  <c r="BL39" i="8"/>
  <c r="BN39" i="8" s="1"/>
  <c r="BM31" i="8"/>
  <c r="BL31" i="8"/>
  <c r="BM30" i="8"/>
  <c r="BL30" i="8"/>
  <c r="BM29" i="8"/>
  <c r="BL29" i="8"/>
  <c r="BN29" i="8" s="1"/>
  <c r="BM27" i="8"/>
  <c r="BL27" i="8"/>
  <c r="BM26" i="8"/>
  <c r="BL26" i="8"/>
  <c r="BM25" i="8"/>
  <c r="BO25" i="8" s="1"/>
  <c r="BL25" i="8"/>
  <c r="BN25" i="8" s="1"/>
  <c r="BM23" i="8"/>
  <c r="BL23" i="8"/>
  <c r="BM22" i="8"/>
  <c r="BL22" i="8"/>
  <c r="BN23" i="8" s="1"/>
  <c r="BM21" i="8"/>
  <c r="BL21" i="8"/>
  <c r="BM19" i="8"/>
  <c r="BO19" i="8" s="1"/>
  <c r="BL19" i="8"/>
  <c r="BM18" i="8"/>
  <c r="BL18" i="8"/>
  <c r="BM17" i="8"/>
  <c r="BL17" i="8"/>
  <c r="BM15" i="8"/>
  <c r="BL15" i="8"/>
  <c r="BM14" i="8"/>
  <c r="BL14" i="8"/>
  <c r="BM13" i="8"/>
  <c r="BL13" i="8"/>
  <c r="BM11" i="8"/>
  <c r="BL11" i="8"/>
  <c r="BM10" i="8"/>
  <c r="BL10" i="8"/>
  <c r="BM9" i="8"/>
  <c r="BO9" i="8" s="1"/>
  <c r="BL9" i="8"/>
  <c r="BN9" i="8" s="1"/>
  <c r="BM7" i="8"/>
  <c r="BL7" i="8"/>
  <c r="BM6" i="8"/>
  <c r="BL6" i="8"/>
  <c r="BM5" i="8"/>
  <c r="BL5" i="8"/>
  <c r="BM3" i="8"/>
  <c r="BO3" i="8" s="1"/>
  <c r="BL3" i="8"/>
  <c r="BN3" i="8" s="1"/>
  <c r="BM2" i="8"/>
  <c r="BL2" i="8"/>
  <c r="BM1" i="8"/>
  <c r="BO1" i="8" s="1"/>
  <c r="BL1" i="8"/>
  <c r="BN1" i="8" s="1"/>
  <c r="BP2" i="8" s="1"/>
  <c r="BQ2" i="8" s="1"/>
  <c r="BR2" i="8" s="1"/>
  <c r="BT1" i="8" s="1"/>
  <c r="AW30" i="8"/>
  <c r="AY29" i="8" s="1"/>
  <c r="AX30" i="8"/>
  <c r="AZ31" i="8" s="1"/>
  <c r="AW31" i="8"/>
  <c r="AY31" i="8" s="1"/>
  <c r="AX31" i="8"/>
  <c r="AX29" i="8"/>
  <c r="AW29" i="8"/>
  <c r="AX69" i="8"/>
  <c r="AW69" i="8"/>
  <c r="AX68" i="8"/>
  <c r="AW68" i="8"/>
  <c r="AX67" i="8"/>
  <c r="AZ67" i="8" s="1"/>
  <c r="AW67" i="8"/>
  <c r="AY67" i="8" s="1"/>
  <c r="AX65" i="8"/>
  <c r="AW65" i="8"/>
  <c r="AX64" i="8"/>
  <c r="AW64" i="8"/>
  <c r="AX63" i="8"/>
  <c r="AW63" i="8"/>
  <c r="AX61" i="8"/>
  <c r="AW61" i="8"/>
  <c r="AX60" i="8"/>
  <c r="AZ59" i="8" s="1"/>
  <c r="AW60" i="8"/>
  <c r="AX59" i="8"/>
  <c r="AW59" i="8"/>
  <c r="AX57" i="8"/>
  <c r="AW57" i="8"/>
  <c r="AX56" i="8"/>
  <c r="AW56" i="8"/>
  <c r="AX55" i="8"/>
  <c r="AZ55" i="8" s="1"/>
  <c r="AW55" i="8"/>
  <c r="AX53" i="8"/>
  <c r="AW53" i="8"/>
  <c r="AX52" i="8"/>
  <c r="AW52" i="8"/>
  <c r="AX51" i="8"/>
  <c r="AW51" i="8"/>
  <c r="AX49" i="8"/>
  <c r="AW49" i="8"/>
  <c r="AX48" i="8"/>
  <c r="AW48" i="8"/>
  <c r="AX47" i="8"/>
  <c r="AZ47" i="8" s="1"/>
  <c r="AW47" i="8"/>
  <c r="AY47" i="8" s="1"/>
  <c r="AX45" i="8"/>
  <c r="AW45" i="8"/>
  <c r="AX44" i="8"/>
  <c r="AW44" i="8"/>
  <c r="AX43" i="8"/>
  <c r="AW43" i="8"/>
  <c r="AY43" i="8" s="1"/>
  <c r="AX41" i="8"/>
  <c r="AW41" i="8"/>
  <c r="AX40" i="8"/>
  <c r="AW40" i="8"/>
  <c r="AX39" i="8"/>
  <c r="AW39" i="8"/>
  <c r="AY39" i="8" s="1"/>
  <c r="AX27" i="8"/>
  <c r="AW27" i="8"/>
  <c r="AX26" i="8"/>
  <c r="AW26" i="8"/>
  <c r="AX25" i="8"/>
  <c r="AZ25" i="8" s="1"/>
  <c r="AW25" i="8"/>
  <c r="AY25" i="8" s="1"/>
  <c r="AX23" i="8"/>
  <c r="AW23" i="8"/>
  <c r="AX22" i="8"/>
  <c r="AW22" i="8"/>
  <c r="AX21" i="8"/>
  <c r="AW21" i="8"/>
  <c r="AX19" i="8"/>
  <c r="AW19" i="8"/>
  <c r="AX18" i="8"/>
  <c r="AW18" i="8"/>
  <c r="AY19" i="8" s="1"/>
  <c r="AX17" i="8"/>
  <c r="AW17" i="8"/>
  <c r="AX15" i="8"/>
  <c r="AW15" i="8"/>
  <c r="AX14" i="8"/>
  <c r="AW14" i="8"/>
  <c r="AX13" i="8"/>
  <c r="AZ13" i="8" s="1"/>
  <c r="AW13" i="8"/>
  <c r="AY13" i="8" s="1"/>
  <c r="AX11" i="8"/>
  <c r="AZ11" i="8" s="1"/>
  <c r="AW11" i="8"/>
  <c r="AX10" i="8"/>
  <c r="AW10" i="8"/>
  <c r="AX9" i="8"/>
  <c r="AW9" i="8"/>
  <c r="AY9" i="8" s="1"/>
  <c r="AX7" i="8"/>
  <c r="AZ7" i="8" s="1"/>
  <c r="AW7" i="8"/>
  <c r="AX6" i="8"/>
  <c r="AW6" i="8"/>
  <c r="AX5" i="8"/>
  <c r="AZ5" i="8" s="1"/>
  <c r="AW5" i="8"/>
  <c r="AY5" i="8" s="1"/>
  <c r="AX3" i="8"/>
  <c r="AW3" i="8"/>
  <c r="AX2" i="8"/>
  <c r="AW2" i="8"/>
  <c r="AX1" i="8"/>
  <c r="AZ1" i="8" s="1"/>
  <c r="AW1" i="8"/>
  <c r="AY1" i="8" s="1"/>
  <c r="AI69" i="8"/>
  <c r="AH69" i="8"/>
  <c r="AI68" i="8"/>
  <c r="AH68" i="8"/>
  <c r="AI67" i="8"/>
  <c r="AK67" i="8" s="1"/>
  <c r="AH67" i="8"/>
  <c r="AJ67" i="8" s="1"/>
  <c r="AI65" i="8"/>
  <c r="AK65" i="8" s="1"/>
  <c r="AH65" i="8"/>
  <c r="AI64" i="8"/>
  <c r="AH64" i="8"/>
  <c r="AI63" i="8"/>
  <c r="AK63" i="8" s="1"/>
  <c r="AH63" i="8"/>
  <c r="AJ63" i="8" s="1"/>
  <c r="AI61" i="8"/>
  <c r="AH61" i="8"/>
  <c r="AI60" i="8"/>
  <c r="AH60" i="8"/>
  <c r="AI59" i="8"/>
  <c r="AH59" i="8"/>
  <c r="AI57" i="8"/>
  <c r="AH57" i="8"/>
  <c r="AI56" i="8"/>
  <c r="AH56" i="8"/>
  <c r="AI55" i="8"/>
  <c r="AH55" i="8"/>
  <c r="AJ55" i="8" s="1"/>
  <c r="AI53" i="8"/>
  <c r="AH53" i="8"/>
  <c r="AI52" i="8"/>
  <c r="AH52" i="8"/>
  <c r="AI51" i="8"/>
  <c r="AK51" i="8" s="1"/>
  <c r="AH51" i="8"/>
  <c r="AJ51" i="8" s="1"/>
  <c r="AI49" i="8"/>
  <c r="AH49" i="8"/>
  <c r="AI48" i="8"/>
  <c r="AH48" i="8"/>
  <c r="AJ49" i="8" s="1"/>
  <c r="AI47" i="8"/>
  <c r="AK47" i="8" s="1"/>
  <c r="AH47" i="8"/>
  <c r="AJ47" i="8" s="1"/>
  <c r="AI45" i="8"/>
  <c r="AK45" i="8" s="1"/>
  <c r="AH45" i="8"/>
  <c r="AI44" i="8"/>
  <c r="AH44" i="8"/>
  <c r="AI43" i="8"/>
  <c r="AK43" i="8" s="1"/>
  <c r="AH43" i="8"/>
  <c r="AJ43" i="8" s="1"/>
  <c r="AI41" i="8"/>
  <c r="AH41" i="8"/>
  <c r="AI40" i="8"/>
  <c r="AH40" i="8"/>
  <c r="AJ41" i="8" s="1"/>
  <c r="AI39" i="8"/>
  <c r="AK39" i="8" s="1"/>
  <c r="AH39" i="8"/>
  <c r="AI27" i="8"/>
  <c r="AH27" i="8"/>
  <c r="AI26" i="8"/>
  <c r="AH26" i="8"/>
  <c r="AI25" i="8"/>
  <c r="AK25" i="8" s="1"/>
  <c r="AH25" i="8"/>
  <c r="AI23" i="8"/>
  <c r="AH23" i="8"/>
  <c r="AI22" i="8"/>
  <c r="AH22" i="8"/>
  <c r="AI21" i="8"/>
  <c r="AK21" i="8" s="1"/>
  <c r="AH21" i="8"/>
  <c r="AJ21" i="8" s="1"/>
  <c r="AI19" i="8"/>
  <c r="AH19" i="8"/>
  <c r="AI18" i="8"/>
  <c r="AK19" i="8" s="1"/>
  <c r="AH18" i="8"/>
  <c r="AI17" i="8"/>
  <c r="AH17" i="8"/>
  <c r="AJ17" i="8" s="1"/>
  <c r="AI15" i="8"/>
  <c r="AH15" i="8"/>
  <c r="AI14" i="8"/>
  <c r="AH14" i="8"/>
  <c r="AI13" i="8"/>
  <c r="AK13" i="8" s="1"/>
  <c r="AH13" i="8"/>
  <c r="AJ13" i="8" s="1"/>
  <c r="AI11" i="8"/>
  <c r="AH11" i="8"/>
  <c r="AI10" i="8"/>
  <c r="AH10" i="8"/>
  <c r="AI9" i="8"/>
  <c r="AK9" i="8" s="1"/>
  <c r="AH9" i="8"/>
  <c r="AJ9" i="8" s="1"/>
  <c r="AI7" i="8"/>
  <c r="AH7" i="8"/>
  <c r="AI6" i="8"/>
  <c r="AH6" i="8"/>
  <c r="AI5" i="8"/>
  <c r="AH5" i="8"/>
  <c r="AJ5" i="8" s="1"/>
  <c r="AI3" i="8"/>
  <c r="AH3" i="8"/>
  <c r="AI2" i="8"/>
  <c r="AH2" i="8"/>
  <c r="AI1" i="8"/>
  <c r="AK1" i="8" s="1"/>
  <c r="AH1" i="8"/>
  <c r="AJ1" i="8" s="1"/>
  <c r="S67" i="8"/>
  <c r="T73" i="8"/>
  <c r="S73" i="8"/>
  <c r="U73" i="8" s="1"/>
  <c r="T72" i="8"/>
  <c r="S72" i="8"/>
  <c r="T71" i="8"/>
  <c r="S71" i="8"/>
  <c r="U71" i="8" s="1"/>
  <c r="T69" i="8"/>
  <c r="S69" i="8"/>
  <c r="U69" i="8" s="1"/>
  <c r="T68" i="8"/>
  <c r="S68" i="8"/>
  <c r="T67" i="8"/>
  <c r="V67" i="8" s="1"/>
  <c r="U67" i="8"/>
  <c r="S34" i="8"/>
  <c r="T34" i="8"/>
  <c r="S35" i="8"/>
  <c r="U35" i="8" s="1"/>
  <c r="T35" i="8"/>
  <c r="V35" i="8" s="1"/>
  <c r="T33" i="8"/>
  <c r="V33" i="8" s="1"/>
  <c r="S33" i="8"/>
  <c r="U33" i="8" s="1"/>
  <c r="S30" i="8"/>
  <c r="T30" i="8"/>
  <c r="S31" i="8"/>
  <c r="T31" i="8"/>
  <c r="T29" i="8"/>
  <c r="S29" i="8"/>
  <c r="S26" i="8"/>
  <c r="T26" i="8"/>
  <c r="S27" i="8"/>
  <c r="U27" i="8" s="1"/>
  <c r="T27" i="8"/>
  <c r="T25" i="8"/>
  <c r="V25" i="8" s="1"/>
  <c r="S25" i="8"/>
  <c r="U25" i="8" s="1"/>
  <c r="V31" i="8"/>
  <c r="V29" i="8"/>
  <c r="U29" i="8"/>
  <c r="T65" i="8"/>
  <c r="S65" i="8"/>
  <c r="T64" i="8"/>
  <c r="S64" i="8"/>
  <c r="T63" i="8"/>
  <c r="S63" i="8"/>
  <c r="T61" i="8"/>
  <c r="S61" i="8"/>
  <c r="T60" i="8"/>
  <c r="S60" i="8"/>
  <c r="T59" i="8"/>
  <c r="V59" i="8" s="1"/>
  <c r="S59" i="8"/>
  <c r="U59" i="8" s="1"/>
  <c r="T57" i="8"/>
  <c r="S57" i="8"/>
  <c r="T56" i="8"/>
  <c r="S56" i="8"/>
  <c r="T55" i="8"/>
  <c r="S55" i="8"/>
  <c r="T53" i="8"/>
  <c r="S53" i="8"/>
  <c r="T52" i="8"/>
  <c r="S52" i="8"/>
  <c r="T51" i="8"/>
  <c r="S51" i="8"/>
  <c r="T49" i="8"/>
  <c r="S49" i="8"/>
  <c r="T48" i="8"/>
  <c r="S48" i="8"/>
  <c r="T47" i="8"/>
  <c r="V47" i="8" s="1"/>
  <c r="S47" i="8"/>
  <c r="T45" i="8"/>
  <c r="S45" i="8"/>
  <c r="T44" i="8"/>
  <c r="S44" i="8"/>
  <c r="T43" i="8"/>
  <c r="S43" i="8"/>
  <c r="T41" i="8"/>
  <c r="S41" i="8"/>
  <c r="T40" i="8"/>
  <c r="V41" i="8" s="1"/>
  <c r="S40" i="8"/>
  <c r="T39" i="8"/>
  <c r="V39" i="8" s="1"/>
  <c r="S39" i="8"/>
  <c r="T23" i="8"/>
  <c r="S23" i="8"/>
  <c r="T22" i="8"/>
  <c r="S22" i="8"/>
  <c r="T21" i="8"/>
  <c r="S21" i="8"/>
  <c r="T19" i="8"/>
  <c r="S19" i="8"/>
  <c r="T18" i="8"/>
  <c r="S18" i="8"/>
  <c r="T17" i="8"/>
  <c r="S17" i="8"/>
  <c r="T15" i="8"/>
  <c r="S15" i="8"/>
  <c r="T14" i="8"/>
  <c r="S14" i="8"/>
  <c r="U15" i="8" s="1"/>
  <c r="T13" i="8"/>
  <c r="V13" i="8" s="1"/>
  <c r="S13" i="8"/>
  <c r="T11" i="8"/>
  <c r="S11" i="8"/>
  <c r="T10" i="8"/>
  <c r="S10" i="8"/>
  <c r="T9" i="8"/>
  <c r="S9" i="8"/>
  <c r="T7" i="8"/>
  <c r="S7" i="8"/>
  <c r="T6" i="8"/>
  <c r="S6" i="8"/>
  <c r="T5" i="8"/>
  <c r="S5" i="8"/>
  <c r="T3" i="8"/>
  <c r="S3" i="8"/>
  <c r="T2" i="8"/>
  <c r="S2" i="8"/>
  <c r="T1" i="8"/>
  <c r="V1" i="8" s="1"/>
  <c r="S1" i="8"/>
  <c r="D52" i="8"/>
  <c r="E52" i="8"/>
  <c r="D53" i="8"/>
  <c r="E53" i="8"/>
  <c r="E51" i="8"/>
  <c r="D51" i="8"/>
  <c r="E49" i="8"/>
  <c r="D49" i="8"/>
  <c r="E48" i="8"/>
  <c r="D48" i="8"/>
  <c r="E47" i="8"/>
  <c r="D47" i="8"/>
  <c r="E45" i="8"/>
  <c r="D45" i="8"/>
  <c r="E44" i="8"/>
  <c r="D44" i="8"/>
  <c r="E43" i="8"/>
  <c r="D43" i="8"/>
  <c r="E41" i="8"/>
  <c r="D41" i="8"/>
  <c r="E40" i="8"/>
  <c r="D40" i="8"/>
  <c r="E39" i="8"/>
  <c r="D39" i="8"/>
  <c r="E37" i="8"/>
  <c r="D37" i="8"/>
  <c r="E36" i="8"/>
  <c r="D36" i="8"/>
  <c r="E35" i="8"/>
  <c r="G35" i="8" s="1"/>
  <c r="D35" i="8"/>
  <c r="F35" i="8" s="1"/>
  <c r="E33" i="8"/>
  <c r="D33" i="8"/>
  <c r="E32" i="8"/>
  <c r="D32" i="8"/>
  <c r="E31" i="8"/>
  <c r="D31" i="8"/>
  <c r="E29" i="8"/>
  <c r="D29" i="8"/>
  <c r="E28" i="8"/>
  <c r="D28" i="8"/>
  <c r="E27" i="8"/>
  <c r="G27" i="8" s="1"/>
  <c r="D27" i="8"/>
  <c r="F27" i="8" s="1"/>
  <c r="E23" i="8"/>
  <c r="D23" i="8"/>
  <c r="E22" i="8"/>
  <c r="D22" i="8"/>
  <c r="E21" i="8"/>
  <c r="G21" i="8" s="1"/>
  <c r="D21" i="8"/>
  <c r="E19" i="8"/>
  <c r="D19" i="8"/>
  <c r="E18" i="8"/>
  <c r="D18" i="8"/>
  <c r="E17" i="8"/>
  <c r="D17" i="8"/>
  <c r="E15" i="8"/>
  <c r="D15" i="8"/>
  <c r="E14" i="8"/>
  <c r="D14" i="8"/>
  <c r="E13" i="8"/>
  <c r="D13" i="8"/>
  <c r="E11" i="8"/>
  <c r="D11" i="8"/>
  <c r="E10" i="8"/>
  <c r="D10" i="8"/>
  <c r="E9" i="8"/>
  <c r="D9" i="8"/>
  <c r="E7" i="8"/>
  <c r="D7" i="8"/>
  <c r="E6" i="8"/>
  <c r="D6" i="8"/>
  <c r="E5" i="8"/>
  <c r="D5" i="8"/>
  <c r="E3" i="8"/>
  <c r="D3" i="8"/>
  <c r="E2" i="8"/>
  <c r="D2" i="8"/>
  <c r="E1" i="8"/>
  <c r="D1" i="8"/>
  <c r="F1" i="8" s="1"/>
  <c r="EM34" i="9" l="1"/>
  <c r="EN34" i="9" s="1"/>
  <c r="EO34" i="9" s="1"/>
  <c r="EK65" i="9"/>
  <c r="EL55" i="9"/>
  <c r="EK47" i="9"/>
  <c r="EL47" i="9"/>
  <c r="EK51" i="9"/>
  <c r="EK61" i="9"/>
  <c r="EK63" i="9"/>
  <c r="EK73" i="9"/>
  <c r="EL23" i="9"/>
  <c r="EK25" i="9"/>
  <c r="EL3" i="9"/>
  <c r="EL13" i="9"/>
  <c r="EK27" i="9"/>
  <c r="EK7" i="9"/>
  <c r="EK29" i="9"/>
  <c r="EL7" i="9"/>
  <c r="EL29" i="9"/>
  <c r="EK21" i="9"/>
  <c r="EM22" i="9" s="1"/>
  <c r="EN22" i="9" s="1"/>
  <c r="EO22" i="9" s="1"/>
  <c r="EQ6" i="9" s="1"/>
  <c r="EL21" i="9"/>
  <c r="EL31" i="9"/>
  <c r="EK55" i="9"/>
  <c r="EK45" i="9"/>
  <c r="EL65" i="9"/>
  <c r="EL45" i="9"/>
  <c r="EK57" i="9"/>
  <c r="EL57" i="9"/>
  <c r="EM60" i="9"/>
  <c r="EN60" i="9" s="1"/>
  <c r="EO60" i="9" s="1"/>
  <c r="EQ47" i="9" s="1"/>
  <c r="ES47" i="9" s="1"/>
  <c r="EK49" i="9"/>
  <c r="EL69" i="9"/>
  <c r="EM68" i="9" s="1"/>
  <c r="EN68" i="9" s="1"/>
  <c r="EO68" i="9" s="1"/>
  <c r="EQ49" i="9" s="1"/>
  <c r="EL49" i="9"/>
  <c r="EK43" i="9"/>
  <c r="EM44" i="9" s="1"/>
  <c r="EN44" i="9" s="1"/>
  <c r="EO44" i="9" s="1"/>
  <c r="EQ43" i="9" s="1"/>
  <c r="EL63" i="9"/>
  <c r="EM64" i="9" s="1"/>
  <c r="EN64" i="9" s="1"/>
  <c r="EO64" i="9" s="1"/>
  <c r="EQ48" i="9" s="1"/>
  <c r="EL43" i="9"/>
  <c r="EK53" i="9"/>
  <c r="EL73" i="9"/>
  <c r="EL25" i="9"/>
  <c r="EM10" i="9"/>
  <c r="EN10" i="9" s="1"/>
  <c r="EO10" i="9" s="1"/>
  <c r="EQ3" i="9" s="1"/>
  <c r="ES3" i="9" s="1"/>
  <c r="EL17" i="9"/>
  <c r="EM18" i="9" s="1"/>
  <c r="EN18" i="9" s="1"/>
  <c r="EO18" i="9" s="1"/>
  <c r="EQ5" i="9" s="1"/>
  <c r="EL27" i="9"/>
  <c r="EK3" i="9"/>
  <c r="EM2" i="9" s="1"/>
  <c r="EN2" i="9" s="1"/>
  <c r="EO2" i="9" s="1"/>
  <c r="EQ1" i="9" s="1"/>
  <c r="EK31" i="9"/>
  <c r="EK5" i="9"/>
  <c r="EL5" i="9"/>
  <c r="EM72" i="9"/>
  <c r="EN72" i="9" s="1"/>
  <c r="EO72" i="9" s="1"/>
  <c r="EQ50" i="9" s="1"/>
  <c r="EM14" i="9"/>
  <c r="EN14" i="9" s="1"/>
  <c r="EO14" i="9" s="1"/>
  <c r="EQ4" i="9" s="1"/>
  <c r="DX30" i="9"/>
  <c r="DY30" i="9" s="1"/>
  <c r="DZ30" i="9" s="1"/>
  <c r="DV65" i="9"/>
  <c r="DW65" i="9"/>
  <c r="DV45" i="9"/>
  <c r="DW59" i="9"/>
  <c r="DV51" i="9"/>
  <c r="DV63" i="9"/>
  <c r="DW63" i="9"/>
  <c r="DW21" i="9"/>
  <c r="DV1" i="9"/>
  <c r="DW13" i="9"/>
  <c r="DV3" i="9"/>
  <c r="DV25" i="9"/>
  <c r="DX26" i="9" s="1"/>
  <c r="DY26" i="9" s="1"/>
  <c r="DZ26" i="9" s="1"/>
  <c r="EB7" i="9" s="1"/>
  <c r="DW15" i="9"/>
  <c r="DV17" i="9"/>
  <c r="DW17" i="9"/>
  <c r="DW45" i="9"/>
  <c r="DV47" i="9"/>
  <c r="DV49" i="9"/>
  <c r="DW49" i="9"/>
  <c r="DW69" i="9"/>
  <c r="DX68" i="9" s="1"/>
  <c r="DY68" i="9" s="1"/>
  <c r="DZ68" i="9" s="1"/>
  <c r="EB49" i="9" s="1"/>
  <c r="DV61" i="9"/>
  <c r="DX60" i="9" s="1"/>
  <c r="DY60" i="9" s="1"/>
  <c r="DZ60" i="9" s="1"/>
  <c r="EB47" i="9" s="1"/>
  <c r="DW43" i="9"/>
  <c r="DV53" i="9"/>
  <c r="DX52" i="9" s="1"/>
  <c r="DY52" i="9" s="1"/>
  <c r="DZ52" i="9" s="1"/>
  <c r="EB45" i="9" s="1"/>
  <c r="DV73" i="9"/>
  <c r="DW53" i="9"/>
  <c r="DW73" i="9"/>
  <c r="DV13" i="9"/>
  <c r="DW3" i="9"/>
  <c r="DV23" i="9"/>
  <c r="DX22" i="9" s="1"/>
  <c r="DY22" i="9" s="1"/>
  <c r="DZ22" i="9" s="1"/>
  <c r="EB6" i="9" s="1"/>
  <c r="DW23" i="9"/>
  <c r="DV7" i="9"/>
  <c r="DX6" i="9" s="1"/>
  <c r="DY6" i="9" s="1"/>
  <c r="DZ6" i="9" s="1"/>
  <c r="EB2" i="9" s="1"/>
  <c r="DW25" i="9"/>
  <c r="DW7" i="9"/>
  <c r="DV27" i="9"/>
  <c r="DV11" i="9"/>
  <c r="DX10" i="9" s="1"/>
  <c r="DY10" i="9" s="1"/>
  <c r="DZ10" i="9" s="1"/>
  <c r="EB3" i="9" s="1"/>
  <c r="DW19" i="9"/>
  <c r="DX18" i="9" s="1"/>
  <c r="DY18" i="9" s="1"/>
  <c r="DZ18" i="9" s="1"/>
  <c r="EB5" i="9" s="1"/>
  <c r="DX2" i="9"/>
  <c r="DY2" i="9" s="1"/>
  <c r="DZ2" i="9" s="1"/>
  <c r="EB1" i="9" s="1"/>
  <c r="DX56" i="9"/>
  <c r="DY56" i="9" s="1"/>
  <c r="DZ56" i="9" s="1"/>
  <c r="EB46" i="9" s="1"/>
  <c r="DX64" i="9"/>
  <c r="DY64" i="9" s="1"/>
  <c r="DZ64" i="9" s="1"/>
  <c r="EB48" i="9" s="1"/>
  <c r="DH65" i="9"/>
  <c r="DG17" i="9"/>
  <c r="DG13" i="9"/>
  <c r="DG9" i="9"/>
  <c r="CR67" i="9"/>
  <c r="CR73" i="9"/>
  <c r="CS61" i="9"/>
  <c r="CE76" i="9"/>
  <c r="CF76" i="9" s="1"/>
  <c r="CG76" i="9" s="1"/>
  <c r="CE72" i="9"/>
  <c r="CF72" i="9" s="1"/>
  <c r="CG72" i="9" s="1"/>
  <c r="CE34" i="9"/>
  <c r="CF34" i="9" s="1"/>
  <c r="CG34" i="9" s="1"/>
  <c r="CE30" i="9"/>
  <c r="CF30" i="9" s="1"/>
  <c r="CG30" i="9" s="1"/>
  <c r="BN61" i="9"/>
  <c r="BO13" i="9"/>
  <c r="AY63" i="9"/>
  <c r="AL38" i="9"/>
  <c r="AM38" i="9" s="1"/>
  <c r="AN38" i="9" s="1"/>
  <c r="AL34" i="9"/>
  <c r="AM34" i="9" s="1"/>
  <c r="AN34" i="9" s="1"/>
  <c r="AL30" i="9"/>
  <c r="AM30" i="9" s="1"/>
  <c r="AN30" i="9" s="1"/>
  <c r="AZ15" i="9"/>
  <c r="AZ11" i="9"/>
  <c r="CC25" i="9"/>
  <c r="CR47" i="9"/>
  <c r="BN69" i="9"/>
  <c r="CR51" i="9"/>
  <c r="BN57" i="9"/>
  <c r="DG73" i="9"/>
  <c r="DH1" i="9"/>
  <c r="DH5" i="9"/>
  <c r="DH9" i="9"/>
  <c r="CC39" i="9"/>
  <c r="AJ53" i="9"/>
  <c r="DH73" i="9"/>
  <c r="AJ55" i="9"/>
  <c r="BO55" i="9"/>
  <c r="AY27" i="9"/>
  <c r="CR71" i="9"/>
  <c r="AZ7" i="9"/>
  <c r="BO45" i="9"/>
  <c r="BO49" i="9"/>
  <c r="CS71" i="9"/>
  <c r="CC45" i="9"/>
  <c r="DG71" i="9"/>
  <c r="AY5" i="9"/>
  <c r="BA6" i="9" s="1"/>
  <c r="BB6" i="9" s="1"/>
  <c r="BC6" i="9" s="1"/>
  <c r="BE2" i="9" s="1"/>
  <c r="BO25" i="9"/>
  <c r="CS65" i="9"/>
  <c r="V69" i="9"/>
  <c r="DH71" i="9"/>
  <c r="AK43" i="9"/>
  <c r="AK45" i="9"/>
  <c r="AK27" i="9"/>
  <c r="V53" i="9"/>
  <c r="V61" i="9"/>
  <c r="U57" i="9"/>
  <c r="V57" i="9"/>
  <c r="V67" i="9"/>
  <c r="V55" i="9"/>
  <c r="H26" i="9"/>
  <c r="I26" i="9" s="1"/>
  <c r="J26" i="9" s="1"/>
  <c r="L7" i="9" s="1"/>
  <c r="H30" i="9"/>
  <c r="I30" i="9" s="1"/>
  <c r="J30" i="9" s="1"/>
  <c r="L8" i="9" s="1"/>
  <c r="BO51" i="9"/>
  <c r="BO53" i="9"/>
  <c r="AZ63" i="9"/>
  <c r="CS67" i="9"/>
  <c r="CT68" i="9" s="1"/>
  <c r="CU68" i="9" s="1"/>
  <c r="CV68" i="9" s="1"/>
  <c r="CX49" i="9" s="1"/>
  <c r="BN41" i="9"/>
  <c r="CR49" i="9"/>
  <c r="U59" i="9"/>
  <c r="BO11" i="9"/>
  <c r="AJ43" i="9"/>
  <c r="CS55" i="9"/>
  <c r="V59" i="9"/>
  <c r="BO63" i="9"/>
  <c r="CC11" i="9"/>
  <c r="CD27" i="9"/>
  <c r="AK1" i="9"/>
  <c r="CC19" i="9"/>
  <c r="CD25" i="9"/>
  <c r="DH45" i="9"/>
  <c r="DH55" i="9"/>
  <c r="CR7" i="9"/>
  <c r="CS27" i="9"/>
  <c r="AZ39" i="9"/>
  <c r="DG53" i="9"/>
  <c r="CS11" i="9"/>
  <c r="CR19" i="9"/>
  <c r="CS25" i="9"/>
  <c r="BN39" i="9"/>
  <c r="BO61" i="9"/>
  <c r="AZ69" i="9"/>
  <c r="DG11" i="9"/>
  <c r="CR61" i="9"/>
  <c r="AJ71" i="9"/>
  <c r="BN53" i="9"/>
  <c r="BP52" i="9" s="1"/>
  <c r="BQ52" i="9" s="1"/>
  <c r="BR52" i="9" s="1"/>
  <c r="BT42" i="9" s="1"/>
  <c r="DG61" i="9"/>
  <c r="U41" i="9"/>
  <c r="AY7" i="9"/>
  <c r="U1" i="9"/>
  <c r="U63" i="9"/>
  <c r="AZ65" i="9"/>
  <c r="CS69" i="9"/>
  <c r="AK25" i="9"/>
  <c r="AJ45" i="9"/>
  <c r="AL44" i="9" s="1"/>
  <c r="AM44" i="9" s="1"/>
  <c r="AN44" i="9" s="1"/>
  <c r="AP43" i="9" s="1"/>
  <c r="BN49" i="9"/>
  <c r="BP48" i="9" s="1"/>
  <c r="BQ48" i="9" s="1"/>
  <c r="BR48" i="9" s="1"/>
  <c r="BT41" i="9" s="1"/>
  <c r="BV41" i="9" s="1"/>
  <c r="BN55" i="9"/>
  <c r="CS19" i="9"/>
  <c r="CS23" i="9"/>
  <c r="CD65" i="9"/>
  <c r="BO3" i="9"/>
  <c r="DG19" i="9"/>
  <c r="DH27" i="9"/>
  <c r="BO39" i="9"/>
  <c r="U45" i="9"/>
  <c r="DH49" i="9"/>
  <c r="CS53" i="9"/>
  <c r="DG55" i="9"/>
  <c r="AJ63" i="9"/>
  <c r="AZ61" i="9"/>
  <c r="BN63" i="9"/>
  <c r="DG67" i="9"/>
  <c r="AZ3" i="9"/>
  <c r="DH13" i="9"/>
  <c r="CC3" i="9"/>
  <c r="AY9" i="9"/>
  <c r="F19" i="9"/>
  <c r="DH19" i="9"/>
  <c r="V43" i="9"/>
  <c r="DH67" i="9"/>
  <c r="BO7" i="9"/>
  <c r="AZ31" i="9"/>
  <c r="CD39" i="9"/>
  <c r="DH53" i="9"/>
  <c r="AY59" i="9"/>
  <c r="CC63" i="9"/>
  <c r="AJ13" i="9"/>
  <c r="AJ15" i="9"/>
  <c r="U19" i="9"/>
  <c r="AJ27" i="9"/>
  <c r="AZ59" i="9"/>
  <c r="CD63" i="9"/>
  <c r="AJ17" i="9"/>
  <c r="V19" i="9"/>
  <c r="AK53" i="9"/>
  <c r="U55" i="9"/>
  <c r="AY57" i="9"/>
  <c r="BN59" i="9"/>
  <c r="CD61" i="9"/>
  <c r="DG1" i="9"/>
  <c r="CS5" i="9"/>
  <c r="CS63" i="9"/>
  <c r="DG5" i="9"/>
  <c r="AY25" i="9"/>
  <c r="CC59" i="9"/>
  <c r="F3" i="9"/>
  <c r="H2" i="9" s="1"/>
  <c r="I2" i="9" s="1"/>
  <c r="J2" i="9" s="1"/>
  <c r="L1" i="9" s="1"/>
  <c r="N1" i="9" s="1"/>
  <c r="CD11" i="9"/>
  <c r="AZ25" i="9"/>
  <c r="AK59" i="9"/>
  <c r="CD59" i="9"/>
  <c r="G5" i="9"/>
  <c r="AY23" i="9"/>
  <c r="BO27" i="9"/>
  <c r="AY41" i="9"/>
  <c r="AY55" i="9"/>
  <c r="CC57" i="9"/>
  <c r="AJ69" i="9"/>
  <c r="CC69" i="9"/>
  <c r="CR11" i="9"/>
  <c r="BN19" i="9"/>
  <c r="AZ41" i="9"/>
  <c r="AZ55" i="9"/>
  <c r="CS59" i="9"/>
  <c r="AK69" i="9"/>
  <c r="CD69" i="9"/>
  <c r="AJ1" i="9"/>
  <c r="V1" i="9"/>
  <c r="V3" i="9"/>
  <c r="V5" i="9"/>
  <c r="F9" i="9"/>
  <c r="CC27" i="9"/>
  <c r="CR45" i="9"/>
  <c r="CT44" i="9" s="1"/>
  <c r="CU44" i="9" s="1"/>
  <c r="CV44" i="9" s="1"/>
  <c r="CX43" i="9" s="1"/>
  <c r="CR13" i="9"/>
  <c r="CR15" i="9"/>
  <c r="AJ7" i="9"/>
  <c r="CS15" i="9"/>
  <c r="CT14" i="9" s="1"/>
  <c r="CU14" i="9" s="1"/>
  <c r="CV14" i="9" s="1"/>
  <c r="CX4" i="9" s="1"/>
  <c r="CD19" i="9"/>
  <c r="CD49" i="9"/>
  <c r="CC55" i="9"/>
  <c r="AJ67" i="9"/>
  <c r="BN65" i="9"/>
  <c r="CC67" i="9"/>
  <c r="AZ1" i="9"/>
  <c r="AY3" i="9"/>
  <c r="AK5" i="9"/>
  <c r="DG25" i="9"/>
  <c r="AY31" i="9"/>
  <c r="AY39" i="9"/>
  <c r="CD41" i="9"/>
  <c r="DG45" i="9"/>
  <c r="AJ65" i="9"/>
  <c r="AK67" i="9"/>
  <c r="BO65" i="9"/>
  <c r="CD67" i="9"/>
  <c r="F59" i="9"/>
  <c r="F35" i="9"/>
  <c r="G35" i="9"/>
  <c r="F47" i="9"/>
  <c r="F41" i="9"/>
  <c r="G47" i="9"/>
  <c r="G41" i="9"/>
  <c r="F45" i="9"/>
  <c r="G45" i="9"/>
  <c r="F5" i="9"/>
  <c r="G11" i="9"/>
  <c r="F13" i="9"/>
  <c r="DH23" i="9"/>
  <c r="DG23" i="9"/>
  <c r="DH11" i="9"/>
  <c r="DH15" i="9"/>
  <c r="DG3" i="9"/>
  <c r="DH25" i="9"/>
  <c r="DH3" i="9"/>
  <c r="DG7" i="9"/>
  <c r="DG63" i="9"/>
  <c r="DH63" i="9"/>
  <c r="DH61" i="9"/>
  <c r="DG59" i="9"/>
  <c r="DH59" i="9"/>
  <c r="DG57" i="9"/>
  <c r="DG69" i="9"/>
  <c r="DG49" i="9"/>
  <c r="DH57" i="9"/>
  <c r="DH69" i="9"/>
  <c r="CR65" i="9"/>
  <c r="CR63" i="9"/>
  <c r="CR59" i="9"/>
  <c r="CS73" i="9"/>
  <c r="CT72" i="9" s="1"/>
  <c r="CU72" i="9" s="1"/>
  <c r="CV72" i="9" s="1"/>
  <c r="CX50" i="9" s="1"/>
  <c r="CS49" i="9"/>
  <c r="CR57" i="9"/>
  <c r="CS57" i="9"/>
  <c r="CR53" i="9"/>
  <c r="CR55" i="9"/>
  <c r="CR3" i="9"/>
  <c r="CS3" i="9"/>
  <c r="CR23" i="9"/>
  <c r="CR25" i="9"/>
  <c r="CR27" i="9"/>
  <c r="CC41" i="9"/>
  <c r="CD53" i="9"/>
  <c r="CD55" i="9"/>
  <c r="CD43" i="9"/>
  <c r="CC65" i="9"/>
  <c r="CC13" i="9"/>
  <c r="CD1" i="9"/>
  <c r="CC15" i="9"/>
  <c r="CD3" i="9"/>
  <c r="CD15" i="9"/>
  <c r="CC7" i="9"/>
  <c r="CD7" i="9"/>
  <c r="CD9" i="9"/>
  <c r="CC21" i="9"/>
  <c r="CC23" i="9"/>
  <c r="CE26" i="9"/>
  <c r="CF26" i="9" s="1"/>
  <c r="CG26" i="9" s="1"/>
  <c r="CI7" i="9" s="1"/>
  <c r="CK7" i="9" s="1"/>
  <c r="CD23" i="9"/>
  <c r="BN3" i="9"/>
  <c r="BN7" i="9"/>
  <c r="BP6" i="9" s="1"/>
  <c r="BQ6" i="9" s="1"/>
  <c r="BR6" i="9" s="1"/>
  <c r="BT2" i="9" s="1"/>
  <c r="BO17" i="9"/>
  <c r="BO9" i="9"/>
  <c r="BO19" i="9"/>
  <c r="BN25" i="9"/>
  <c r="BN11" i="9"/>
  <c r="BO21" i="9"/>
  <c r="BN23" i="9"/>
  <c r="BN1" i="9"/>
  <c r="BP64" i="9"/>
  <c r="BQ64" i="9" s="1"/>
  <c r="BR64" i="9" s="1"/>
  <c r="BT45" i="9" s="1"/>
  <c r="BV45" i="9" s="1"/>
  <c r="BN45" i="9"/>
  <c r="BO41" i="9"/>
  <c r="BO43" i="9"/>
  <c r="BN67" i="9"/>
  <c r="BO59" i="9"/>
  <c r="BO57" i="9"/>
  <c r="AY69" i="9"/>
  <c r="AY49" i="9"/>
  <c r="AZ49" i="9"/>
  <c r="AY67" i="9"/>
  <c r="AZ67" i="9"/>
  <c r="AY61" i="9"/>
  <c r="AY53" i="9"/>
  <c r="AZ53" i="9"/>
  <c r="AY45" i="9"/>
  <c r="BA44" i="9" s="1"/>
  <c r="BB44" i="9" s="1"/>
  <c r="BC44" i="9" s="1"/>
  <c r="BE40" i="9" s="1"/>
  <c r="AY11" i="9"/>
  <c r="AY21" i="9"/>
  <c r="AZ27" i="9"/>
  <c r="AZ13" i="9"/>
  <c r="AZ29" i="9"/>
  <c r="AY15" i="9"/>
  <c r="AY17" i="9"/>
  <c r="AK71" i="9"/>
  <c r="AJ57" i="9"/>
  <c r="AK57" i="9"/>
  <c r="AK61" i="9"/>
  <c r="AK47" i="9"/>
  <c r="AJ49" i="9"/>
  <c r="AK49" i="9"/>
  <c r="AK7" i="9"/>
  <c r="AK13" i="9"/>
  <c r="AK15" i="9"/>
  <c r="AK9" i="9"/>
  <c r="AJ11" i="9"/>
  <c r="AJ3" i="9"/>
  <c r="AJ21" i="9"/>
  <c r="AJ5" i="9"/>
  <c r="AK21" i="9"/>
  <c r="AJ23" i="9"/>
  <c r="AJ25" i="9"/>
  <c r="AK23" i="9"/>
  <c r="U53" i="9"/>
  <c r="W52" i="9" s="1"/>
  <c r="X52" i="9" s="1"/>
  <c r="Y52" i="9" s="1"/>
  <c r="AA42" i="9" s="1"/>
  <c r="U61" i="9"/>
  <c r="W60" i="9" s="1"/>
  <c r="X60" i="9" s="1"/>
  <c r="Y60" i="9" s="1"/>
  <c r="AA44" i="9" s="1"/>
  <c r="U65" i="9"/>
  <c r="V65" i="9"/>
  <c r="V39" i="9"/>
  <c r="V45" i="9"/>
  <c r="V63" i="9"/>
  <c r="U47" i="9"/>
  <c r="U49" i="9"/>
  <c r="U3" i="9"/>
  <c r="W2" i="9" s="1"/>
  <c r="X2" i="9" s="1"/>
  <c r="Y2" i="9" s="1"/>
  <c r="AA1" i="9" s="1"/>
  <c r="AC1" i="9" s="1"/>
  <c r="U11" i="9"/>
  <c r="V11" i="9"/>
  <c r="U25" i="9"/>
  <c r="V23" i="9"/>
  <c r="V25" i="9"/>
  <c r="V13" i="9"/>
  <c r="U15" i="9"/>
  <c r="V15" i="9"/>
  <c r="V9" i="9"/>
  <c r="U17" i="9"/>
  <c r="V17" i="9"/>
  <c r="F51" i="9"/>
  <c r="G59" i="9"/>
  <c r="G51" i="9"/>
  <c r="F43" i="9"/>
  <c r="F55" i="9"/>
  <c r="G37" i="9"/>
  <c r="G43" i="9"/>
  <c r="G55" i="9"/>
  <c r="F33" i="9"/>
  <c r="G33" i="9"/>
  <c r="G57" i="9"/>
  <c r="G15" i="9"/>
  <c r="G3" i="9"/>
  <c r="F11" i="9"/>
  <c r="G19" i="9"/>
  <c r="F23" i="9"/>
  <c r="G21" i="9"/>
  <c r="BA22" i="9"/>
  <c r="BB22" i="9" s="1"/>
  <c r="BC22" i="9" s="1"/>
  <c r="BE6" i="9" s="1"/>
  <c r="DH7" i="9"/>
  <c r="BN15" i="9"/>
  <c r="G23" i="9"/>
  <c r="DG27" i="9"/>
  <c r="F37" i="9"/>
  <c r="AJ61" i="9"/>
  <c r="U67" i="9"/>
  <c r="BO15" i="9"/>
  <c r="U23" i="9"/>
  <c r="AJ59" i="9"/>
  <c r="AK63" i="9"/>
  <c r="AK65" i="9"/>
  <c r="F15" i="9"/>
  <c r="V49" i="9"/>
  <c r="CC49" i="9"/>
  <c r="CE48" i="9" s="1"/>
  <c r="CF48" i="9" s="1"/>
  <c r="CG48" i="9" s="1"/>
  <c r="CI41" i="9" s="1"/>
  <c r="AJ19" i="9"/>
  <c r="CC53" i="9"/>
  <c r="AK19" i="9"/>
  <c r="F39" i="9"/>
  <c r="U39" i="9"/>
  <c r="F57" i="9"/>
  <c r="CD57" i="9"/>
  <c r="BO67" i="9"/>
  <c r="AZ9" i="9"/>
  <c r="AY19" i="9"/>
  <c r="G39" i="9"/>
  <c r="AJ51" i="9"/>
  <c r="AK11" i="9"/>
  <c r="AL10" i="9" s="1"/>
  <c r="AM10" i="9" s="1"/>
  <c r="AN10" i="9" s="1"/>
  <c r="AP3" i="9" s="1"/>
  <c r="AZ19" i="9"/>
  <c r="CD51" i="9"/>
  <c r="F7" i="9"/>
  <c r="CC17" i="9"/>
  <c r="CD45" i="9"/>
  <c r="G7" i="9"/>
  <c r="CD17" i="9"/>
  <c r="U7" i="9"/>
  <c r="F17" i="9"/>
  <c r="DG21" i="9"/>
  <c r="BO23" i="9"/>
  <c r="V7" i="9"/>
  <c r="DH21" i="9"/>
  <c r="AY29" i="9"/>
  <c r="U69" i="9"/>
  <c r="DG51" i="8"/>
  <c r="DI52" i="8" s="1"/>
  <c r="DJ52" i="8" s="1"/>
  <c r="DK52" i="8" s="1"/>
  <c r="DM45" i="8" s="1"/>
  <c r="DG61" i="8"/>
  <c r="DH69" i="8"/>
  <c r="DG71" i="8"/>
  <c r="DH55" i="8"/>
  <c r="DH73" i="8"/>
  <c r="DH63" i="8"/>
  <c r="DI64" i="8" s="1"/>
  <c r="DJ64" i="8" s="1"/>
  <c r="DK64" i="8" s="1"/>
  <c r="DM48" i="8" s="1"/>
  <c r="DI76" i="8"/>
  <c r="DJ76" i="8" s="1"/>
  <c r="DK76" i="8" s="1"/>
  <c r="DM51" i="8" s="1"/>
  <c r="DO51" i="8" s="1"/>
  <c r="DH65" i="8"/>
  <c r="DG57" i="8"/>
  <c r="DI56" i="8" s="1"/>
  <c r="DJ56" i="8" s="1"/>
  <c r="DK56" i="8" s="1"/>
  <c r="DM46" i="8" s="1"/>
  <c r="DH57" i="8"/>
  <c r="DH67" i="8"/>
  <c r="DI68" i="8" s="1"/>
  <c r="DJ68" i="8" s="1"/>
  <c r="DK68" i="8" s="1"/>
  <c r="DM49" i="8" s="1"/>
  <c r="DG49" i="8"/>
  <c r="DI48" i="8" s="1"/>
  <c r="DJ48" i="8" s="1"/>
  <c r="DK48" i="8" s="1"/>
  <c r="DM44" i="8" s="1"/>
  <c r="DH59" i="8"/>
  <c r="DI60" i="8" s="1"/>
  <c r="DJ60" i="8" s="1"/>
  <c r="DK60" i="8" s="1"/>
  <c r="DM47" i="8" s="1"/>
  <c r="DH77" i="8"/>
  <c r="DH29" i="8"/>
  <c r="DG31" i="8"/>
  <c r="DG3" i="8"/>
  <c r="DI2" i="8" s="1"/>
  <c r="DJ2" i="8" s="1"/>
  <c r="DK2" i="8" s="1"/>
  <c r="DM1" i="8" s="1"/>
  <c r="DH3" i="8"/>
  <c r="DH15" i="8"/>
  <c r="DH23" i="8"/>
  <c r="DG15" i="8"/>
  <c r="DI14" i="8" s="1"/>
  <c r="DJ14" i="8" s="1"/>
  <c r="DK14" i="8" s="1"/>
  <c r="DM4" i="8" s="1"/>
  <c r="DH5" i="8"/>
  <c r="DI6" i="8" s="1"/>
  <c r="DJ6" i="8" s="1"/>
  <c r="DK6" i="8" s="1"/>
  <c r="DM2" i="8" s="1"/>
  <c r="DH25" i="8"/>
  <c r="DI26" i="8" s="1"/>
  <c r="DJ26" i="8" s="1"/>
  <c r="DK26" i="8" s="1"/>
  <c r="DM7" i="8" s="1"/>
  <c r="DG35" i="8"/>
  <c r="DI34" i="8" s="1"/>
  <c r="DJ34" i="8" s="1"/>
  <c r="DK34" i="8" s="1"/>
  <c r="DM9" i="8" s="1"/>
  <c r="DH31" i="8"/>
  <c r="DG23" i="8"/>
  <c r="DI22" i="8" s="1"/>
  <c r="DJ22" i="8" s="1"/>
  <c r="DK22" i="8" s="1"/>
  <c r="DM6" i="8" s="1"/>
  <c r="DH17" i="8"/>
  <c r="DI18" i="8" s="1"/>
  <c r="DJ18" i="8" s="1"/>
  <c r="DK18" i="8" s="1"/>
  <c r="DM5" i="8" s="1"/>
  <c r="DG7" i="8"/>
  <c r="DH9" i="8"/>
  <c r="DI10" i="8" s="1"/>
  <c r="DJ10" i="8" s="1"/>
  <c r="DK10" i="8" s="1"/>
  <c r="DM3" i="8" s="1"/>
  <c r="DH19" i="8"/>
  <c r="DG29" i="8"/>
  <c r="DI30" i="8" s="1"/>
  <c r="DJ30" i="8" s="1"/>
  <c r="DK30" i="8" s="1"/>
  <c r="DM8" i="8" s="1"/>
  <c r="DO45" i="8"/>
  <c r="DN45" i="8"/>
  <c r="DI44" i="8"/>
  <c r="DJ44" i="8" s="1"/>
  <c r="DK44" i="8" s="1"/>
  <c r="DM43" i="8" s="1"/>
  <c r="DN51" i="8"/>
  <c r="CT76" i="8"/>
  <c r="CU76" i="8" s="1"/>
  <c r="CV76" i="8" s="1"/>
  <c r="CT34" i="8"/>
  <c r="CU34" i="8" s="1"/>
  <c r="CV34" i="8" s="1"/>
  <c r="CT30" i="8"/>
  <c r="CU30" i="8" s="1"/>
  <c r="CV30" i="8" s="1"/>
  <c r="AZ43" i="8"/>
  <c r="BO29" i="8"/>
  <c r="BO67" i="8"/>
  <c r="CS9" i="8"/>
  <c r="AY55" i="8"/>
  <c r="AY65" i="8"/>
  <c r="BN19" i="8"/>
  <c r="CD69" i="8"/>
  <c r="CR65" i="8"/>
  <c r="CD49" i="8"/>
  <c r="CS1" i="8"/>
  <c r="CS45" i="8"/>
  <c r="CT44" i="8" s="1"/>
  <c r="CU44" i="8" s="1"/>
  <c r="CV44" i="8" s="1"/>
  <c r="CX43" i="8" s="1"/>
  <c r="BO31" i="8"/>
  <c r="CD61" i="8"/>
  <c r="CR21" i="8"/>
  <c r="CT22" i="8" s="1"/>
  <c r="CU22" i="8" s="1"/>
  <c r="CV22" i="8" s="1"/>
  <c r="CX6" i="8" s="1"/>
  <c r="W68" i="8"/>
  <c r="X68" i="8" s="1"/>
  <c r="Y68" i="8" s="1"/>
  <c r="AA46" i="8" s="1"/>
  <c r="AJ53" i="8"/>
  <c r="AY15" i="8"/>
  <c r="AJ23" i="8"/>
  <c r="AJ65" i="8"/>
  <c r="AZ15" i="8"/>
  <c r="BO11" i="8"/>
  <c r="BP10" i="8" s="1"/>
  <c r="BQ10" i="8" s="1"/>
  <c r="BR10" i="8" s="1"/>
  <c r="BT3" i="8" s="1"/>
  <c r="BV3" i="8" s="1"/>
  <c r="CD11" i="8"/>
  <c r="CD41" i="8"/>
  <c r="V69" i="8"/>
  <c r="V71" i="8"/>
  <c r="W72" i="8" s="1"/>
  <c r="X72" i="8" s="1"/>
  <c r="Y72" i="8" s="1"/>
  <c r="AA47" i="8" s="1"/>
  <c r="AK23" i="8"/>
  <c r="AL22" i="8" s="1"/>
  <c r="AM22" i="8" s="1"/>
  <c r="AN22" i="8" s="1"/>
  <c r="AP6" i="8" s="1"/>
  <c r="AR6" i="8" s="1"/>
  <c r="AY7" i="8"/>
  <c r="BA6" i="8" s="1"/>
  <c r="BB6" i="8" s="1"/>
  <c r="BC6" i="8" s="1"/>
  <c r="BE2" i="8" s="1"/>
  <c r="AY27" i="8"/>
  <c r="AY59" i="8"/>
  <c r="BA60" i="8" s="1"/>
  <c r="BB60" i="8" s="1"/>
  <c r="BC60" i="8" s="1"/>
  <c r="BE44" i="8" s="1"/>
  <c r="BN61" i="8"/>
  <c r="CC13" i="8"/>
  <c r="CE14" i="8" s="1"/>
  <c r="CF14" i="8" s="1"/>
  <c r="CG14" i="8" s="1"/>
  <c r="CI4" i="8" s="1"/>
  <c r="CC43" i="8"/>
  <c r="CC53" i="8"/>
  <c r="CD63" i="8"/>
  <c r="CS3" i="8"/>
  <c r="CR59" i="8"/>
  <c r="CR69" i="8"/>
  <c r="F17" i="8"/>
  <c r="AJ45" i="8"/>
  <c r="AJ57" i="8"/>
  <c r="AZ17" i="8"/>
  <c r="BO13" i="8"/>
  <c r="BO39" i="8"/>
  <c r="BP40" i="8" s="1"/>
  <c r="BQ40" i="8" s="1"/>
  <c r="BR40" i="8" s="1"/>
  <c r="BT39" i="8" s="1"/>
  <c r="BO51" i="8"/>
  <c r="CD13" i="8"/>
  <c r="CD43" i="8"/>
  <c r="CR25" i="8"/>
  <c r="CS59" i="8"/>
  <c r="BN11" i="8"/>
  <c r="CC41" i="8"/>
  <c r="AZ29" i="8"/>
  <c r="BN49" i="8"/>
  <c r="V73" i="8"/>
  <c r="AY61" i="8"/>
  <c r="BN15" i="8"/>
  <c r="CC15" i="8"/>
  <c r="CC45" i="8"/>
  <c r="CE44" i="8" s="1"/>
  <c r="CF44" i="8" s="1"/>
  <c r="CG44" i="8" s="1"/>
  <c r="CI40" i="8" s="1"/>
  <c r="CR51" i="8"/>
  <c r="AK17" i="8"/>
  <c r="AJ27" i="8"/>
  <c r="AZ19" i="8"/>
  <c r="AZ39" i="8"/>
  <c r="BA40" i="8" s="1"/>
  <c r="BB40" i="8" s="1"/>
  <c r="BC40" i="8" s="1"/>
  <c r="BE39" i="8" s="1"/>
  <c r="AZ61" i="8"/>
  <c r="BO15" i="8"/>
  <c r="CD15" i="8"/>
  <c r="CD45" i="8"/>
  <c r="CR17" i="8"/>
  <c r="CS51" i="8"/>
  <c r="CC11" i="8"/>
  <c r="CE10" i="8" s="1"/>
  <c r="CF10" i="8" s="1"/>
  <c r="CG10" i="8" s="1"/>
  <c r="CI3" i="8" s="1"/>
  <c r="G43" i="8"/>
  <c r="V11" i="8"/>
  <c r="V21" i="8"/>
  <c r="U31" i="8"/>
  <c r="W30" i="8" s="1"/>
  <c r="X30" i="8" s="1"/>
  <c r="Y30" i="8" s="1"/>
  <c r="AA8" i="8" s="1"/>
  <c r="AJ7" i="8"/>
  <c r="AK49" i="8"/>
  <c r="AL48" i="8" s="1"/>
  <c r="AM48" i="8" s="1"/>
  <c r="AN48" i="8" s="1"/>
  <c r="AP41" i="8" s="1"/>
  <c r="AK59" i="8"/>
  <c r="AJ69" i="8"/>
  <c r="AY21" i="8"/>
  <c r="AY41" i="8"/>
  <c r="AY63" i="8"/>
  <c r="BN7" i="8"/>
  <c r="BN17" i="8"/>
  <c r="BN55" i="8"/>
  <c r="BP56" i="8" s="1"/>
  <c r="BQ56" i="8" s="1"/>
  <c r="BR56" i="8" s="1"/>
  <c r="BT43" i="8" s="1"/>
  <c r="BN65" i="8"/>
  <c r="CC25" i="8"/>
  <c r="CE26" i="8" s="1"/>
  <c r="CF26" i="8" s="1"/>
  <c r="CG26" i="8" s="1"/>
  <c r="CI7" i="8" s="1"/>
  <c r="CD67" i="8"/>
  <c r="CS17" i="8"/>
  <c r="AY57" i="8"/>
  <c r="AJ39" i="8"/>
  <c r="AZ21" i="8"/>
  <c r="AZ63" i="8"/>
  <c r="BO55" i="8"/>
  <c r="CD47" i="8"/>
  <c r="CE48" i="8" s="1"/>
  <c r="CF48" i="8" s="1"/>
  <c r="CG48" i="8" s="1"/>
  <c r="CI41" i="8" s="1"/>
  <c r="CD57" i="8"/>
  <c r="CR43" i="8"/>
  <c r="CS63" i="8"/>
  <c r="CS55" i="8"/>
  <c r="CR57" i="8"/>
  <c r="CS57" i="8"/>
  <c r="CR49" i="8"/>
  <c r="CS69" i="8"/>
  <c r="CT68" i="8" s="1"/>
  <c r="CU68" i="8" s="1"/>
  <c r="CV68" i="8" s="1"/>
  <c r="CX49" i="8" s="1"/>
  <c r="CR61" i="8"/>
  <c r="CT56" i="8"/>
  <c r="CU56" i="8" s="1"/>
  <c r="CV56" i="8" s="1"/>
  <c r="CX46" i="8" s="1"/>
  <c r="CS61" i="8"/>
  <c r="CT60" i="8" s="1"/>
  <c r="CU60" i="8" s="1"/>
  <c r="CV60" i="8" s="1"/>
  <c r="CX47" i="8" s="1"/>
  <c r="CR63" i="8"/>
  <c r="CT64" i="8" s="1"/>
  <c r="CU64" i="8" s="1"/>
  <c r="CV64" i="8" s="1"/>
  <c r="CX48" i="8" s="1"/>
  <c r="CR53" i="8"/>
  <c r="CR73" i="8"/>
  <c r="CS53" i="8"/>
  <c r="CS73" i="8"/>
  <c r="CR13" i="8"/>
  <c r="CT14" i="8" s="1"/>
  <c r="CU14" i="8" s="1"/>
  <c r="CV14" i="8" s="1"/>
  <c r="CX4" i="8" s="1"/>
  <c r="CS21" i="8"/>
  <c r="CR23" i="8"/>
  <c r="CS23" i="8"/>
  <c r="CS5" i="8"/>
  <c r="CT6" i="8" s="1"/>
  <c r="CU6" i="8" s="1"/>
  <c r="CV6" i="8" s="1"/>
  <c r="CX2" i="8" s="1"/>
  <c r="CR27" i="8"/>
  <c r="CS27" i="8"/>
  <c r="CR1" i="8"/>
  <c r="CT2" i="8" s="1"/>
  <c r="CU2" i="8" s="1"/>
  <c r="CV2" i="8" s="1"/>
  <c r="CX1" i="8" s="1"/>
  <c r="CR19" i="8"/>
  <c r="CS19" i="8"/>
  <c r="CS11" i="8"/>
  <c r="CT10" i="8" s="1"/>
  <c r="CU10" i="8" s="1"/>
  <c r="CV10" i="8" s="1"/>
  <c r="CX3" i="8" s="1"/>
  <c r="CZ46" i="8"/>
  <c r="CY46" i="8"/>
  <c r="CT48" i="8"/>
  <c r="CU48" i="8" s="1"/>
  <c r="CV48" i="8" s="1"/>
  <c r="CX44" i="8" s="1"/>
  <c r="CZ4" i="8"/>
  <c r="CY4" i="8"/>
  <c r="CD51" i="8"/>
  <c r="CD53" i="8"/>
  <c r="CD65" i="8"/>
  <c r="CE64" i="8" s="1"/>
  <c r="CF64" i="8" s="1"/>
  <c r="CG64" i="8" s="1"/>
  <c r="CI45" i="8" s="1"/>
  <c r="CC47" i="8"/>
  <c r="CC57" i="8"/>
  <c r="CE40" i="8"/>
  <c r="CF40" i="8" s="1"/>
  <c r="CG40" i="8" s="1"/>
  <c r="CI39" i="8" s="1"/>
  <c r="CK39" i="8" s="1"/>
  <c r="CC49" i="8"/>
  <c r="CC69" i="8"/>
  <c r="CE68" i="8" s="1"/>
  <c r="CF68" i="8" s="1"/>
  <c r="CG68" i="8" s="1"/>
  <c r="CI46" i="8" s="1"/>
  <c r="CC51" i="8"/>
  <c r="CE52" i="8" s="1"/>
  <c r="CF52" i="8" s="1"/>
  <c r="CG52" i="8" s="1"/>
  <c r="CI42" i="8" s="1"/>
  <c r="CD27" i="8"/>
  <c r="CC7" i="8"/>
  <c r="CD7" i="8"/>
  <c r="CD3" i="8"/>
  <c r="CC23" i="8"/>
  <c r="CD23" i="8"/>
  <c r="CC17" i="8"/>
  <c r="CE18" i="8" s="1"/>
  <c r="CF18" i="8" s="1"/>
  <c r="CG18" i="8" s="1"/>
  <c r="CI5" i="8" s="1"/>
  <c r="CK5" i="8" s="1"/>
  <c r="CC1" i="8"/>
  <c r="CD25" i="8"/>
  <c r="CE56" i="8"/>
  <c r="CF56" i="8" s="1"/>
  <c r="CG56" i="8" s="1"/>
  <c r="CI43" i="8" s="1"/>
  <c r="CE22" i="8"/>
  <c r="CF22" i="8" s="1"/>
  <c r="CG22" i="8" s="1"/>
  <c r="CI6" i="8" s="1"/>
  <c r="CE60" i="8"/>
  <c r="CF60" i="8" s="1"/>
  <c r="CG60" i="8" s="1"/>
  <c r="CI44" i="8" s="1"/>
  <c r="BN51" i="8"/>
  <c r="BO61" i="8"/>
  <c r="BO41" i="8"/>
  <c r="BN53" i="8"/>
  <c r="BO45" i="8"/>
  <c r="BO47" i="8"/>
  <c r="BN57" i="8"/>
  <c r="BO65" i="8"/>
  <c r="BN45" i="8"/>
  <c r="BN69" i="8"/>
  <c r="BP44" i="8"/>
  <c r="BQ44" i="8" s="1"/>
  <c r="BR44" i="8" s="1"/>
  <c r="BT40" i="8" s="1"/>
  <c r="BV40" i="8" s="1"/>
  <c r="BO53" i="8"/>
  <c r="BO49" i="8"/>
  <c r="BP48" i="8" s="1"/>
  <c r="BQ48" i="8" s="1"/>
  <c r="BR48" i="8" s="1"/>
  <c r="BT41" i="8" s="1"/>
  <c r="BO69" i="8"/>
  <c r="BO7" i="8"/>
  <c r="BO17" i="8"/>
  <c r="BP18" i="8" s="1"/>
  <c r="BQ18" i="8" s="1"/>
  <c r="BR18" i="8" s="1"/>
  <c r="BT5" i="8" s="1"/>
  <c r="BN27" i="8"/>
  <c r="BO27" i="8"/>
  <c r="BN21" i="8"/>
  <c r="BO21" i="8"/>
  <c r="BN31" i="8"/>
  <c r="BN13" i="8"/>
  <c r="BN5" i="8"/>
  <c r="BP6" i="8" s="1"/>
  <c r="BQ6" i="8" s="1"/>
  <c r="BR6" i="8" s="1"/>
  <c r="BT2" i="8" s="1"/>
  <c r="BO5" i="8"/>
  <c r="BO23" i="8"/>
  <c r="BP26" i="8"/>
  <c r="BQ26" i="8" s="1"/>
  <c r="BR26" i="8" s="1"/>
  <c r="BT7" i="8" s="1"/>
  <c r="BP64" i="8"/>
  <c r="BQ64" i="8" s="1"/>
  <c r="BR64" i="8" s="1"/>
  <c r="BT45" i="8" s="1"/>
  <c r="BU1" i="8"/>
  <c r="BV1" i="8"/>
  <c r="BP60" i="8"/>
  <c r="BQ60" i="8" s="1"/>
  <c r="BR60" i="8" s="1"/>
  <c r="BT44" i="8" s="1"/>
  <c r="BA30" i="8"/>
  <c r="BB30" i="8" s="1"/>
  <c r="BC30" i="8" s="1"/>
  <c r="BE8" i="8" s="1"/>
  <c r="AY51" i="8"/>
  <c r="AZ51" i="8"/>
  <c r="AZ45" i="8"/>
  <c r="AZ65" i="8"/>
  <c r="AZ41" i="8"/>
  <c r="AZ53" i="8"/>
  <c r="AY45" i="8"/>
  <c r="AZ57" i="8"/>
  <c r="BA44" i="8"/>
  <c r="BB44" i="8" s="1"/>
  <c r="BC44" i="8" s="1"/>
  <c r="BE40" i="8" s="1"/>
  <c r="BF40" i="8" s="1"/>
  <c r="BA56" i="8"/>
  <c r="BB56" i="8" s="1"/>
  <c r="BC56" i="8" s="1"/>
  <c r="BE43" i="8" s="1"/>
  <c r="BG43" i="8" s="1"/>
  <c r="AY49" i="8"/>
  <c r="AY69" i="8"/>
  <c r="BA68" i="8" s="1"/>
  <c r="BB68" i="8" s="1"/>
  <c r="BC68" i="8" s="1"/>
  <c r="BE46" i="8" s="1"/>
  <c r="AY53" i="8"/>
  <c r="AZ49" i="8"/>
  <c r="AZ69" i="8"/>
  <c r="BA14" i="8"/>
  <c r="BB14" i="8" s="1"/>
  <c r="BC14" i="8" s="1"/>
  <c r="BE4" i="8" s="1"/>
  <c r="AZ3" i="8"/>
  <c r="AY23" i="8"/>
  <c r="AZ23" i="8"/>
  <c r="AY17" i="8"/>
  <c r="AZ27" i="8"/>
  <c r="AY3" i="8"/>
  <c r="AZ9" i="8"/>
  <c r="AY11" i="8"/>
  <c r="BA10" i="8" s="1"/>
  <c r="BB10" i="8" s="1"/>
  <c r="BC10" i="8" s="1"/>
  <c r="BE3" i="8" s="1"/>
  <c r="BA2" i="8"/>
  <c r="BB2" i="8" s="1"/>
  <c r="BC2" i="8" s="1"/>
  <c r="BE1" i="8" s="1"/>
  <c r="BG4" i="8"/>
  <c r="BF4" i="8"/>
  <c r="BA22" i="8"/>
  <c r="BB22" i="8" s="1"/>
  <c r="BC22" i="8" s="1"/>
  <c r="BE6" i="8" s="1"/>
  <c r="AK69" i="8"/>
  <c r="AK41" i="8"/>
  <c r="AJ61" i="8"/>
  <c r="AL44" i="8"/>
  <c r="AM44" i="8" s="1"/>
  <c r="AN44" i="8" s="1"/>
  <c r="AP40" i="8" s="1"/>
  <c r="AQ40" i="8" s="1"/>
  <c r="AK61" i="8"/>
  <c r="AL40" i="8"/>
  <c r="AM40" i="8" s="1"/>
  <c r="AN40" i="8" s="1"/>
  <c r="AP39" i="8" s="1"/>
  <c r="AR39" i="8" s="1"/>
  <c r="AJ59" i="8"/>
  <c r="AL60" i="8" s="1"/>
  <c r="AM60" i="8" s="1"/>
  <c r="AN60" i="8" s="1"/>
  <c r="AP44" i="8" s="1"/>
  <c r="AL64" i="8"/>
  <c r="AM64" i="8" s="1"/>
  <c r="AN64" i="8" s="1"/>
  <c r="AP45" i="8" s="1"/>
  <c r="AR45" i="8" s="1"/>
  <c r="AK53" i="8"/>
  <c r="AL52" i="8" s="1"/>
  <c r="AM52" i="8" s="1"/>
  <c r="AN52" i="8" s="1"/>
  <c r="AP42" i="8" s="1"/>
  <c r="AK57" i="8"/>
  <c r="AK55" i="8"/>
  <c r="AK27" i="8"/>
  <c r="AJ19" i="8"/>
  <c r="AL18" i="8" s="1"/>
  <c r="AM18" i="8" s="1"/>
  <c r="AN18" i="8" s="1"/>
  <c r="AP5" i="8" s="1"/>
  <c r="AK11" i="8"/>
  <c r="AK7" i="8"/>
  <c r="AJ11" i="8"/>
  <c r="AL10" i="8" s="1"/>
  <c r="AM10" i="8" s="1"/>
  <c r="AN10" i="8" s="1"/>
  <c r="AP3" i="8" s="1"/>
  <c r="AJ3" i="8"/>
  <c r="AK3" i="8"/>
  <c r="AL2" i="8"/>
  <c r="AM2" i="8" s="1"/>
  <c r="AN2" i="8" s="1"/>
  <c r="AP1" i="8" s="1"/>
  <c r="AQ1" i="8" s="1"/>
  <c r="AJ15" i="8"/>
  <c r="AK5" i="8"/>
  <c r="AL6" i="8" s="1"/>
  <c r="AM6" i="8" s="1"/>
  <c r="AN6" i="8" s="1"/>
  <c r="AP2" i="8" s="1"/>
  <c r="AK15" i="8"/>
  <c r="AJ25" i="8"/>
  <c r="AL26" i="8" s="1"/>
  <c r="AM26" i="8" s="1"/>
  <c r="AN26" i="8" s="1"/>
  <c r="AP7" i="8" s="1"/>
  <c r="W34" i="8"/>
  <c r="X34" i="8" s="1"/>
  <c r="Y34" i="8" s="1"/>
  <c r="AA9" i="8" s="1"/>
  <c r="F21" i="8"/>
  <c r="U1" i="8"/>
  <c r="U51" i="8"/>
  <c r="V27" i="8"/>
  <c r="W26" i="8" s="1"/>
  <c r="X26" i="8" s="1"/>
  <c r="Y26" i="8" s="1"/>
  <c r="AA7" i="8" s="1"/>
  <c r="V5" i="8"/>
  <c r="U63" i="8"/>
  <c r="F51" i="8"/>
  <c r="V17" i="8"/>
  <c r="F5" i="8"/>
  <c r="G51" i="8"/>
  <c r="U5" i="8"/>
  <c r="F31" i="8"/>
  <c r="F41" i="8"/>
  <c r="G53" i="8"/>
  <c r="U9" i="8"/>
  <c r="F23" i="8"/>
  <c r="F53" i="8"/>
  <c r="G13" i="8"/>
  <c r="U61" i="8"/>
  <c r="G5" i="8"/>
  <c r="U17" i="8"/>
  <c r="V51" i="8"/>
  <c r="U57" i="8"/>
  <c r="V3" i="8"/>
  <c r="F37" i="8"/>
  <c r="G23" i="8"/>
  <c r="U43" i="8"/>
  <c r="V63" i="8"/>
  <c r="U23" i="8"/>
  <c r="G3" i="8"/>
  <c r="G17" i="8"/>
  <c r="F7" i="8"/>
  <c r="G29" i="8"/>
  <c r="V43" i="8"/>
  <c r="U53" i="8"/>
  <c r="F45" i="8"/>
  <c r="V9" i="8"/>
  <c r="U55" i="8"/>
  <c r="V23" i="8"/>
  <c r="U3" i="8"/>
  <c r="W2" i="8" s="1"/>
  <c r="X2" i="8" s="1"/>
  <c r="Y2" i="8" s="1"/>
  <c r="AA1" i="8" s="1"/>
  <c r="F9" i="8"/>
  <c r="G9" i="8"/>
  <c r="F43" i="8"/>
  <c r="U21" i="8"/>
  <c r="V65" i="8"/>
  <c r="U49" i="8"/>
  <c r="V61" i="8"/>
  <c r="V49" i="8"/>
  <c r="V53" i="8"/>
  <c r="U45" i="8"/>
  <c r="V45" i="8"/>
  <c r="V55" i="8"/>
  <c r="U39" i="8"/>
  <c r="U41" i="8"/>
  <c r="U47" i="8"/>
  <c r="U65" i="8"/>
  <c r="V57" i="8"/>
  <c r="V19" i="8"/>
  <c r="V15" i="8"/>
  <c r="U7" i="8"/>
  <c r="U19" i="8"/>
  <c r="U11" i="8"/>
  <c r="V7" i="8"/>
  <c r="U13" i="8"/>
  <c r="G33" i="8"/>
  <c r="G37" i="8"/>
  <c r="G41" i="8"/>
  <c r="G31" i="8"/>
  <c r="F33" i="8"/>
  <c r="G45" i="8"/>
  <c r="F47" i="8"/>
  <c r="G47" i="8"/>
  <c r="F39" i="8"/>
  <c r="F29" i="8"/>
  <c r="G39" i="8"/>
  <c r="F49" i="8"/>
  <c r="G49" i="8"/>
  <c r="F15" i="8"/>
  <c r="G15" i="8"/>
  <c r="G7" i="8"/>
  <c r="G19" i="8"/>
  <c r="G11" i="8"/>
  <c r="F13" i="8"/>
  <c r="G1" i="8"/>
  <c r="F19" i="8"/>
  <c r="F11" i="8"/>
  <c r="F3" i="8"/>
  <c r="EM48" i="9" l="1"/>
  <c r="EN48" i="9" s="1"/>
  <c r="EO48" i="9" s="1"/>
  <c r="EQ44" i="9" s="1"/>
  <c r="EM52" i="9"/>
  <c r="EN52" i="9" s="1"/>
  <c r="EO52" i="9" s="1"/>
  <c r="EQ45" i="9" s="1"/>
  <c r="ES45" i="9" s="1"/>
  <c r="EM26" i="9"/>
  <c r="EN26" i="9" s="1"/>
  <c r="EO26" i="9" s="1"/>
  <c r="EQ7" i="9" s="1"/>
  <c r="ER7" i="9" s="1"/>
  <c r="ER3" i="9"/>
  <c r="EM6" i="9"/>
  <c r="EN6" i="9" s="1"/>
  <c r="EO6" i="9" s="1"/>
  <c r="EQ2" i="9" s="1"/>
  <c r="EM30" i="9"/>
  <c r="EN30" i="9" s="1"/>
  <c r="EO30" i="9" s="1"/>
  <c r="EQ8" i="9" s="1"/>
  <c r="ER44" i="9"/>
  <c r="ES44" i="9"/>
  <c r="ES49" i="9"/>
  <c r="ER49" i="9"/>
  <c r="ER47" i="9"/>
  <c r="EM56" i="9"/>
  <c r="EN56" i="9" s="1"/>
  <c r="EO56" i="9" s="1"/>
  <c r="EQ46" i="9" s="1"/>
  <c r="ES8" i="9"/>
  <c r="ER8" i="9"/>
  <c r="ES1" i="9"/>
  <c r="ER1" i="9"/>
  <c r="ES5" i="9"/>
  <c r="ER5" i="9"/>
  <c r="ES7" i="9"/>
  <c r="ER45" i="9"/>
  <c r="ES43" i="9"/>
  <c r="ER43" i="9"/>
  <c r="ER48" i="9"/>
  <c r="ES48" i="9"/>
  <c r="ES4" i="9"/>
  <c r="ER4" i="9"/>
  <c r="ES6" i="9"/>
  <c r="ER6" i="9"/>
  <c r="ES50" i="9"/>
  <c r="ER50" i="9"/>
  <c r="ES2" i="9"/>
  <c r="ES11" i="9" s="1"/>
  <c r="ER2" i="9"/>
  <c r="DX72" i="9"/>
  <c r="DY72" i="9" s="1"/>
  <c r="DZ72" i="9" s="1"/>
  <c r="EB50" i="9" s="1"/>
  <c r="DX44" i="9"/>
  <c r="DY44" i="9" s="1"/>
  <c r="DZ44" i="9" s="1"/>
  <c r="EB43" i="9" s="1"/>
  <c r="DX14" i="9"/>
  <c r="DY14" i="9" s="1"/>
  <c r="DZ14" i="9" s="1"/>
  <c r="EB4" i="9" s="1"/>
  <c r="ED50" i="9"/>
  <c r="EC50" i="9"/>
  <c r="EC47" i="9"/>
  <c r="ED47" i="9"/>
  <c r="ED49" i="9"/>
  <c r="EC49" i="9"/>
  <c r="DX48" i="9"/>
  <c r="DY48" i="9" s="1"/>
  <c r="DZ48" i="9" s="1"/>
  <c r="EB44" i="9" s="1"/>
  <c r="ED5" i="9"/>
  <c r="EC5" i="9"/>
  <c r="EC2" i="9"/>
  <c r="ED2" i="9"/>
  <c r="ED6" i="9"/>
  <c r="EC6" i="9"/>
  <c r="ED7" i="9"/>
  <c r="EC7" i="9"/>
  <c r="ED45" i="9"/>
  <c r="EC45" i="9"/>
  <c r="ED3" i="9"/>
  <c r="EC3" i="9"/>
  <c r="ED43" i="9"/>
  <c r="EC43" i="9"/>
  <c r="ED46" i="9"/>
  <c r="EC46" i="9"/>
  <c r="EC48" i="9"/>
  <c r="ED48" i="9"/>
  <c r="ED1" i="9"/>
  <c r="EC1" i="9"/>
  <c r="DI72" i="9"/>
  <c r="DJ72" i="9" s="1"/>
  <c r="DK72" i="9" s="1"/>
  <c r="DM50" i="9" s="1"/>
  <c r="DN50" i="9" s="1"/>
  <c r="DI44" i="9"/>
  <c r="DJ44" i="9" s="1"/>
  <c r="DK44" i="9" s="1"/>
  <c r="DM43" i="9" s="1"/>
  <c r="DO43" i="9" s="1"/>
  <c r="DI52" i="9"/>
  <c r="DJ52" i="9" s="1"/>
  <c r="DK52" i="9" s="1"/>
  <c r="DM45" i="9" s="1"/>
  <c r="CT48" i="9"/>
  <c r="CU48" i="9" s="1"/>
  <c r="CV48" i="9" s="1"/>
  <c r="CX44" i="9" s="1"/>
  <c r="CT2" i="9"/>
  <c r="CU2" i="9" s="1"/>
  <c r="CV2" i="9" s="1"/>
  <c r="CX1" i="9" s="1"/>
  <c r="CZ1" i="9" s="1"/>
  <c r="CT18" i="9"/>
  <c r="CU18" i="9" s="1"/>
  <c r="CV18" i="9" s="1"/>
  <c r="CX5" i="9" s="1"/>
  <c r="CT10" i="9"/>
  <c r="CU10" i="9" s="1"/>
  <c r="CV10" i="9" s="1"/>
  <c r="CX3" i="9" s="1"/>
  <c r="BA64" i="9"/>
  <c r="BB64" i="9" s="1"/>
  <c r="BC64" i="9" s="1"/>
  <c r="BE45" i="9" s="1"/>
  <c r="BG45" i="9" s="1"/>
  <c r="BA30" i="9"/>
  <c r="BB30" i="9" s="1"/>
  <c r="BC30" i="9" s="1"/>
  <c r="BE8" i="9" s="1"/>
  <c r="BF2" i="9"/>
  <c r="BG2" i="9"/>
  <c r="M7" i="9"/>
  <c r="N7" i="9"/>
  <c r="CE10" i="9"/>
  <c r="CF10" i="9" s="1"/>
  <c r="CG10" i="9" s="1"/>
  <c r="CI3" i="9" s="1"/>
  <c r="DI64" i="9"/>
  <c r="DJ64" i="9" s="1"/>
  <c r="DK64" i="9" s="1"/>
  <c r="DM48" i="9" s="1"/>
  <c r="DO48" i="9" s="1"/>
  <c r="CE64" i="9"/>
  <c r="CF64" i="9" s="1"/>
  <c r="CG64" i="9" s="1"/>
  <c r="CI45" i="9" s="1"/>
  <c r="CK45" i="9" s="1"/>
  <c r="CT6" i="9"/>
  <c r="CU6" i="9" s="1"/>
  <c r="CV6" i="9" s="1"/>
  <c r="CX2" i="9" s="1"/>
  <c r="CY2" i="9" s="1"/>
  <c r="BA56" i="9"/>
  <c r="BB56" i="9" s="1"/>
  <c r="BC56" i="9" s="1"/>
  <c r="BE43" i="9" s="1"/>
  <c r="BG43" i="9" s="1"/>
  <c r="DI2" i="9"/>
  <c r="DJ2" i="9" s="1"/>
  <c r="DK2" i="9" s="1"/>
  <c r="DM1" i="9" s="1"/>
  <c r="DO1" i="9" s="1"/>
  <c r="CE40" i="9"/>
  <c r="CF40" i="9" s="1"/>
  <c r="CG40" i="9" s="1"/>
  <c r="CI39" i="9" s="1"/>
  <c r="CJ39" i="9" s="1"/>
  <c r="CE52" i="9"/>
  <c r="CF52" i="9" s="1"/>
  <c r="CG52" i="9" s="1"/>
  <c r="CI42" i="9" s="1"/>
  <c r="CJ42" i="9" s="1"/>
  <c r="CT22" i="9"/>
  <c r="CU22" i="9" s="1"/>
  <c r="CV22" i="9" s="1"/>
  <c r="CX6" i="9" s="1"/>
  <c r="CY6" i="9" s="1"/>
  <c r="BP14" i="9"/>
  <c r="BQ14" i="9" s="1"/>
  <c r="BR14" i="9" s="1"/>
  <c r="BT4" i="9" s="1"/>
  <c r="BV4" i="9" s="1"/>
  <c r="AL6" i="9"/>
  <c r="AM6" i="9" s="1"/>
  <c r="AN6" i="9" s="1"/>
  <c r="AP2" i="9" s="1"/>
  <c r="AQ2" i="9" s="1"/>
  <c r="BA14" i="9"/>
  <c r="BB14" i="9" s="1"/>
  <c r="BC14" i="9" s="1"/>
  <c r="BE4" i="9" s="1"/>
  <c r="BF4" i="9" s="1"/>
  <c r="DI10" i="9"/>
  <c r="DJ10" i="9" s="1"/>
  <c r="DK10" i="9" s="1"/>
  <c r="DM3" i="9" s="1"/>
  <c r="DN3" i="9" s="1"/>
  <c r="M8" i="9"/>
  <c r="N8" i="9"/>
  <c r="AL22" i="9"/>
  <c r="AM22" i="9" s="1"/>
  <c r="AN22" i="9" s="1"/>
  <c r="AP6" i="9" s="1"/>
  <c r="BP56" i="9"/>
  <c r="BQ56" i="9" s="1"/>
  <c r="BR56" i="9" s="1"/>
  <c r="BT43" i="9" s="1"/>
  <c r="W56" i="9"/>
  <c r="X56" i="9" s="1"/>
  <c r="Y56" i="9" s="1"/>
  <c r="AA43" i="9" s="1"/>
  <c r="AL2" i="9"/>
  <c r="AM2" i="9" s="1"/>
  <c r="AN2" i="9" s="1"/>
  <c r="AP1" i="9" s="1"/>
  <c r="AL52" i="9"/>
  <c r="AM52" i="9" s="1"/>
  <c r="AN52" i="9" s="1"/>
  <c r="AP45" i="9" s="1"/>
  <c r="AR45" i="9" s="1"/>
  <c r="AL72" i="9"/>
  <c r="AM72" i="9" s="1"/>
  <c r="AN72" i="9" s="1"/>
  <c r="AP50" i="9" s="1"/>
  <c r="CZ5" i="9"/>
  <c r="CY5" i="9"/>
  <c r="BP18" i="9"/>
  <c r="BQ18" i="9" s="1"/>
  <c r="BR18" i="9" s="1"/>
  <c r="BT5" i="9" s="1"/>
  <c r="BV5" i="9" s="1"/>
  <c r="DI14" i="9"/>
  <c r="DJ14" i="9" s="1"/>
  <c r="DK14" i="9" s="1"/>
  <c r="DM4" i="9" s="1"/>
  <c r="AL68" i="9"/>
  <c r="AM68" i="9" s="1"/>
  <c r="AN68" i="9" s="1"/>
  <c r="AP49" i="9" s="1"/>
  <c r="AQ49" i="9" s="1"/>
  <c r="DI6" i="9"/>
  <c r="DJ6" i="9" s="1"/>
  <c r="DK6" i="9" s="1"/>
  <c r="DM2" i="9" s="1"/>
  <c r="DO2" i="9" s="1"/>
  <c r="AL64" i="9"/>
  <c r="AM64" i="9" s="1"/>
  <c r="AN64" i="9" s="1"/>
  <c r="AP48" i="9" s="1"/>
  <c r="AR48" i="9" s="1"/>
  <c r="BA40" i="9"/>
  <c r="BB40" i="9" s="1"/>
  <c r="BC40" i="9" s="1"/>
  <c r="BE39" i="9" s="1"/>
  <c r="BF39" i="9" s="1"/>
  <c r="H14" i="9"/>
  <c r="I14" i="9" s="1"/>
  <c r="J14" i="9" s="1"/>
  <c r="L4" i="9" s="1"/>
  <c r="CE68" i="9"/>
  <c r="CF68" i="9" s="1"/>
  <c r="CG68" i="9" s="1"/>
  <c r="CI46" i="9" s="1"/>
  <c r="CK46" i="9" s="1"/>
  <c r="H46" i="9"/>
  <c r="I46" i="9" s="1"/>
  <c r="J46" i="9" s="1"/>
  <c r="L36" i="9" s="1"/>
  <c r="N36" i="9" s="1"/>
  <c r="BP2" i="9"/>
  <c r="BQ2" i="9" s="1"/>
  <c r="BR2" i="9" s="1"/>
  <c r="BT1" i="9" s="1"/>
  <c r="BU1" i="9" s="1"/>
  <c r="CT60" i="9"/>
  <c r="CU60" i="9" s="1"/>
  <c r="CV60" i="9" s="1"/>
  <c r="CX47" i="9" s="1"/>
  <c r="BA60" i="9"/>
  <c r="BB60" i="9" s="1"/>
  <c r="BC60" i="9" s="1"/>
  <c r="BE44" i="9" s="1"/>
  <c r="BF44" i="9" s="1"/>
  <c r="CE6" i="9"/>
  <c r="CF6" i="9" s="1"/>
  <c r="CG6" i="9" s="1"/>
  <c r="CI2" i="9" s="1"/>
  <c r="CJ2" i="9" s="1"/>
  <c r="CT26" i="9"/>
  <c r="CU26" i="9" s="1"/>
  <c r="CV26" i="9" s="1"/>
  <c r="CX7" i="9" s="1"/>
  <c r="CZ7" i="9" s="1"/>
  <c r="BA2" i="9"/>
  <c r="BB2" i="9" s="1"/>
  <c r="BC2" i="9" s="1"/>
  <c r="BE1" i="9" s="1"/>
  <c r="BG1" i="9" s="1"/>
  <c r="BP68" i="9"/>
  <c r="BQ68" i="9" s="1"/>
  <c r="BR68" i="9" s="1"/>
  <c r="BT46" i="9" s="1"/>
  <c r="BV46" i="9" s="1"/>
  <c r="H58" i="9"/>
  <c r="I58" i="9" s="1"/>
  <c r="J58" i="9" s="1"/>
  <c r="L39" i="9" s="1"/>
  <c r="N39" i="9" s="1"/>
  <c r="H34" i="9"/>
  <c r="I34" i="9" s="1"/>
  <c r="J34" i="9" s="1"/>
  <c r="L33" i="9" s="1"/>
  <c r="N33" i="9" s="1"/>
  <c r="CE60" i="9"/>
  <c r="CF60" i="9" s="1"/>
  <c r="CG60" i="9" s="1"/>
  <c r="CI44" i="9" s="1"/>
  <c r="CJ44" i="9" s="1"/>
  <c r="DI18" i="9"/>
  <c r="DJ18" i="9" s="1"/>
  <c r="DK18" i="9" s="1"/>
  <c r="DM5" i="9" s="1"/>
  <c r="DN5" i="9" s="1"/>
  <c r="AL26" i="9"/>
  <c r="AM26" i="9" s="1"/>
  <c r="AN26" i="9" s="1"/>
  <c r="AP7" i="9" s="1"/>
  <c r="AL56" i="9"/>
  <c r="AM56" i="9" s="1"/>
  <c r="AN56" i="9" s="1"/>
  <c r="AP46" i="9" s="1"/>
  <c r="AQ46" i="9" s="1"/>
  <c r="BA68" i="9"/>
  <c r="BB68" i="9" s="1"/>
  <c r="BC68" i="9" s="1"/>
  <c r="BE46" i="9" s="1"/>
  <c r="BG46" i="9" s="1"/>
  <c r="BA10" i="9"/>
  <c r="BB10" i="9" s="1"/>
  <c r="BC10" i="9" s="1"/>
  <c r="BE3" i="9" s="1"/>
  <c r="BG3" i="9" s="1"/>
  <c r="BP10" i="9"/>
  <c r="BQ10" i="9" s="1"/>
  <c r="BR10" i="9" s="1"/>
  <c r="BT3" i="9" s="1"/>
  <c r="BV3" i="9" s="1"/>
  <c r="BU45" i="9"/>
  <c r="CE44" i="9"/>
  <c r="CF44" i="9" s="1"/>
  <c r="CG44" i="9" s="1"/>
  <c r="CI40" i="9" s="1"/>
  <c r="CK40" i="9" s="1"/>
  <c r="CY3" i="9"/>
  <c r="CZ3" i="9"/>
  <c r="DO45" i="9"/>
  <c r="DN45" i="9"/>
  <c r="CK39" i="9"/>
  <c r="BA52" i="9"/>
  <c r="BB52" i="9" s="1"/>
  <c r="BC52" i="9" s="1"/>
  <c r="BE42" i="9" s="1"/>
  <c r="BG42" i="9" s="1"/>
  <c r="BF45" i="9"/>
  <c r="H22" i="9"/>
  <c r="I22" i="9" s="1"/>
  <c r="J22" i="9" s="1"/>
  <c r="L6" i="9" s="1"/>
  <c r="N6" i="9" s="1"/>
  <c r="BA48" i="9"/>
  <c r="BB48" i="9" s="1"/>
  <c r="BC48" i="9" s="1"/>
  <c r="BE41" i="9" s="1"/>
  <c r="BF41" i="9" s="1"/>
  <c r="CT64" i="9"/>
  <c r="CU64" i="9" s="1"/>
  <c r="CV64" i="9" s="1"/>
  <c r="CX48" i="9" s="1"/>
  <c r="BA26" i="9"/>
  <c r="BB26" i="9" s="1"/>
  <c r="BC26" i="9" s="1"/>
  <c r="BE7" i="9" s="1"/>
  <c r="BG7" i="9" s="1"/>
  <c r="DI56" i="9"/>
  <c r="DJ56" i="9" s="1"/>
  <c r="DK56" i="9" s="1"/>
  <c r="DM46" i="9" s="1"/>
  <c r="DN46" i="9" s="1"/>
  <c r="AB1" i="9"/>
  <c r="BP60" i="9"/>
  <c r="BQ60" i="9" s="1"/>
  <c r="BR60" i="9" s="1"/>
  <c r="BT44" i="9" s="1"/>
  <c r="BV44" i="9" s="1"/>
  <c r="W18" i="9"/>
  <c r="X18" i="9" s="1"/>
  <c r="Y18" i="9" s="1"/>
  <c r="AA5" i="9" s="1"/>
  <c r="AC5" i="9" s="1"/>
  <c r="AL14" i="9"/>
  <c r="AM14" i="9" s="1"/>
  <c r="AN14" i="9" s="1"/>
  <c r="AP4" i="9" s="1"/>
  <c r="AR4" i="9" s="1"/>
  <c r="DI48" i="9"/>
  <c r="DJ48" i="9" s="1"/>
  <c r="DK48" i="9" s="1"/>
  <c r="DM44" i="9" s="1"/>
  <c r="DO44" i="9" s="1"/>
  <c r="CE2" i="9"/>
  <c r="CF2" i="9" s="1"/>
  <c r="CG2" i="9" s="1"/>
  <c r="CI1" i="9" s="1"/>
  <c r="CK1" i="9" s="1"/>
  <c r="W44" i="9"/>
  <c r="X44" i="9" s="1"/>
  <c r="Y44" i="9" s="1"/>
  <c r="AA40" i="9" s="1"/>
  <c r="AB40" i="9" s="1"/>
  <c r="H10" i="9"/>
  <c r="I10" i="9" s="1"/>
  <c r="J10" i="9" s="1"/>
  <c r="L3" i="9" s="1"/>
  <c r="W10" i="9"/>
  <c r="X10" i="9" s="1"/>
  <c r="Y10" i="9" s="1"/>
  <c r="AA3" i="9" s="1"/>
  <c r="AB3" i="9" s="1"/>
  <c r="BP22" i="9"/>
  <c r="BQ22" i="9" s="1"/>
  <c r="BR22" i="9" s="1"/>
  <c r="BT6" i="9" s="1"/>
  <c r="BV6" i="9" s="1"/>
  <c r="BP40" i="9"/>
  <c r="BQ40" i="9" s="1"/>
  <c r="BR40" i="9" s="1"/>
  <c r="BT39" i="9" s="1"/>
  <c r="BU39" i="9" s="1"/>
  <c r="CT56" i="9"/>
  <c r="CU56" i="9" s="1"/>
  <c r="CV56" i="9" s="1"/>
  <c r="CX46" i="9" s="1"/>
  <c r="CZ46" i="9" s="1"/>
  <c r="DI68" i="9"/>
  <c r="DJ68" i="9" s="1"/>
  <c r="DK68" i="9" s="1"/>
  <c r="DM49" i="9" s="1"/>
  <c r="DO49" i="9" s="1"/>
  <c r="DO50" i="9"/>
  <c r="BP26" i="9"/>
  <c r="BQ26" i="9" s="1"/>
  <c r="BR26" i="9" s="1"/>
  <c r="BT7" i="9" s="1"/>
  <c r="AL18" i="9"/>
  <c r="AM18" i="9" s="1"/>
  <c r="AN18" i="9" s="1"/>
  <c r="AP5" i="9" s="1"/>
  <c r="AR5" i="9" s="1"/>
  <c r="AA47" i="9"/>
  <c r="AC47" i="9" s="1"/>
  <c r="CE56" i="9"/>
  <c r="CF56" i="9" s="1"/>
  <c r="CG56" i="9" s="1"/>
  <c r="CI43" i="9" s="1"/>
  <c r="CK43" i="9" s="1"/>
  <c r="W48" i="9"/>
  <c r="X48" i="9" s="1"/>
  <c r="Y48" i="9" s="1"/>
  <c r="AA41" i="9" s="1"/>
  <c r="AC41" i="9" s="1"/>
  <c r="DI26" i="9"/>
  <c r="DJ26" i="9" s="1"/>
  <c r="DK26" i="9" s="1"/>
  <c r="DM7" i="9" s="1"/>
  <c r="DN7" i="9" s="1"/>
  <c r="W14" i="9"/>
  <c r="X14" i="9" s="1"/>
  <c r="Y14" i="9" s="1"/>
  <c r="AA4" i="9" s="1"/>
  <c r="AC4" i="9" s="1"/>
  <c r="W64" i="9"/>
  <c r="X64" i="9" s="1"/>
  <c r="Y64" i="9" s="1"/>
  <c r="AA45" i="9" s="1"/>
  <c r="AC45" i="9" s="1"/>
  <c r="AL48" i="9"/>
  <c r="AM48" i="9" s="1"/>
  <c r="AN48" i="9" s="1"/>
  <c r="AP44" i="9" s="1"/>
  <c r="AQ44" i="9" s="1"/>
  <c r="BP44" i="9"/>
  <c r="BQ44" i="9" s="1"/>
  <c r="BR44" i="9" s="1"/>
  <c r="BT40" i="9" s="1"/>
  <c r="BU40" i="9" s="1"/>
  <c r="CT52" i="9"/>
  <c r="CU52" i="9" s="1"/>
  <c r="CV52" i="9" s="1"/>
  <c r="CX45" i="9" s="1"/>
  <c r="CZ45" i="9" s="1"/>
  <c r="H50" i="9"/>
  <c r="I50" i="9" s="1"/>
  <c r="J50" i="9" s="1"/>
  <c r="L37" i="9" s="1"/>
  <c r="N37" i="9" s="1"/>
  <c r="H54" i="9"/>
  <c r="I54" i="9" s="1"/>
  <c r="J54" i="9" s="1"/>
  <c r="L38" i="9" s="1"/>
  <c r="N38" i="9" s="1"/>
  <c r="H6" i="9"/>
  <c r="I6" i="9" s="1"/>
  <c r="J6" i="9" s="1"/>
  <c r="L2" i="9" s="1"/>
  <c r="M2" i="9" s="1"/>
  <c r="M1" i="9"/>
  <c r="H18" i="9"/>
  <c r="I18" i="9" s="1"/>
  <c r="J18" i="9" s="1"/>
  <c r="L5" i="9" s="1"/>
  <c r="M5" i="9" s="1"/>
  <c r="DO4" i="9"/>
  <c r="DN4" i="9"/>
  <c r="DI22" i="9"/>
  <c r="DJ22" i="9" s="1"/>
  <c r="DK22" i="9" s="1"/>
  <c r="DM6" i="9" s="1"/>
  <c r="DN6" i="9" s="1"/>
  <c r="DN44" i="9"/>
  <c r="DI60" i="9"/>
  <c r="DJ60" i="9" s="1"/>
  <c r="DK60" i="9" s="1"/>
  <c r="DM47" i="9" s="1"/>
  <c r="CY1" i="9"/>
  <c r="CE22" i="9"/>
  <c r="CF22" i="9" s="1"/>
  <c r="CG22" i="9" s="1"/>
  <c r="CI6" i="9" s="1"/>
  <c r="CJ7" i="9"/>
  <c r="CE14" i="9"/>
  <c r="CF14" i="9" s="1"/>
  <c r="CG14" i="9" s="1"/>
  <c r="CI4" i="9" s="1"/>
  <c r="BV42" i="9"/>
  <c r="BU42" i="9"/>
  <c r="BU41" i="9"/>
  <c r="BF40" i="9"/>
  <c r="BG40" i="9"/>
  <c r="BA18" i="9"/>
  <c r="BB18" i="9" s="1"/>
  <c r="BC18" i="9" s="1"/>
  <c r="BE5" i="9" s="1"/>
  <c r="BF5" i="9" s="1"/>
  <c r="AR50" i="9"/>
  <c r="AQ50" i="9"/>
  <c r="W68" i="9"/>
  <c r="X68" i="9" s="1"/>
  <c r="Y68" i="9" s="1"/>
  <c r="AA46" i="9" s="1"/>
  <c r="AC46" i="9" s="1"/>
  <c r="W40" i="9"/>
  <c r="X40" i="9" s="1"/>
  <c r="Y40" i="9" s="1"/>
  <c r="AA39" i="9" s="1"/>
  <c r="AC39" i="9" s="1"/>
  <c r="W6" i="9"/>
  <c r="X6" i="9" s="1"/>
  <c r="Y6" i="9" s="1"/>
  <c r="AA2" i="9" s="1"/>
  <c r="AC2" i="9" s="1"/>
  <c r="W26" i="9"/>
  <c r="X26" i="9" s="1"/>
  <c r="Y26" i="9" s="1"/>
  <c r="AA7" i="9" s="1"/>
  <c r="W22" i="9"/>
  <c r="X22" i="9" s="1"/>
  <c r="Y22" i="9" s="1"/>
  <c r="AA6" i="9" s="1"/>
  <c r="AB6" i="9" s="1"/>
  <c r="H42" i="9"/>
  <c r="I42" i="9" s="1"/>
  <c r="J42" i="9" s="1"/>
  <c r="L35" i="9" s="1"/>
  <c r="N4" i="9"/>
  <c r="M4" i="9"/>
  <c r="CK41" i="9"/>
  <c r="CJ41" i="9"/>
  <c r="AR3" i="9"/>
  <c r="AQ3" i="9"/>
  <c r="AB46" i="9"/>
  <c r="CK3" i="9"/>
  <c r="CJ3" i="9"/>
  <c r="H38" i="9"/>
  <c r="I38" i="9" s="1"/>
  <c r="J38" i="9" s="1"/>
  <c r="L34" i="9" s="1"/>
  <c r="BG8" i="9"/>
  <c r="BF8" i="9"/>
  <c r="AR6" i="9"/>
  <c r="AQ6" i="9"/>
  <c r="CZ44" i="9"/>
  <c r="CY44" i="9"/>
  <c r="BV43" i="9"/>
  <c r="BU43" i="9"/>
  <c r="BV40" i="9"/>
  <c r="BF6" i="9"/>
  <c r="BG6" i="9"/>
  <c r="AC43" i="9"/>
  <c r="AB43" i="9"/>
  <c r="AR7" i="9"/>
  <c r="AQ7" i="9"/>
  <c r="AL60" i="9"/>
  <c r="AM60" i="9" s="1"/>
  <c r="AN60" i="9" s="1"/>
  <c r="AP47" i="9" s="1"/>
  <c r="CZ43" i="9"/>
  <c r="CY43" i="9"/>
  <c r="AQ1" i="9"/>
  <c r="AR1" i="9"/>
  <c r="AQ43" i="9"/>
  <c r="AR43" i="9"/>
  <c r="AC44" i="9"/>
  <c r="AB44" i="9"/>
  <c r="CY49" i="9"/>
  <c r="CZ49" i="9"/>
  <c r="BU2" i="9"/>
  <c r="BV2" i="9"/>
  <c r="CE18" i="9"/>
  <c r="CF18" i="9" s="1"/>
  <c r="CG18" i="9" s="1"/>
  <c r="CI5" i="9" s="1"/>
  <c r="DN43" i="9"/>
  <c r="CZ4" i="9"/>
  <c r="CY4" i="9"/>
  <c r="M33" i="9"/>
  <c r="AB42" i="9"/>
  <c r="AC42" i="9"/>
  <c r="CZ50" i="9"/>
  <c r="CY50" i="9"/>
  <c r="DN46" i="8"/>
  <c r="DO46" i="8"/>
  <c r="DN48" i="8"/>
  <c r="DO48" i="8"/>
  <c r="DI72" i="8"/>
  <c r="DJ72" i="8" s="1"/>
  <c r="DK72" i="8" s="1"/>
  <c r="DM50" i="8" s="1"/>
  <c r="DO7" i="8"/>
  <c r="DN7" i="8"/>
  <c r="DO2" i="8"/>
  <c r="DN2" i="8"/>
  <c r="DN6" i="8"/>
  <c r="DO6" i="8"/>
  <c r="DN4" i="8"/>
  <c r="DO4" i="8"/>
  <c r="DO1" i="8"/>
  <c r="DN1" i="8"/>
  <c r="DO5" i="8"/>
  <c r="DN5" i="8"/>
  <c r="DO43" i="8"/>
  <c r="DN43" i="8"/>
  <c r="DO44" i="8"/>
  <c r="DN44" i="8"/>
  <c r="DO9" i="8"/>
  <c r="DN9" i="8"/>
  <c r="DO49" i="8"/>
  <c r="DN49" i="8"/>
  <c r="DO8" i="8"/>
  <c r="DN8" i="8"/>
  <c r="DO3" i="8"/>
  <c r="DN3" i="8"/>
  <c r="DO47" i="8"/>
  <c r="DN47" i="8"/>
  <c r="BG2" i="8"/>
  <c r="BF2" i="8"/>
  <c r="AC47" i="8"/>
  <c r="AB47" i="8"/>
  <c r="BU43" i="8"/>
  <c r="BV43" i="8"/>
  <c r="AB8" i="8"/>
  <c r="AC8" i="8"/>
  <c r="CK3" i="8"/>
  <c r="CJ3" i="8"/>
  <c r="AQ41" i="8"/>
  <c r="AR41" i="8"/>
  <c r="CT72" i="8"/>
  <c r="CU72" i="8" s="1"/>
  <c r="CV72" i="8" s="1"/>
  <c r="CX50" i="8" s="1"/>
  <c r="CZ50" i="8" s="1"/>
  <c r="BP52" i="8"/>
  <c r="BQ52" i="8" s="1"/>
  <c r="BR52" i="8" s="1"/>
  <c r="BT42" i="8" s="1"/>
  <c r="BV42" i="8" s="1"/>
  <c r="AL68" i="8"/>
  <c r="AM68" i="8" s="1"/>
  <c r="AN68" i="8" s="1"/>
  <c r="AP46" i="8" s="1"/>
  <c r="AR46" i="8" s="1"/>
  <c r="BP14" i="8"/>
  <c r="BQ14" i="8" s="1"/>
  <c r="BR14" i="8" s="1"/>
  <c r="BT4" i="8" s="1"/>
  <c r="BU4" i="8" s="1"/>
  <c r="AC9" i="8"/>
  <c r="AB9" i="8"/>
  <c r="BP30" i="8"/>
  <c r="BQ30" i="8" s="1"/>
  <c r="BR30" i="8" s="1"/>
  <c r="BT8" i="8" s="1"/>
  <c r="BU8" i="8" s="1"/>
  <c r="CT26" i="8"/>
  <c r="CU26" i="8" s="1"/>
  <c r="CV26" i="8" s="1"/>
  <c r="CX7" i="8" s="1"/>
  <c r="AL14" i="8"/>
  <c r="AM14" i="8" s="1"/>
  <c r="AN14" i="8" s="1"/>
  <c r="AP4" i="8" s="1"/>
  <c r="AQ4" i="8" s="1"/>
  <c r="CT52" i="8"/>
  <c r="CU52" i="8" s="1"/>
  <c r="CV52" i="8" s="1"/>
  <c r="CX45" i="8" s="1"/>
  <c r="BA64" i="8"/>
  <c r="BB64" i="8" s="1"/>
  <c r="BC64" i="8" s="1"/>
  <c r="BE45" i="8" s="1"/>
  <c r="CE2" i="8"/>
  <c r="CF2" i="8" s="1"/>
  <c r="CG2" i="8" s="1"/>
  <c r="CI1" i="8" s="1"/>
  <c r="AB46" i="8"/>
  <c r="AC46" i="8"/>
  <c r="AB7" i="8"/>
  <c r="AC7" i="8"/>
  <c r="BP68" i="8"/>
  <c r="BQ68" i="8" s="1"/>
  <c r="BR68" i="8" s="1"/>
  <c r="BT46" i="8" s="1"/>
  <c r="BU46" i="8" s="1"/>
  <c r="BA26" i="8"/>
  <c r="BB26" i="8" s="1"/>
  <c r="BC26" i="8" s="1"/>
  <c r="BE7" i="8" s="1"/>
  <c r="BG7" i="8" s="1"/>
  <c r="BA18" i="8"/>
  <c r="BB18" i="8" s="1"/>
  <c r="BC18" i="8" s="1"/>
  <c r="BE5" i="8" s="1"/>
  <c r="BF8" i="8"/>
  <c r="BG8" i="8"/>
  <c r="AL56" i="8"/>
  <c r="AM56" i="8" s="1"/>
  <c r="AN56" i="8" s="1"/>
  <c r="AP43" i="8" s="1"/>
  <c r="BA48" i="8"/>
  <c r="BB48" i="8" s="1"/>
  <c r="BC48" i="8" s="1"/>
  <c r="BE41" i="8" s="1"/>
  <c r="BG41" i="8" s="1"/>
  <c r="CE6" i="8"/>
  <c r="CF6" i="8" s="1"/>
  <c r="CG6" i="8" s="1"/>
  <c r="CI2" i="8" s="1"/>
  <c r="CT18" i="8"/>
  <c r="CU18" i="8" s="1"/>
  <c r="CV18" i="8" s="1"/>
  <c r="CX5" i="8" s="1"/>
  <c r="AR40" i="8"/>
  <c r="BG40" i="8"/>
  <c r="BA52" i="8"/>
  <c r="BB52" i="8" s="1"/>
  <c r="BC52" i="8" s="1"/>
  <c r="BE42" i="8" s="1"/>
  <c r="BF42" i="8" s="1"/>
  <c r="CY47" i="8"/>
  <c r="CZ47" i="8"/>
  <c r="CY49" i="8"/>
  <c r="CZ49" i="8"/>
  <c r="CZ5" i="8"/>
  <c r="CY5" i="8"/>
  <c r="CY7" i="8"/>
  <c r="CZ7" i="8"/>
  <c r="CZ2" i="8"/>
  <c r="CY2" i="8"/>
  <c r="CZ1" i="8"/>
  <c r="CY1" i="8"/>
  <c r="CZ44" i="8"/>
  <c r="CY44" i="8"/>
  <c r="CZ3" i="8"/>
  <c r="CY3" i="8"/>
  <c r="CZ45" i="8"/>
  <c r="CY45" i="8"/>
  <c r="CY48" i="8"/>
  <c r="CZ48" i="8"/>
  <c r="CZ43" i="8"/>
  <c r="CY43" i="8"/>
  <c r="CZ6" i="8"/>
  <c r="CY6" i="8"/>
  <c r="CJ46" i="8"/>
  <c r="CK46" i="8"/>
  <c r="CK45" i="8"/>
  <c r="CJ45" i="8"/>
  <c r="CJ39" i="8"/>
  <c r="CK2" i="8"/>
  <c r="CJ2" i="8"/>
  <c r="CJ5" i="8"/>
  <c r="CK41" i="8"/>
  <c r="CJ41" i="8"/>
  <c r="CK6" i="8"/>
  <c r="CJ6" i="8"/>
  <c r="CJ1" i="8"/>
  <c r="CK1" i="8"/>
  <c r="CK4" i="8"/>
  <c r="CJ4" i="8"/>
  <c r="CJ44" i="8"/>
  <c r="CK44" i="8"/>
  <c r="CK42" i="8"/>
  <c r="CJ42" i="8"/>
  <c r="CK40" i="8"/>
  <c r="CJ40" i="8"/>
  <c r="CK43" i="8"/>
  <c r="CJ43" i="8"/>
  <c r="CK7" i="8"/>
  <c r="CJ7" i="8"/>
  <c r="BU40" i="8"/>
  <c r="BV8" i="8"/>
  <c r="BP22" i="8"/>
  <c r="BQ22" i="8" s="1"/>
  <c r="BR22" i="8" s="1"/>
  <c r="BT6" i="8" s="1"/>
  <c r="BU3" i="8"/>
  <c r="BV39" i="8"/>
  <c r="BU39" i="8"/>
  <c r="BV41" i="8"/>
  <c r="BU41" i="8"/>
  <c r="BV45" i="8"/>
  <c r="BU45" i="8"/>
  <c r="BU44" i="8"/>
  <c r="BV44" i="8"/>
  <c r="BV5" i="8"/>
  <c r="BU5" i="8"/>
  <c r="BU7" i="8"/>
  <c r="BV7" i="8"/>
  <c r="BU2" i="8"/>
  <c r="BV2" i="8"/>
  <c r="BG46" i="8"/>
  <c r="BF46" i="8"/>
  <c r="BF45" i="8"/>
  <c r="BG45" i="8"/>
  <c r="BF43" i="8"/>
  <c r="BG39" i="8"/>
  <c r="BF39" i="8"/>
  <c r="BF44" i="8"/>
  <c r="BG44" i="8"/>
  <c r="BF41" i="8"/>
  <c r="BG6" i="8"/>
  <c r="BF6" i="8"/>
  <c r="BF3" i="8"/>
  <c r="BG3" i="8"/>
  <c r="BG42" i="8"/>
  <c r="BG1" i="8"/>
  <c r="BF1" i="8"/>
  <c r="AQ39" i="8"/>
  <c r="AQ45" i="8"/>
  <c r="AR3" i="8"/>
  <c r="AQ3" i="8"/>
  <c r="AR4" i="8"/>
  <c r="AR1" i="8"/>
  <c r="AQ6" i="8"/>
  <c r="AR2" i="8"/>
  <c r="AQ2" i="8"/>
  <c r="AR43" i="8"/>
  <c r="AQ43" i="8"/>
  <c r="AR5" i="8"/>
  <c r="AQ5" i="8"/>
  <c r="AQ42" i="8"/>
  <c r="AR42" i="8"/>
  <c r="AQ7" i="8"/>
  <c r="AR7" i="8"/>
  <c r="AQ44" i="8"/>
  <c r="AR44" i="8"/>
  <c r="W48" i="8"/>
  <c r="X48" i="8" s="1"/>
  <c r="Y48" i="8" s="1"/>
  <c r="AA41" i="8" s="1"/>
  <c r="H18" i="8"/>
  <c r="I18" i="8" s="1"/>
  <c r="J18" i="8" s="1"/>
  <c r="L5" i="8" s="1"/>
  <c r="M5" i="8" s="1"/>
  <c r="H32" i="8"/>
  <c r="I32" i="8" s="1"/>
  <c r="J32" i="8" s="1"/>
  <c r="L28" i="8" s="1"/>
  <c r="M28" i="8" s="1"/>
  <c r="W18" i="8"/>
  <c r="X18" i="8" s="1"/>
  <c r="Y18" i="8" s="1"/>
  <c r="AA5" i="8" s="1"/>
  <c r="H14" i="8"/>
  <c r="I14" i="8" s="1"/>
  <c r="J14" i="8" s="1"/>
  <c r="L4" i="8" s="1"/>
  <c r="N4" i="8" s="1"/>
  <c r="H52" i="8"/>
  <c r="I52" i="8" s="1"/>
  <c r="J52" i="8" s="1"/>
  <c r="L33" i="8" s="1"/>
  <c r="M33" i="8" s="1"/>
  <c r="H6" i="8"/>
  <c r="I6" i="8" s="1"/>
  <c r="J6" i="8" s="1"/>
  <c r="L2" i="8" s="1"/>
  <c r="M2" i="8" s="1"/>
  <c r="W60" i="8"/>
  <c r="X60" i="8" s="1"/>
  <c r="Y60" i="8" s="1"/>
  <c r="AA44" i="8" s="1"/>
  <c r="AB44" i="8" s="1"/>
  <c r="W10" i="8"/>
  <c r="X10" i="8" s="1"/>
  <c r="Y10" i="8" s="1"/>
  <c r="AA3" i="8" s="1"/>
  <c r="AB3" i="8" s="1"/>
  <c r="W6" i="8"/>
  <c r="X6" i="8" s="1"/>
  <c r="Y6" i="8" s="1"/>
  <c r="AA2" i="8" s="1"/>
  <c r="AB2" i="8" s="1"/>
  <c r="W14" i="8"/>
  <c r="X14" i="8" s="1"/>
  <c r="Y14" i="8" s="1"/>
  <c r="AA4" i="8" s="1"/>
  <c r="AC4" i="8" s="1"/>
  <c r="H22" i="8"/>
  <c r="I22" i="8" s="1"/>
  <c r="J22" i="8" s="1"/>
  <c r="L6" i="8" s="1"/>
  <c r="N6" i="8" s="1"/>
  <c r="W40" i="8"/>
  <c r="X40" i="8" s="1"/>
  <c r="Y40" i="8" s="1"/>
  <c r="AA39" i="8" s="1"/>
  <c r="AC39" i="8" s="1"/>
  <c r="W22" i="8"/>
  <c r="X22" i="8" s="1"/>
  <c r="Y22" i="8" s="1"/>
  <c r="AA6" i="8" s="1"/>
  <c r="AB6" i="8" s="1"/>
  <c r="H28" i="8"/>
  <c r="I28" i="8" s="1"/>
  <c r="J28" i="8" s="1"/>
  <c r="L27" i="8" s="1"/>
  <c r="N27" i="8" s="1"/>
  <c r="W56" i="8"/>
  <c r="X56" i="8" s="1"/>
  <c r="Y56" i="8" s="1"/>
  <c r="AA43" i="8" s="1"/>
  <c r="AB43" i="8" s="1"/>
  <c r="H36" i="8"/>
  <c r="I36" i="8" s="1"/>
  <c r="J36" i="8" s="1"/>
  <c r="L29" i="8" s="1"/>
  <c r="N29" i="8" s="1"/>
  <c r="W64" i="8"/>
  <c r="X64" i="8" s="1"/>
  <c r="Y64" i="8" s="1"/>
  <c r="AA45" i="8" s="1"/>
  <c r="AC45" i="8" s="1"/>
  <c r="H44" i="8"/>
  <c r="I44" i="8" s="1"/>
  <c r="J44" i="8" s="1"/>
  <c r="L31" i="8" s="1"/>
  <c r="W44" i="8"/>
  <c r="X44" i="8" s="1"/>
  <c r="Y44" i="8" s="1"/>
  <c r="AA40" i="8" s="1"/>
  <c r="AC40" i="8" s="1"/>
  <c r="H10" i="8"/>
  <c r="I10" i="8" s="1"/>
  <c r="J10" i="8" s="1"/>
  <c r="L3" i="8" s="1"/>
  <c r="N3" i="8" s="1"/>
  <c r="H2" i="8"/>
  <c r="I2" i="8" s="1"/>
  <c r="J2" i="8" s="1"/>
  <c r="L1" i="8" s="1"/>
  <c r="M1" i="8" s="1"/>
  <c r="H40" i="8"/>
  <c r="I40" i="8" s="1"/>
  <c r="J40" i="8" s="1"/>
  <c r="L30" i="8" s="1"/>
  <c r="W52" i="8"/>
  <c r="X52" i="8" s="1"/>
  <c r="Y52" i="8" s="1"/>
  <c r="AA42" i="8" s="1"/>
  <c r="AC42" i="8" s="1"/>
  <c r="H48" i="8"/>
  <c r="I48" i="8" s="1"/>
  <c r="J48" i="8" s="1"/>
  <c r="L32" i="8" s="1"/>
  <c r="AC44" i="8"/>
  <c r="AB1" i="8"/>
  <c r="AC1" i="8"/>
  <c r="AC41" i="8"/>
  <c r="AB41" i="8"/>
  <c r="AC5" i="8"/>
  <c r="AB5" i="8"/>
  <c r="N28" i="8"/>
  <c r="N5" i="8"/>
  <c r="ER11" i="9" l="1"/>
  <c r="ER46" i="9"/>
  <c r="ES46" i="9"/>
  <c r="ER12" i="9"/>
  <c r="ES12" i="9" s="1"/>
  <c r="ES13" i="9" s="1"/>
  <c r="ES14" i="9" s="1"/>
  <c r="ER53" i="9"/>
  <c r="ES53" i="9"/>
  <c r="ER54" i="9" s="1"/>
  <c r="ES54" i="9" s="1"/>
  <c r="ES55" i="9" s="1"/>
  <c r="ES56" i="9" s="1"/>
  <c r="EC4" i="9"/>
  <c r="EC11" i="9" s="1"/>
  <c r="ED4" i="9"/>
  <c r="ED11" i="9" s="1"/>
  <c r="EC12" i="9" s="1"/>
  <c r="ED12" i="9" s="1"/>
  <c r="ED13" i="9" s="1"/>
  <c r="ED14" i="9" s="1"/>
  <c r="ED44" i="9"/>
  <c r="EC44" i="9"/>
  <c r="EC53" i="9"/>
  <c r="ED53" i="9"/>
  <c r="EC54" i="9" s="1"/>
  <c r="ED54" i="9" s="1"/>
  <c r="ED55" i="9" s="1"/>
  <c r="ED56" i="9" s="1"/>
  <c r="DN48" i="9"/>
  <c r="DN1" i="9"/>
  <c r="DO3" i="9"/>
  <c r="CZ2" i="9"/>
  <c r="CK42" i="9"/>
  <c r="CJ45" i="9"/>
  <c r="CK2" i="9"/>
  <c r="BU46" i="9"/>
  <c r="BV39" i="9"/>
  <c r="BU5" i="9"/>
  <c r="BU3" i="9"/>
  <c r="BF43" i="9"/>
  <c r="DO5" i="9"/>
  <c r="BG4" i="9"/>
  <c r="BF1" i="9"/>
  <c r="M39" i="9"/>
  <c r="BU4" i="9"/>
  <c r="CY46" i="9"/>
  <c r="CY53" i="9" s="1"/>
  <c r="CY7" i="9"/>
  <c r="AQ45" i="9"/>
  <c r="DO6" i="9"/>
  <c r="BG41" i="9"/>
  <c r="CZ6" i="9"/>
  <c r="N2" i="9"/>
  <c r="AC6" i="9"/>
  <c r="CY45" i="9"/>
  <c r="BF7" i="9"/>
  <c r="AR2" i="9"/>
  <c r="CK44" i="9"/>
  <c r="CK49" i="9" s="1"/>
  <c r="M6" i="9"/>
  <c r="DN49" i="9"/>
  <c r="DN53" i="9" s="1"/>
  <c r="BU6" i="9"/>
  <c r="DN2" i="9"/>
  <c r="N5" i="9"/>
  <c r="M38" i="9"/>
  <c r="AR49" i="9"/>
  <c r="AR46" i="9"/>
  <c r="AR44" i="9"/>
  <c r="AB41" i="9"/>
  <c r="AB5" i="9"/>
  <c r="CZ47" i="9"/>
  <c r="CZ53" i="9" s="1"/>
  <c r="CY47" i="9"/>
  <c r="BU49" i="9"/>
  <c r="BU50" i="9" s="1"/>
  <c r="BV50" i="9" s="1"/>
  <c r="BV51" i="9" s="1"/>
  <c r="BV52" i="9" s="1"/>
  <c r="BG44" i="9"/>
  <c r="BV1" i="9"/>
  <c r="AB4" i="9"/>
  <c r="BF49" i="9"/>
  <c r="BF3" i="9"/>
  <c r="M36" i="9"/>
  <c r="CJ40" i="9"/>
  <c r="CJ49" i="9" s="1"/>
  <c r="AB2" i="9"/>
  <c r="BF46" i="9"/>
  <c r="CJ46" i="9"/>
  <c r="BG39" i="9"/>
  <c r="BG49" i="9" s="1"/>
  <c r="BF50" i="9" s="1"/>
  <c r="BG50" i="9" s="1"/>
  <c r="BG51" i="9" s="1"/>
  <c r="BG52" i="9" s="1"/>
  <c r="BV49" i="9"/>
  <c r="AC3" i="9"/>
  <c r="CY11" i="9"/>
  <c r="DO46" i="9"/>
  <c r="DO53" i="9" s="1"/>
  <c r="AQ48" i="9"/>
  <c r="AQ5" i="9"/>
  <c r="CJ1" i="9"/>
  <c r="AB47" i="9"/>
  <c r="M3" i="9"/>
  <c r="M11" i="9" s="1"/>
  <c r="N3" i="9"/>
  <c r="N11" i="9" s="1"/>
  <c r="AC40" i="9"/>
  <c r="AC49" i="9" s="1"/>
  <c r="DO7" i="9"/>
  <c r="AQ4" i="9"/>
  <c r="AQ11" i="9" s="1"/>
  <c r="BG5" i="9"/>
  <c r="BU44" i="9"/>
  <c r="CZ48" i="9"/>
  <c r="CY48" i="9"/>
  <c r="BV7" i="9"/>
  <c r="BU7" i="9"/>
  <c r="AB45" i="9"/>
  <c r="DO11" i="9"/>
  <c r="CJ43" i="9"/>
  <c r="BF42" i="9"/>
  <c r="M37" i="9"/>
  <c r="DO47" i="9"/>
  <c r="DN47" i="9"/>
  <c r="CK4" i="9"/>
  <c r="CJ4" i="9"/>
  <c r="CJ6" i="9"/>
  <c r="CK6" i="9"/>
  <c r="AB39" i="9"/>
  <c r="AC7" i="9"/>
  <c r="AB7" i="9"/>
  <c r="N35" i="9"/>
  <c r="M35" i="9"/>
  <c r="AR47" i="9"/>
  <c r="AQ47" i="9"/>
  <c r="AQ53" i="9" s="1"/>
  <c r="BV11" i="9"/>
  <c r="CK5" i="9"/>
  <c r="CK11" i="9" s="1"/>
  <c r="CJ5" i="9"/>
  <c r="DN11" i="9"/>
  <c r="N34" i="9"/>
  <c r="M34" i="9"/>
  <c r="BU11" i="9"/>
  <c r="AR11" i="9"/>
  <c r="BG11" i="9"/>
  <c r="DO50" i="8"/>
  <c r="DN50" i="8"/>
  <c r="DO11" i="8"/>
  <c r="DN11" i="8"/>
  <c r="DN12" i="8" s="1"/>
  <c r="DO12" i="8" s="1"/>
  <c r="DO13" i="8" s="1"/>
  <c r="DO14" i="8" s="1"/>
  <c r="DN53" i="8"/>
  <c r="DO53" i="8"/>
  <c r="DN54" i="8" s="1"/>
  <c r="DO54" i="8" s="1"/>
  <c r="DO55" i="8" s="1"/>
  <c r="DO56" i="8" s="1"/>
  <c r="CY50" i="8"/>
  <c r="AQ46" i="8"/>
  <c r="CY53" i="8"/>
  <c r="BV4" i="8"/>
  <c r="BF7" i="8"/>
  <c r="N2" i="8"/>
  <c r="BU42" i="8"/>
  <c r="BU49" i="8" s="1"/>
  <c r="BV46" i="8"/>
  <c r="N33" i="8"/>
  <c r="BG5" i="8"/>
  <c r="BG11" i="8" s="1"/>
  <c r="BF5" i="8"/>
  <c r="BF11" i="8" s="1"/>
  <c r="CZ53" i="8"/>
  <c r="CY54" i="8" s="1"/>
  <c r="CZ54" i="8" s="1"/>
  <c r="CZ55" i="8" s="1"/>
  <c r="CZ56" i="8" s="1"/>
  <c r="CY11" i="8"/>
  <c r="CZ11" i="8"/>
  <c r="CY12" i="8" s="1"/>
  <c r="CZ12" i="8" s="1"/>
  <c r="CZ13" i="8" s="1"/>
  <c r="CZ14" i="8" s="1"/>
  <c r="CJ49" i="8"/>
  <c r="CK49" i="8"/>
  <c r="CJ50" i="8"/>
  <c r="CK50" i="8" s="1"/>
  <c r="CK51" i="8" s="1"/>
  <c r="CK52" i="8" s="1"/>
  <c r="CJ11" i="8"/>
  <c r="CK11" i="8"/>
  <c r="CJ12" i="8" s="1"/>
  <c r="CK12" i="8" s="1"/>
  <c r="CK13" i="8" s="1"/>
  <c r="CK14" i="8" s="1"/>
  <c r="CK54" i="8" s="1"/>
  <c r="BV6" i="8"/>
  <c r="BU6" i="8"/>
  <c r="BU11" i="8"/>
  <c r="BV11" i="8"/>
  <c r="BV49" i="8"/>
  <c r="BF49" i="8"/>
  <c r="BG49" i="8"/>
  <c r="BF50" i="8" s="1"/>
  <c r="BG50" i="8" s="1"/>
  <c r="BG51" i="8" s="1"/>
  <c r="BG52" i="8" s="1"/>
  <c r="AQ49" i="8"/>
  <c r="AR49" i="8"/>
  <c r="AQ11" i="8"/>
  <c r="AR11" i="8"/>
  <c r="AQ12" i="8" s="1"/>
  <c r="AR12" i="8" s="1"/>
  <c r="AR13" i="8" s="1"/>
  <c r="AR14" i="8" s="1"/>
  <c r="AC2" i="8"/>
  <c r="AC6" i="8"/>
  <c r="AB4" i="8"/>
  <c r="M4" i="8"/>
  <c r="AB39" i="8"/>
  <c r="AC3" i="8"/>
  <c r="AC11" i="8" s="1"/>
  <c r="AB42" i="8"/>
  <c r="M6" i="8"/>
  <c r="AC43" i="8"/>
  <c r="AC49" i="8" s="1"/>
  <c r="M29" i="8"/>
  <c r="M27" i="8"/>
  <c r="M3" i="8"/>
  <c r="AB45" i="8"/>
  <c r="N31" i="8"/>
  <c r="M31" i="8"/>
  <c r="N30" i="8"/>
  <c r="M30" i="8"/>
  <c r="AB40" i="8"/>
  <c r="N1" i="8"/>
  <c r="AB11" i="8"/>
  <c r="N32" i="8"/>
  <c r="M32" i="8"/>
  <c r="ES58" i="9" l="1"/>
  <c r="ED58" i="9"/>
  <c r="DN12" i="9"/>
  <c r="DO12" i="9" s="1"/>
  <c r="DO13" i="9" s="1"/>
  <c r="DO14" i="9" s="1"/>
  <c r="DN54" i="9"/>
  <c r="DO54" i="9" s="1"/>
  <c r="DO55" i="9" s="1"/>
  <c r="DO56" i="9" s="1"/>
  <c r="DO58" i="9" s="1"/>
  <c r="CY54" i="9"/>
  <c r="CZ54" i="9" s="1"/>
  <c r="CZ55" i="9" s="1"/>
  <c r="CZ56" i="9" s="1"/>
  <c r="CZ11" i="9"/>
  <c r="CY12" i="9"/>
  <c r="CZ12" i="9" s="1"/>
  <c r="CZ13" i="9" s="1"/>
  <c r="CZ14" i="9" s="1"/>
  <c r="BF11" i="9"/>
  <c r="BF12" i="9" s="1"/>
  <c r="BG12" i="9" s="1"/>
  <c r="BG13" i="9" s="1"/>
  <c r="BG14" i="9" s="1"/>
  <c r="BG54" i="9" s="1"/>
  <c r="BU12" i="9"/>
  <c r="BV12" i="9" s="1"/>
  <c r="BV13" i="9" s="1"/>
  <c r="BV14" i="9" s="1"/>
  <c r="BV54" i="9" s="1"/>
  <c r="AB11" i="9"/>
  <c r="AR53" i="9"/>
  <c r="AQ54" i="9" s="1"/>
  <c r="AR54" i="9" s="1"/>
  <c r="AR55" i="9" s="1"/>
  <c r="AR56" i="9" s="1"/>
  <c r="AB49" i="9"/>
  <c r="AB50" i="9" s="1"/>
  <c r="AC50" i="9" s="1"/>
  <c r="AC51" i="9" s="1"/>
  <c r="AC52" i="9" s="1"/>
  <c r="AC11" i="9"/>
  <c r="AB12" i="9" s="1"/>
  <c r="AC12" i="9" s="1"/>
  <c r="AC13" i="9" s="1"/>
  <c r="AC14" i="9" s="1"/>
  <c r="M12" i="9"/>
  <c r="N12" i="9" s="1"/>
  <c r="N13" i="9" s="1"/>
  <c r="N14" i="9" s="1"/>
  <c r="CJ50" i="9"/>
  <c r="CK50" i="9" s="1"/>
  <c r="CK51" i="9" s="1"/>
  <c r="CK52" i="9" s="1"/>
  <c r="CJ11" i="9"/>
  <c r="CJ12" i="9" s="1"/>
  <c r="CK12" i="9" s="1"/>
  <c r="CK13" i="9" s="1"/>
  <c r="CK14" i="9" s="1"/>
  <c r="N43" i="9"/>
  <c r="M43" i="9"/>
  <c r="AQ12" i="9"/>
  <c r="AR12" i="9" s="1"/>
  <c r="AR13" i="9" s="1"/>
  <c r="AR14" i="9" s="1"/>
  <c r="DO58" i="8"/>
  <c r="CZ58" i="8"/>
  <c r="BF12" i="8"/>
  <c r="BG12" i="8" s="1"/>
  <c r="BG13" i="8" s="1"/>
  <c r="BG14" i="8" s="1"/>
  <c r="BG54" i="8" s="1"/>
  <c r="AB49" i="8"/>
  <c r="N11" i="8"/>
  <c r="BU12" i="8"/>
  <c r="BV12" i="8" s="1"/>
  <c r="BV13" i="8" s="1"/>
  <c r="BV14" i="8" s="1"/>
  <c r="BU50" i="8"/>
  <c r="BV50" i="8" s="1"/>
  <c r="BV51" i="8" s="1"/>
  <c r="BV52" i="8" s="1"/>
  <c r="BV54" i="8" s="1"/>
  <c r="AQ50" i="8"/>
  <c r="AR50" i="8" s="1"/>
  <c r="AR51" i="8" s="1"/>
  <c r="AR52" i="8" s="1"/>
  <c r="AR54" i="8" s="1"/>
  <c r="M11" i="8"/>
  <c r="M37" i="8"/>
  <c r="N37" i="8"/>
  <c r="AB50" i="8"/>
  <c r="AC50" i="8" s="1"/>
  <c r="AC51" i="8" s="1"/>
  <c r="AC52" i="8" s="1"/>
  <c r="M38" i="8"/>
  <c r="N38" i="8" s="1"/>
  <c r="N39" i="8" s="1"/>
  <c r="N40" i="8" s="1"/>
  <c r="AB12" i="8"/>
  <c r="AC12" i="8" s="1"/>
  <c r="AC13" i="8" s="1"/>
  <c r="AC14" i="8" s="1"/>
  <c r="AC54" i="8" s="1"/>
  <c r="M12" i="8"/>
  <c r="N12" i="8" s="1"/>
  <c r="N13" i="8" s="1"/>
  <c r="N14" i="8" s="1"/>
  <c r="CZ58" i="9" l="1"/>
  <c r="CK54" i="9"/>
  <c r="AR58" i="9"/>
  <c r="AC54" i="9"/>
  <c r="M44" i="9"/>
  <c r="N44" i="9" s="1"/>
  <c r="N45" i="9" s="1"/>
  <c r="N46" i="9" s="1"/>
  <c r="N48" i="9" s="1"/>
  <c r="N42" i="8"/>
  <c r="Z33" i="6"/>
  <c r="Z15" i="6"/>
  <c r="Z16" i="6" s="1"/>
  <c r="Y33" i="6"/>
  <c r="X33" i="6"/>
  <c r="Y15" i="6"/>
  <c r="X15" i="6"/>
  <c r="AA1" i="6"/>
  <c r="Y1" i="6"/>
  <c r="CU39" i="7"/>
  <c r="CU38" i="7"/>
  <c r="CU30" i="7"/>
  <c r="CU21" i="7"/>
  <c r="CU13" i="7"/>
  <c r="CU6" i="7"/>
  <c r="CK39" i="7"/>
  <c r="CK38" i="7"/>
  <c r="CK30" i="7"/>
  <c r="CK22" i="7"/>
  <c r="CK14" i="7"/>
  <c r="CK6" i="7"/>
  <c r="CA35" i="7"/>
  <c r="CA34" i="7"/>
  <c r="CA27" i="7"/>
  <c r="CA20" i="7"/>
  <c r="CA13" i="7"/>
  <c r="CA6" i="7"/>
  <c r="BQ36" i="7"/>
  <c r="BQ35" i="7"/>
  <c r="BQ28" i="7"/>
  <c r="BQ20" i="7"/>
  <c r="BQ13" i="7"/>
  <c r="BQ6" i="7"/>
  <c r="BG47" i="7"/>
  <c r="BG46" i="7"/>
  <c r="BG38" i="7"/>
  <c r="BG30" i="7"/>
  <c r="BG22" i="7"/>
  <c r="BG14" i="7"/>
  <c r="BG6" i="7"/>
  <c r="AW39" i="7"/>
  <c r="AW38" i="7"/>
  <c r="AW31" i="7"/>
  <c r="AW22" i="7"/>
  <c r="AW14" i="7"/>
  <c r="AW6" i="7"/>
  <c r="AM47" i="7"/>
  <c r="AM46" i="7"/>
  <c r="AM36" i="7"/>
  <c r="AM26" i="7"/>
  <c r="AM16" i="7"/>
  <c r="AM6" i="7"/>
  <c r="AC47" i="7"/>
  <c r="AC4" i="7"/>
  <c r="AC36" i="7"/>
  <c r="AB36" i="7"/>
  <c r="AB35" i="7"/>
  <c r="AC46" i="7"/>
  <c r="AC30" i="7"/>
  <c r="AC22" i="7"/>
  <c r="AC14" i="7"/>
  <c r="AB4" i="7"/>
  <c r="AB3" i="7"/>
  <c r="S39" i="7"/>
  <c r="S38" i="7"/>
  <c r="S30" i="7"/>
  <c r="S22" i="7"/>
  <c r="S14" i="7"/>
  <c r="S6" i="7"/>
  <c r="I39" i="7"/>
  <c r="I38" i="7"/>
  <c r="I30" i="7"/>
  <c r="I22" i="7"/>
  <c r="I14" i="7"/>
  <c r="I6" i="7"/>
  <c r="CT33" i="6" l="1"/>
  <c r="CR34" i="6"/>
  <c r="CU27" i="6"/>
  <c r="CR33" i="6"/>
  <c r="CQ33" i="6"/>
  <c r="CP33" i="6"/>
  <c r="CQ18" i="6"/>
  <c r="CU11" i="6"/>
  <c r="CR15" i="6"/>
  <c r="CQ15" i="6"/>
  <c r="CP15" i="6"/>
  <c r="CU10" i="6"/>
  <c r="CQ1" i="6"/>
  <c r="CU26" i="6"/>
  <c r="CU25" i="6"/>
  <c r="CU24" i="6"/>
  <c r="CU23" i="6"/>
  <c r="CU22" i="6"/>
  <c r="CU21" i="6"/>
  <c r="CU20" i="6"/>
  <c r="CU19" i="6"/>
  <c r="CU9" i="6"/>
  <c r="CU8" i="6"/>
  <c r="CU7" i="6"/>
  <c r="CU6" i="6"/>
  <c r="CU5" i="6"/>
  <c r="CU4" i="6"/>
  <c r="CU3" i="6"/>
  <c r="CU2" i="6"/>
  <c r="CH34" i="6"/>
  <c r="CH33" i="6"/>
  <c r="CG33" i="6"/>
  <c r="CF33" i="6"/>
  <c r="CK27" i="6"/>
  <c r="CG18" i="6"/>
  <c r="CH16" i="6"/>
  <c r="CH15" i="6"/>
  <c r="CG15" i="6"/>
  <c r="CF15" i="6"/>
  <c r="CK13" i="6"/>
  <c r="CK10" i="6"/>
  <c r="CG1" i="6"/>
  <c r="CK26" i="6"/>
  <c r="CK25" i="6"/>
  <c r="CK24" i="6"/>
  <c r="CK23" i="6"/>
  <c r="CK22" i="6"/>
  <c r="CK21" i="6"/>
  <c r="CK20" i="6"/>
  <c r="CK19" i="6"/>
  <c r="CK9" i="6"/>
  <c r="CK8" i="6"/>
  <c r="CK7" i="6"/>
  <c r="CK6" i="6"/>
  <c r="CK5" i="6"/>
  <c r="CK4" i="6"/>
  <c r="CK3" i="6"/>
  <c r="CK2" i="6"/>
  <c r="CI1" i="6"/>
  <c r="CF11" i="6" s="1"/>
  <c r="CA27" i="6"/>
  <c r="CA26" i="6"/>
  <c r="CA25" i="6"/>
  <c r="CA24" i="6"/>
  <c r="CA23" i="6"/>
  <c r="CA22" i="6"/>
  <c r="CA21" i="6"/>
  <c r="CA20" i="6"/>
  <c r="CA31" i="6" s="1"/>
  <c r="CA19" i="6"/>
  <c r="BW18" i="6"/>
  <c r="CA9" i="6"/>
  <c r="CA8" i="6"/>
  <c r="CA7" i="6"/>
  <c r="CA6" i="6"/>
  <c r="CA5" i="6"/>
  <c r="CA4" i="6"/>
  <c r="CA3" i="6"/>
  <c r="CA2" i="6"/>
  <c r="BW1" i="6"/>
  <c r="BP33" i="6"/>
  <c r="BN34" i="6"/>
  <c r="BN33" i="6"/>
  <c r="BM33" i="6"/>
  <c r="BL33" i="6"/>
  <c r="BQ31" i="6"/>
  <c r="BQ27" i="6"/>
  <c r="BO18" i="6"/>
  <c r="BL19" i="6"/>
  <c r="BL28" i="6"/>
  <c r="BM18" i="6"/>
  <c r="BN16" i="6"/>
  <c r="BN15" i="6"/>
  <c r="BM15" i="6"/>
  <c r="BL15" i="6"/>
  <c r="BQ13" i="6"/>
  <c r="BQ9" i="6"/>
  <c r="BM1" i="6"/>
  <c r="BQ26" i="6"/>
  <c r="BQ25" i="6"/>
  <c r="BQ24" i="6"/>
  <c r="BQ23" i="6"/>
  <c r="BQ22" i="6"/>
  <c r="BQ21" i="6"/>
  <c r="BQ20" i="6"/>
  <c r="BQ19" i="6"/>
  <c r="BQ8" i="6"/>
  <c r="BQ7" i="6"/>
  <c r="BQ6" i="6"/>
  <c r="BQ5" i="6"/>
  <c r="BQ4" i="6"/>
  <c r="BQ3" i="6"/>
  <c r="BQ2" i="6"/>
  <c r="BF33" i="6"/>
  <c r="BD34" i="6"/>
  <c r="BD33" i="6"/>
  <c r="BC33" i="6"/>
  <c r="BB33" i="6"/>
  <c r="BE18" i="6"/>
  <c r="BC18" i="6"/>
  <c r="BG19" i="6"/>
  <c r="BG29" i="6"/>
  <c r="BG27" i="6"/>
  <c r="BG28" i="6"/>
  <c r="BD16" i="6"/>
  <c r="BD15" i="6"/>
  <c r="BG11" i="6"/>
  <c r="BC15" i="6"/>
  <c r="BB15" i="6"/>
  <c r="BC1" i="6"/>
  <c r="BG10" i="6"/>
  <c r="BG26" i="6"/>
  <c r="BG25" i="6"/>
  <c r="BG24" i="6"/>
  <c r="BG23" i="6"/>
  <c r="BG22" i="6"/>
  <c r="BG21" i="6"/>
  <c r="BG20" i="6"/>
  <c r="BG31" i="6"/>
  <c r="BG9" i="6"/>
  <c r="BG8" i="6"/>
  <c r="BG7" i="6"/>
  <c r="BG6" i="6"/>
  <c r="BG5" i="6"/>
  <c r="BG4" i="6"/>
  <c r="BG3" i="6"/>
  <c r="BG2" i="6"/>
  <c r="AV33" i="6"/>
  <c r="AT34" i="6"/>
  <c r="AT33" i="6"/>
  <c r="AS33" i="6"/>
  <c r="AR33" i="6"/>
  <c r="AS18" i="6"/>
  <c r="AT15" i="6"/>
  <c r="AS15" i="6"/>
  <c r="AR15" i="6"/>
  <c r="AS1" i="6"/>
  <c r="AW27" i="6"/>
  <c r="AW26" i="6"/>
  <c r="AW25" i="6"/>
  <c r="AW24" i="6"/>
  <c r="AW23" i="6"/>
  <c r="AW22" i="6"/>
  <c r="AW21" i="6"/>
  <c r="AW20" i="6"/>
  <c r="AW19" i="6"/>
  <c r="AW9" i="6"/>
  <c r="AW8" i="6"/>
  <c r="AW7" i="6"/>
  <c r="AW6" i="6"/>
  <c r="AW5" i="6"/>
  <c r="AW4" i="6"/>
  <c r="AW3" i="6"/>
  <c r="AW2" i="6"/>
  <c r="AL33" i="6"/>
  <c r="AM27" i="6"/>
  <c r="AJ33" i="6"/>
  <c r="AI33" i="6"/>
  <c r="AH33" i="6"/>
  <c r="AI18" i="6"/>
  <c r="AM30" i="6"/>
  <c r="AJ34" i="6" s="1"/>
  <c r="AM13" i="6"/>
  <c r="AM10" i="6"/>
  <c r="AJ15" i="6"/>
  <c r="AI15" i="6"/>
  <c r="AH15" i="6"/>
  <c r="AI1" i="6"/>
  <c r="AM26" i="6"/>
  <c r="AM25" i="6"/>
  <c r="AM24" i="6"/>
  <c r="AM23" i="6"/>
  <c r="AM22" i="6"/>
  <c r="AM21" i="6"/>
  <c r="AM20" i="6"/>
  <c r="AM19" i="6"/>
  <c r="AM9" i="6"/>
  <c r="AM8" i="6"/>
  <c r="AM7" i="6"/>
  <c r="AM6" i="6"/>
  <c r="AM5" i="6"/>
  <c r="AM4" i="6"/>
  <c r="AM3" i="6"/>
  <c r="AM2" i="6"/>
  <c r="AC12" i="6"/>
  <c r="AC28" i="6"/>
  <c r="Y18" i="6"/>
  <c r="AC30" i="6"/>
  <c r="AC27" i="6"/>
  <c r="X29" i="6"/>
  <c r="AC13" i="6"/>
  <c r="AC11" i="6"/>
  <c r="AC10" i="6"/>
  <c r="X13" i="6"/>
  <c r="X11" i="6"/>
  <c r="AC2" i="6"/>
  <c r="AC9" i="6"/>
  <c r="X10" i="6"/>
  <c r="AC26" i="6"/>
  <c r="AC25" i="6"/>
  <c r="AC24" i="6"/>
  <c r="AC23" i="6"/>
  <c r="AC22" i="6"/>
  <c r="AC21" i="6"/>
  <c r="AC20" i="6"/>
  <c r="AC19" i="6"/>
  <c r="AC8" i="6"/>
  <c r="AC7" i="6"/>
  <c r="AC6" i="6"/>
  <c r="AC5" i="6"/>
  <c r="AC4" i="6"/>
  <c r="AC3" i="6"/>
  <c r="R33" i="6"/>
  <c r="P34" i="6"/>
  <c r="P33" i="6"/>
  <c r="S30" i="6"/>
  <c r="S27" i="6"/>
  <c r="O33" i="6"/>
  <c r="N33" i="6"/>
  <c r="O18" i="6"/>
  <c r="N15" i="6"/>
  <c r="S13" i="6"/>
  <c r="S9" i="6"/>
  <c r="O1" i="6"/>
  <c r="S26" i="6"/>
  <c r="S25" i="6"/>
  <c r="S24" i="6"/>
  <c r="S23" i="6"/>
  <c r="S22" i="6"/>
  <c r="S21" i="6"/>
  <c r="S20" i="6"/>
  <c r="S19" i="6"/>
  <c r="S8" i="6"/>
  <c r="S7" i="6"/>
  <c r="S6" i="6"/>
  <c r="S5" i="6"/>
  <c r="S4" i="6"/>
  <c r="S3" i="6"/>
  <c r="S2" i="6"/>
  <c r="I26" i="6"/>
  <c r="F33" i="6"/>
  <c r="E33" i="6"/>
  <c r="D33" i="6"/>
  <c r="E18" i="6"/>
  <c r="G18" i="6"/>
  <c r="I13" i="6"/>
  <c r="I10" i="6"/>
  <c r="F15" i="6"/>
  <c r="E15" i="6"/>
  <c r="D11" i="6"/>
  <c r="D15" i="6"/>
  <c r="E1" i="6"/>
  <c r="F16" i="6"/>
  <c r="I9" i="6"/>
  <c r="I25" i="6"/>
  <c r="I24" i="6"/>
  <c r="I23" i="6"/>
  <c r="I22" i="6"/>
  <c r="I21" i="6"/>
  <c r="I20" i="6"/>
  <c r="I19" i="6"/>
  <c r="I30" i="6" s="1"/>
  <c r="F34" i="6" s="1"/>
  <c r="I8" i="6"/>
  <c r="I7" i="6"/>
  <c r="I6" i="6"/>
  <c r="I5" i="6"/>
  <c r="I4" i="6"/>
  <c r="I3" i="6"/>
  <c r="I2" i="6"/>
  <c r="CA21" i="4"/>
  <c r="BQ47" i="4"/>
  <c r="CA46" i="4"/>
  <c r="CA45" i="4"/>
  <c r="CA37" i="4"/>
  <c r="CA29" i="4"/>
  <c r="CA13" i="4"/>
  <c r="CA6" i="4"/>
  <c r="BZ33" i="2"/>
  <c r="BX34" i="2"/>
  <c r="BX33" i="2"/>
  <c r="BW33" i="2"/>
  <c r="BV33" i="2"/>
  <c r="CA28" i="2"/>
  <c r="CA30" i="2" s="1"/>
  <c r="BV29" i="2"/>
  <c r="BW18" i="2"/>
  <c r="CA11" i="2"/>
  <c r="CA13" i="2" s="1"/>
  <c r="BX16" i="2" s="1"/>
  <c r="BX15" i="2"/>
  <c r="BW15" i="2"/>
  <c r="BV15" i="2"/>
  <c r="BW1" i="2"/>
  <c r="CA27" i="2"/>
  <c r="CA26" i="2"/>
  <c r="CA25" i="2"/>
  <c r="CA24" i="2"/>
  <c r="CA23" i="2"/>
  <c r="CA22" i="2"/>
  <c r="CA21" i="2"/>
  <c r="CA20" i="2"/>
  <c r="CA19" i="2"/>
  <c r="CA10" i="2"/>
  <c r="CA9" i="2"/>
  <c r="CA8" i="2"/>
  <c r="CA7" i="2"/>
  <c r="CA6" i="2"/>
  <c r="CA5" i="2"/>
  <c r="CA4" i="2"/>
  <c r="CA3" i="2"/>
  <c r="CA2" i="2"/>
  <c r="BQ46" i="4"/>
  <c r="BQ38" i="4"/>
  <c r="BQ30" i="4"/>
  <c r="BQ22" i="4"/>
  <c r="BQ13" i="4"/>
  <c r="BQ6" i="4"/>
  <c r="BP33" i="2"/>
  <c r="BN34" i="2"/>
  <c r="BN33" i="2"/>
  <c r="BQ28" i="2"/>
  <c r="BQ30" i="2"/>
  <c r="BM33" i="2"/>
  <c r="BL33" i="2"/>
  <c r="BL29" i="2"/>
  <c r="BM18" i="2"/>
  <c r="BN16" i="2"/>
  <c r="BN15" i="2"/>
  <c r="BM15" i="2"/>
  <c r="BL15" i="2"/>
  <c r="BQ13" i="2"/>
  <c r="BQ12" i="2"/>
  <c r="BQ11" i="2"/>
  <c r="BQ10" i="2"/>
  <c r="BL11" i="2"/>
  <c r="BL12" i="2"/>
  <c r="BL13" i="2"/>
  <c r="BM1" i="2"/>
  <c r="BQ27" i="2"/>
  <c r="BQ26" i="2"/>
  <c r="BQ25" i="2"/>
  <c r="BQ24" i="2"/>
  <c r="BQ23" i="2"/>
  <c r="BQ22" i="2"/>
  <c r="BQ21" i="2"/>
  <c r="BQ20" i="2"/>
  <c r="BQ19" i="2"/>
  <c r="BQ9" i="2"/>
  <c r="BQ8" i="2"/>
  <c r="BQ7" i="2"/>
  <c r="BQ6" i="2"/>
  <c r="BQ5" i="2"/>
  <c r="BQ4" i="2"/>
  <c r="BQ3" i="2"/>
  <c r="BQ2" i="2"/>
  <c r="BG36" i="4"/>
  <c r="BG28" i="4"/>
  <c r="BG35" i="4"/>
  <c r="BG20" i="4"/>
  <c r="BG13" i="4"/>
  <c r="BG6" i="4"/>
  <c r="AW35" i="4"/>
  <c r="AW34" i="4"/>
  <c r="AW27" i="4"/>
  <c r="AW20" i="4"/>
  <c r="AW13" i="4"/>
  <c r="AW6" i="4"/>
  <c r="AM36" i="4"/>
  <c r="AM35" i="4"/>
  <c r="AM28" i="4"/>
  <c r="AM20" i="4"/>
  <c r="AM13" i="4"/>
  <c r="AM6" i="4"/>
  <c r="AC35" i="4"/>
  <c r="AC34" i="4"/>
  <c r="AC27" i="4"/>
  <c r="AC20" i="4"/>
  <c r="AC13" i="4"/>
  <c r="AC6" i="4"/>
  <c r="S37" i="4"/>
  <c r="I35" i="4"/>
  <c r="S13" i="4"/>
  <c r="S36" i="4"/>
  <c r="S28" i="4"/>
  <c r="S20" i="4"/>
  <c r="S6" i="4"/>
  <c r="I34" i="4"/>
  <c r="I27" i="4"/>
  <c r="I20" i="4"/>
  <c r="I13" i="4"/>
  <c r="I6" i="4"/>
  <c r="BC18" i="2"/>
  <c r="CU31" i="6" l="1"/>
  <c r="CU13" i="6"/>
  <c r="CR16" i="6" s="1"/>
  <c r="CS1" i="6"/>
  <c r="CP3" i="6"/>
  <c r="CS18" i="6"/>
  <c r="CP9" i="6"/>
  <c r="CK31" i="6"/>
  <c r="CF3" i="6"/>
  <c r="CF10" i="6"/>
  <c r="CF9" i="6"/>
  <c r="CF4" i="6"/>
  <c r="CF8" i="6"/>
  <c r="CF5" i="6"/>
  <c r="CF6" i="6"/>
  <c r="CF7" i="6"/>
  <c r="CF2" i="6"/>
  <c r="CI18" i="6"/>
  <c r="CF25" i="6" s="1"/>
  <c r="BY1" i="6"/>
  <c r="BV7" i="6" s="1"/>
  <c r="CA13" i="6"/>
  <c r="BV3" i="6"/>
  <c r="BV5" i="6"/>
  <c r="BV6" i="6"/>
  <c r="BV2" i="6"/>
  <c r="BY18" i="6"/>
  <c r="BV24" i="6" s="1"/>
  <c r="BV19" i="6"/>
  <c r="BV8" i="6"/>
  <c r="BL27" i="6"/>
  <c r="BL25" i="6"/>
  <c r="BL20" i="6"/>
  <c r="BL26" i="6"/>
  <c r="BL21" i="6"/>
  <c r="BO1" i="6"/>
  <c r="BL6" i="6" s="1"/>
  <c r="BG13" i="6"/>
  <c r="BE1" i="6"/>
  <c r="BB2" i="6"/>
  <c r="BB19" i="6"/>
  <c r="BB8" i="6"/>
  <c r="AW30" i="6"/>
  <c r="AW13" i="6"/>
  <c r="AU1" i="6"/>
  <c r="AR7" i="6" s="1"/>
  <c r="AU18" i="6"/>
  <c r="AK18" i="6"/>
  <c r="AH24" i="6" s="1"/>
  <c r="AK1" i="6"/>
  <c r="X12" i="6"/>
  <c r="AA18" i="6"/>
  <c r="X24" i="6"/>
  <c r="X19" i="6"/>
  <c r="X8" i="6"/>
  <c r="Q1" i="6"/>
  <c r="N5" i="6" s="1"/>
  <c r="N6" i="6"/>
  <c r="N2" i="6"/>
  <c r="N8" i="6"/>
  <c r="Q18" i="6"/>
  <c r="N28" i="6" s="1"/>
  <c r="G1" i="6"/>
  <c r="D3" i="6" s="1"/>
  <c r="D5" i="6"/>
  <c r="D24" i="6"/>
  <c r="BY18" i="2"/>
  <c r="BV19" i="2"/>
  <c r="BY1" i="2"/>
  <c r="BO1" i="2"/>
  <c r="BO18" i="2"/>
  <c r="BL25" i="2" s="1"/>
  <c r="BL24" i="2"/>
  <c r="BL19" i="2"/>
  <c r="BE18" i="2"/>
  <c r="BB20" i="2" s="1"/>
  <c r="CP10" i="6" l="1"/>
  <c r="CP12" i="6"/>
  <c r="CP8" i="6"/>
  <c r="CP2" i="6"/>
  <c r="CP23" i="6"/>
  <c r="CP28" i="6"/>
  <c r="CP22" i="6"/>
  <c r="CP27" i="6"/>
  <c r="CP21" i="6"/>
  <c r="CP26" i="6"/>
  <c r="CP20" i="6"/>
  <c r="CP19" i="6"/>
  <c r="CP7" i="6"/>
  <c r="CP4" i="6"/>
  <c r="CP24" i="6"/>
  <c r="CP6" i="6"/>
  <c r="CP11" i="6"/>
  <c r="CP5" i="6"/>
  <c r="CP25" i="6"/>
  <c r="CF19" i="6"/>
  <c r="CF24" i="6"/>
  <c r="CF28" i="6"/>
  <c r="CF22" i="6"/>
  <c r="CF27" i="6"/>
  <c r="CF20" i="6"/>
  <c r="CF21" i="6"/>
  <c r="CF26" i="6"/>
  <c r="CF23" i="6"/>
  <c r="BV10" i="6"/>
  <c r="BV9" i="6"/>
  <c r="BV4" i="6"/>
  <c r="BV23" i="6"/>
  <c r="BV28" i="6"/>
  <c r="BV22" i="6"/>
  <c r="BV27" i="6"/>
  <c r="BV21" i="6"/>
  <c r="BV26" i="6"/>
  <c r="BV20" i="6"/>
  <c r="BV15" i="6"/>
  <c r="BW2" i="6" s="1"/>
  <c r="BV25" i="6"/>
  <c r="BL24" i="6"/>
  <c r="BL23" i="6"/>
  <c r="BL22" i="6"/>
  <c r="BL10" i="6"/>
  <c r="BL5" i="6"/>
  <c r="BL4" i="6"/>
  <c r="BL9" i="6"/>
  <c r="BL3" i="6"/>
  <c r="BL8" i="6"/>
  <c r="BL2" i="6"/>
  <c r="BL7" i="6"/>
  <c r="BB25" i="6"/>
  <c r="BB29" i="6"/>
  <c r="BB30" i="6"/>
  <c r="BB7" i="6"/>
  <c r="BB11" i="6"/>
  <c r="BB12" i="6"/>
  <c r="BB24" i="6"/>
  <c r="BB23" i="6"/>
  <c r="BB28" i="6"/>
  <c r="BB22" i="6"/>
  <c r="BB27" i="6"/>
  <c r="BB21" i="6"/>
  <c r="BB26" i="6"/>
  <c r="BB20" i="6"/>
  <c r="BB6" i="6"/>
  <c r="BB5" i="6"/>
  <c r="BB10" i="6"/>
  <c r="BB4" i="6"/>
  <c r="BB9" i="6"/>
  <c r="BB3" i="6"/>
  <c r="AR8" i="6"/>
  <c r="AR2" i="6"/>
  <c r="AR9" i="6"/>
  <c r="AR3" i="6"/>
  <c r="AR22" i="6"/>
  <c r="AR26" i="6"/>
  <c r="AR20" i="6"/>
  <c r="AR27" i="6"/>
  <c r="AR21" i="6"/>
  <c r="AR23" i="6"/>
  <c r="AR28" i="6"/>
  <c r="AR19" i="6"/>
  <c r="AR24" i="6"/>
  <c r="AR10" i="6"/>
  <c r="AR5" i="6"/>
  <c r="AR6" i="6"/>
  <c r="AR25" i="6"/>
  <c r="AR4" i="6"/>
  <c r="AH25" i="6"/>
  <c r="AH19" i="6"/>
  <c r="AH20" i="6"/>
  <c r="AH11" i="6"/>
  <c r="AH8" i="6"/>
  <c r="AH6" i="6"/>
  <c r="AH10" i="6"/>
  <c r="AH4" i="6"/>
  <c r="AH9" i="6"/>
  <c r="AH3" i="6"/>
  <c r="AH2" i="6"/>
  <c r="AH23" i="6"/>
  <c r="AH21" i="6"/>
  <c r="AH22" i="6"/>
  <c r="AH28" i="6"/>
  <c r="AH27" i="6"/>
  <c r="AH5" i="6"/>
  <c r="AH7" i="6"/>
  <c r="AH26" i="6"/>
  <c r="X5" i="6"/>
  <c r="X6" i="6"/>
  <c r="X4" i="6"/>
  <c r="X9" i="6"/>
  <c r="X22" i="6"/>
  <c r="X21" i="6"/>
  <c r="X23" i="6"/>
  <c r="X28" i="6"/>
  <c r="X27" i="6"/>
  <c r="X26" i="6"/>
  <c r="X20" i="6"/>
  <c r="X2" i="6"/>
  <c r="X7" i="6"/>
  <c r="X25" i="6"/>
  <c r="X3" i="6"/>
  <c r="N4" i="6"/>
  <c r="N7" i="6"/>
  <c r="N10" i="6"/>
  <c r="N9" i="6"/>
  <c r="N3" i="6"/>
  <c r="N21" i="6"/>
  <c r="N23" i="6"/>
  <c r="N27" i="6"/>
  <c r="N22" i="6"/>
  <c r="N26" i="6"/>
  <c r="N20" i="6"/>
  <c r="N19" i="6"/>
  <c r="N25" i="6"/>
  <c r="N24" i="6"/>
  <c r="D6" i="6"/>
  <c r="D10" i="6"/>
  <c r="D22" i="6"/>
  <c r="D27" i="6"/>
  <c r="D21" i="6"/>
  <c r="D26" i="6"/>
  <c r="D20" i="6"/>
  <c r="D25" i="6"/>
  <c r="D19" i="6"/>
  <c r="D8" i="6"/>
  <c r="D9" i="6"/>
  <c r="D4" i="6"/>
  <c r="D7" i="6"/>
  <c r="D2" i="6"/>
  <c r="D23" i="6"/>
  <c r="E24" i="6" s="1"/>
  <c r="BV5" i="2"/>
  <c r="BV10" i="2"/>
  <c r="BV4" i="2"/>
  <c r="BV2" i="2"/>
  <c r="BV8" i="2"/>
  <c r="BV9" i="2"/>
  <c r="BV3" i="2"/>
  <c r="BV12" i="2"/>
  <c r="BV21" i="2"/>
  <c r="BV23" i="2"/>
  <c r="BV22" i="2"/>
  <c r="BV28" i="2"/>
  <c r="BV27" i="2"/>
  <c r="BV20" i="2"/>
  <c r="BV25" i="2"/>
  <c r="BV6" i="2"/>
  <c r="BV24" i="2"/>
  <c r="BV11" i="2"/>
  <c r="BV26" i="2"/>
  <c r="BV7" i="2"/>
  <c r="BL5" i="2"/>
  <c r="BL10" i="2"/>
  <c r="BL4" i="2"/>
  <c r="BL9" i="2"/>
  <c r="BL6" i="2"/>
  <c r="BL8" i="2"/>
  <c r="BL23" i="2"/>
  <c r="BL27" i="2"/>
  <c r="BL26" i="2"/>
  <c r="BL21" i="2"/>
  <c r="BL28" i="2"/>
  <c r="BL22" i="2"/>
  <c r="BL20" i="2"/>
  <c r="BL2" i="2"/>
  <c r="BL7" i="2"/>
  <c r="BL3" i="2"/>
  <c r="BC1" i="2"/>
  <c r="BG27" i="2"/>
  <c r="BG26" i="2"/>
  <c r="BG25" i="2"/>
  <c r="BG24" i="2"/>
  <c r="BG23" i="2"/>
  <c r="BG22" i="2"/>
  <c r="BG21" i="2"/>
  <c r="BG20" i="2"/>
  <c r="BG19" i="2"/>
  <c r="BG9" i="2"/>
  <c r="BG8" i="2"/>
  <c r="BG7" i="2"/>
  <c r="BG6" i="2"/>
  <c r="BG5" i="2"/>
  <c r="BG4" i="2"/>
  <c r="BG3" i="2"/>
  <c r="BG2" i="2"/>
  <c r="AW27" i="2"/>
  <c r="AW26" i="2"/>
  <c r="AW25" i="2"/>
  <c r="AW24" i="2"/>
  <c r="AW23" i="2"/>
  <c r="AW22" i="2"/>
  <c r="AW21" i="2"/>
  <c r="AW20" i="2"/>
  <c r="AW19" i="2"/>
  <c r="AS18" i="2"/>
  <c r="AW10" i="2"/>
  <c r="AW9" i="2"/>
  <c r="AW8" i="2"/>
  <c r="AW7" i="2"/>
  <c r="AW6" i="2"/>
  <c r="AW5" i="2"/>
  <c r="AW4" i="2"/>
  <c r="AW3" i="2"/>
  <c r="AW2" i="2"/>
  <c r="AS1" i="2"/>
  <c r="AM27" i="2"/>
  <c r="AM10" i="2"/>
  <c r="AI1" i="2"/>
  <c r="AM26" i="2"/>
  <c r="AM25" i="2"/>
  <c r="AM24" i="2"/>
  <c r="AM23" i="2"/>
  <c r="AM22" i="2"/>
  <c r="AM21" i="2"/>
  <c r="AM20" i="2"/>
  <c r="AM19" i="2"/>
  <c r="AM30" i="2" s="1"/>
  <c r="AI18" i="2"/>
  <c r="AM9" i="2"/>
  <c r="AM8" i="2"/>
  <c r="AM7" i="2"/>
  <c r="AM6" i="2"/>
  <c r="AM5" i="2"/>
  <c r="AM4" i="2"/>
  <c r="AM3" i="2"/>
  <c r="AM2" i="2"/>
  <c r="AM13" i="2" s="1"/>
  <c r="Y18" i="2"/>
  <c r="AC9" i="2"/>
  <c r="Y1" i="2"/>
  <c r="AC27" i="2"/>
  <c r="AC26" i="2"/>
  <c r="AC25" i="2"/>
  <c r="AC24" i="2"/>
  <c r="AC23" i="2"/>
  <c r="AC22" i="2"/>
  <c r="AC21" i="2"/>
  <c r="AC20" i="2"/>
  <c r="AC19" i="2"/>
  <c r="AC8" i="2"/>
  <c r="AC7" i="2"/>
  <c r="AC6" i="2"/>
  <c r="AC5" i="2"/>
  <c r="AC4" i="2"/>
  <c r="AC3" i="2"/>
  <c r="AC2" i="2"/>
  <c r="S28" i="2"/>
  <c r="S27" i="2"/>
  <c r="O18" i="2"/>
  <c r="S11" i="2"/>
  <c r="S9" i="2"/>
  <c r="S10" i="2"/>
  <c r="O1" i="2"/>
  <c r="S26" i="2"/>
  <c r="S25" i="2"/>
  <c r="S24" i="2"/>
  <c r="S23" i="2"/>
  <c r="S22" i="2"/>
  <c r="S21" i="2"/>
  <c r="S20" i="2"/>
  <c r="S19" i="2"/>
  <c r="S8" i="2"/>
  <c r="S7" i="2"/>
  <c r="S6" i="2"/>
  <c r="S13" i="2" s="1"/>
  <c r="S5" i="2"/>
  <c r="S4" i="2"/>
  <c r="S3" i="2"/>
  <c r="S2" i="2"/>
  <c r="I8" i="2"/>
  <c r="E1" i="2"/>
  <c r="I26" i="2"/>
  <c r="I30" i="2"/>
  <c r="E18" i="2"/>
  <c r="I25" i="2"/>
  <c r="I24" i="2"/>
  <c r="I23" i="2"/>
  <c r="I22" i="2"/>
  <c r="I21" i="2"/>
  <c r="I20" i="2"/>
  <c r="I19" i="2"/>
  <c r="I7" i="2"/>
  <c r="I6" i="2"/>
  <c r="I5" i="2"/>
  <c r="I4" i="2"/>
  <c r="I3" i="2"/>
  <c r="I2" i="2"/>
  <c r="I13" i="2" s="1"/>
  <c r="CQ19" i="6" l="1"/>
  <c r="CQ12" i="6"/>
  <c r="CQ24" i="6"/>
  <c r="CQ26" i="6"/>
  <c r="CQ21" i="6"/>
  <c r="CQ27" i="6"/>
  <c r="CQ25" i="6"/>
  <c r="CQ22" i="6"/>
  <c r="CQ28" i="6"/>
  <c r="CQ23" i="6"/>
  <c r="CG2" i="6"/>
  <c r="CG11" i="6"/>
  <c r="CG8" i="6"/>
  <c r="CG9" i="6"/>
  <c r="CG4" i="6"/>
  <c r="CG6" i="6"/>
  <c r="CG3" i="6"/>
  <c r="CG10" i="6"/>
  <c r="CG5" i="6"/>
  <c r="CG20" i="6"/>
  <c r="CG7" i="6"/>
  <c r="BV33" i="6"/>
  <c r="BW26" i="6" s="1"/>
  <c r="BW23" i="6"/>
  <c r="BW9" i="6"/>
  <c r="BW7" i="6"/>
  <c r="BW10" i="6"/>
  <c r="BW3" i="6"/>
  <c r="BW5" i="6"/>
  <c r="BW4" i="6"/>
  <c r="BW6" i="6"/>
  <c r="BW8" i="6"/>
  <c r="BM27" i="6"/>
  <c r="BM21" i="6"/>
  <c r="BM26" i="6"/>
  <c r="BM20" i="6"/>
  <c r="BM25" i="6"/>
  <c r="BM19" i="6"/>
  <c r="BM22" i="6"/>
  <c r="BM28" i="6"/>
  <c r="BM23" i="6"/>
  <c r="BM24" i="6"/>
  <c r="BM4" i="6"/>
  <c r="AS28" i="6"/>
  <c r="AS24" i="6"/>
  <c r="AS25" i="6"/>
  <c r="AS20" i="6"/>
  <c r="AS26" i="6"/>
  <c r="AS22" i="6"/>
  <c r="AS4" i="6"/>
  <c r="AI24" i="6"/>
  <c r="AI20" i="6"/>
  <c r="AI25" i="6"/>
  <c r="AI19" i="6"/>
  <c r="AI10" i="6"/>
  <c r="AI26" i="6"/>
  <c r="AI27" i="6"/>
  <c r="AI28" i="6"/>
  <c r="AI22" i="6"/>
  <c r="AI21" i="6"/>
  <c r="AI23" i="6"/>
  <c r="Y29" i="6"/>
  <c r="Y8" i="6"/>
  <c r="Y19" i="6"/>
  <c r="Y24" i="6"/>
  <c r="Y27" i="6"/>
  <c r="Y26" i="6"/>
  <c r="Y21" i="6"/>
  <c r="Y25" i="6"/>
  <c r="Y28" i="6"/>
  <c r="Y22" i="6"/>
  <c r="Y20" i="6"/>
  <c r="Y23" i="6"/>
  <c r="O9" i="6"/>
  <c r="O10" i="6"/>
  <c r="O3" i="6"/>
  <c r="O5" i="6"/>
  <c r="O7" i="6"/>
  <c r="O6" i="6"/>
  <c r="O4" i="6"/>
  <c r="O2" i="6"/>
  <c r="O8" i="6"/>
  <c r="O26" i="6"/>
  <c r="E21" i="6"/>
  <c r="E19" i="6"/>
  <c r="E25" i="6"/>
  <c r="E22" i="6"/>
  <c r="E26" i="6"/>
  <c r="E27" i="6"/>
  <c r="E23" i="6"/>
  <c r="E20" i="6"/>
  <c r="BW19" i="2"/>
  <c r="BW10" i="2"/>
  <c r="BW27" i="2"/>
  <c r="BW23" i="2"/>
  <c r="BW12" i="2"/>
  <c r="BW26" i="2"/>
  <c r="BW20" i="2"/>
  <c r="BW28" i="2"/>
  <c r="BW21" i="2"/>
  <c r="BW25" i="2"/>
  <c r="BW29" i="2"/>
  <c r="BM19" i="2"/>
  <c r="BM26" i="2"/>
  <c r="BM21" i="2"/>
  <c r="BM22" i="2"/>
  <c r="BM27" i="2"/>
  <c r="BM28" i="2"/>
  <c r="BM23" i="2"/>
  <c r="BM20" i="2"/>
  <c r="S30" i="2"/>
  <c r="BG30" i="2"/>
  <c r="BG13" i="2"/>
  <c r="BB24" i="2"/>
  <c r="BB19" i="2"/>
  <c r="BE1" i="2"/>
  <c r="BB2" i="2" s="1"/>
  <c r="BB9" i="2"/>
  <c r="BB8" i="2"/>
  <c r="AW30" i="2"/>
  <c r="AW13" i="2"/>
  <c r="AU1" i="2"/>
  <c r="AR4" i="2" s="1"/>
  <c r="AR7" i="2"/>
  <c r="AR2" i="2"/>
  <c r="AU18" i="2"/>
  <c r="AR20" i="2" s="1"/>
  <c r="AK1" i="2"/>
  <c r="AH6" i="2" s="1"/>
  <c r="AK18" i="2"/>
  <c r="AH26" i="2" s="1"/>
  <c r="AH28" i="2"/>
  <c r="AH7" i="2"/>
  <c r="AH9" i="2"/>
  <c r="AH21" i="2"/>
  <c r="AH5" i="2"/>
  <c r="AH8" i="2"/>
  <c r="AH10" i="2"/>
  <c r="AC30" i="2"/>
  <c r="AC13" i="2"/>
  <c r="AA18" i="2"/>
  <c r="X20" i="2" s="1"/>
  <c r="AA1" i="2"/>
  <c r="X6" i="2" s="1"/>
  <c r="X2" i="2"/>
  <c r="Q1" i="2"/>
  <c r="N8" i="2"/>
  <c r="N3" i="2"/>
  <c r="N9" i="2"/>
  <c r="N4" i="2"/>
  <c r="Q18" i="2"/>
  <c r="N29" i="2" s="1"/>
  <c r="G1" i="2"/>
  <c r="G18" i="2"/>
  <c r="D24" i="2" s="1"/>
  <c r="Z34" i="6" l="1"/>
  <c r="CQ5" i="6"/>
  <c r="CQ6" i="6"/>
  <c r="CQ20" i="6"/>
  <c r="CQ9" i="6"/>
  <c r="CQ10" i="6"/>
  <c r="CQ3" i="6"/>
  <c r="CQ2" i="6"/>
  <c r="CQ8" i="6"/>
  <c r="CQ7" i="6"/>
  <c r="CQ11" i="6"/>
  <c r="CQ4" i="6"/>
  <c r="CG22" i="6"/>
  <c r="CG23" i="6"/>
  <c r="CG25" i="6"/>
  <c r="CG24" i="6"/>
  <c r="CG19" i="6"/>
  <c r="CG21" i="6"/>
  <c r="CG28" i="6"/>
  <c r="CG27" i="6"/>
  <c r="CG26" i="6"/>
  <c r="BW15" i="6"/>
  <c r="BX15" i="6" s="1"/>
  <c r="BX16" i="6" s="1"/>
  <c r="BW19" i="6"/>
  <c r="BW24" i="6"/>
  <c r="BW21" i="6"/>
  <c r="BW25" i="6"/>
  <c r="BW28" i="6"/>
  <c r="BW20" i="6"/>
  <c r="BW27" i="6"/>
  <c r="BW22" i="6"/>
  <c r="BM7" i="6"/>
  <c r="BM10" i="6"/>
  <c r="BM3" i="6"/>
  <c r="BM8" i="6"/>
  <c r="BM5" i="6"/>
  <c r="BM6" i="6"/>
  <c r="BM2" i="6"/>
  <c r="BM9" i="6"/>
  <c r="BC22" i="6"/>
  <c r="BC29" i="6"/>
  <c r="BC30" i="6"/>
  <c r="BC9" i="6"/>
  <c r="BC12" i="6"/>
  <c r="BC11" i="6"/>
  <c r="BC7" i="6"/>
  <c r="BC8" i="6"/>
  <c r="BC2" i="6"/>
  <c r="BC28" i="6"/>
  <c r="BC23" i="6"/>
  <c r="BC5" i="6"/>
  <c r="BC4" i="6"/>
  <c r="BC3" i="6"/>
  <c r="BC25" i="6"/>
  <c r="BC19" i="6"/>
  <c r="BC24" i="6"/>
  <c r="BC10" i="6"/>
  <c r="BC20" i="6"/>
  <c r="BC21" i="6"/>
  <c r="BC26" i="6"/>
  <c r="BC6" i="6"/>
  <c r="BC27" i="6"/>
  <c r="AS27" i="6"/>
  <c r="AS5" i="6"/>
  <c r="AS6" i="6"/>
  <c r="AS9" i="6"/>
  <c r="AS8" i="6"/>
  <c r="AS7" i="6"/>
  <c r="AS2" i="6"/>
  <c r="AS3" i="6"/>
  <c r="AS19" i="6"/>
  <c r="AS21" i="6"/>
  <c r="AS10" i="6"/>
  <c r="AS23" i="6"/>
  <c r="AI5" i="6"/>
  <c r="AI7" i="6"/>
  <c r="AI3" i="6"/>
  <c r="AI11" i="6"/>
  <c r="AI2" i="6"/>
  <c r="AI8" i="6"/>
  <c r="AI4" i="6"/>
  <c r="AI9" i="6"/>
  <c r="AI6" i="6"/>
  <c r="Y10" i="6"/>
  <c r="Y12" i="6"/>
  <c r="Y13" i="6"/>
  <c r="Y11" i="6"/>
  <c r="Y7" i="6"/>
  <c r="Y3" i="6"/>
  <c r="Y5" i="6"/>
  <c r="Y9" i="6"/>
  <c r="Y4" i="6"/>
  <c r="Y2" i="6"/>
  <c r="Y6" i="6"/>
  <c r="O27" i="6"/>
  <c r="O28" i="6"/>
  <c r="O15" i="6"/>
  <c r="P15" i="6" s="1"/>
  <c r="P16" i="6" s="1"/>
  <c r="O20" i="6"/>
  <c r="O19" i="6"/>
  <c r="O25" i="6"/>
  <c r="O24" i="6"/>
  <c r="O22" i="6"/>
  <c r="O23" i="6"/>
  <c r="O21" i="6"/>
  <c r="E2" i="6"/>
  <c r="E11" i="6"/>
  <c r="E10" i="6"/>
  <c r="E3" i="6"/>
  <c r="E6" i="6"/>
  <c r="E5" i="6"/>
  <c r="E8" i="6"/>
  <c r="E9" i="6"/>
  <c r="E7" i="6"/>
  <c r="E4" i="6"/>
  <c r="BW24" i="2"/>
  <c r="BW22" i="2"/>
  <c r="BW5" i="2"/>
  <c r="BW9" i="2"/>
  <c r="BW4" i="2"/>
  <c r="BW11" i="2"/>
  <c r="BW3" i="2"/>
  <c r="BW6" i="2"/>
  <c r="BW2" i="2"/>
  <c r="BW7" i="2"/>
  <c r="BW8" i="2"/>
  <c r="BM24" i="2"/>
  <c r="BM25" i="2"/>
  <c r="BM29" i="2"/>
  <c r="BM9" i="2"/>
  <c r="BM12" i="2"/>
  <c r="BM13" i="2"/>
  <c r="BM11" i="2"/>
  <c r="BM4" i="2"/>
  <c r="BM2" i="2"/>
  <c r="BM6" i="2"/>
  <c r="BM7" i="2"/>
  <c r="BM8" i="2"/>
  <c r="BM5" i="2"/>
  <c r="BM10" i="2"/>
  <c r="BM3" i="2"/>
  <c r="X3" i="2"/>
  <c r="X4" i="2"/>
  <c r="X15" i="2" s="1"/>
  <c r="N28" i="2"/>
  <c r="BB33" i="2"/>
  <c r="BC28" i="2" s="1"/>
  <c r="X5" i="2"/>
  <c r="X9" i="2"/>
  <c r="AR8" i="2"/>
  <c r="BB6" i="2"/>
  <c r="BB10" i="2"/>
  <c r="BB5" i="2"/>
  <c r="BB7" i="2"/>
  <c r="BB26" i="2"/>
  <c r="BB21" i="2"/>
  <c r="BB22" i="2"/>
  <c r="BB23" i="2"/>
  <c r="BB27" i="2"/>
  <c r="BB3" i="2"/>
  <c r="BB15" i="2" s="1"/>
  <c r="BB28" i="2"/>
  <c r="BB4" i="2"/>
  <c r="BB25" i="2"/>
  <c r="AR26" i="2"/>
  <c r="AR19" i="2"/>
  <c r="AR24" i="2"/>
  <c r="AR23" i="2"/>
  <c r="AR28" i="2"/>
  <c r="AR5" i="2"/>
  <c r="AR10" i="2"/>
  <c r="AR22" i="2"/>
  <c r="AR27" i="2"/>
  <c r="AR6" i="2"/>
  <c r="AR11" i="2"/>
  <c r="AR21" i="2"/>
  <c r="AR9" i="2"/>
  <c r="AR3" i="2"/>
  <c r="AR25" i="2"/>
  <c r="AH4" i="2"/>
  <c r="AH3" i="2"/>
  <c r="AH11" i="2"/>
  <c r="AH25" i="2"/>
  <c r="AH2" i="2"/>
  <c r="AH27" i="2"/>
  <c r="AH20" i="2"/>
  <c r="AH19" i="2"/>
  <c r="AH24" i="2"/>
  <c r="AH23" i="2"/>
  <c r="AH22" i="2"/>
  <c r="X25" i="2"/>
  <c r="X21" i="2"/>
  <c r="X28" i="2"/>
  <c r="X23" i="2"/>
  <c r="X22" i="2"/>
  <c r="X27" i="2"/>
  <c r="X7" i="2"/>
  <c r="X10" i="2"/>
  <c r="X8" i="2"/>
  <c r="X19" i="2"/>
  <c r="X24" i="2"/>
  <c r="X26" i="2"/>
  <c r="N5" i="2"/>
  <c r="N11" i="2"/>
  <c r="N12" i="2"/>
  <c r="N10" i="2"/>
  <c r="N6" i="2"/>
  <c r="N23" i="2"/>
  <c r="N27" i="2"/>
  <c r="N19" i="2"/>
  <c r="N26" i="2"/>
  <c r="N20" i="2"/>
  <c r="N25" i="2"/>
  <c r="N22" i="2"/>
  <c r="N21" i="2"/>
  <c r="N2" i="2"/>
  <c r="N7" i="2"/>
  <c r="N24" i="2"/>
  <c r="D7" i="2"/>
  <c r="D4" i="2"/>
  <c r="D5" i="2"/>
  <c r="D6" i="2"/>
  <c r="D9" i="2"/>
  <c r="D8" i="2"/>
  <c r="D2" i="2"/>
  <c r="D23" i="2"/>
  <c r="D22" i="2"/>
  <c r="D21" i="2"/>
  <c r="D20" i="2"/>
  <c r="D25" i="2"/>
  <c r="D27" i="2"/>
  <c r="D26" i="2"/>
  <c r="D3" i="2"/>
  <c r="D19" i="2"/>
  <c r="AB33" i="6" l="1"/>
  <c r="CJ33" i="6"/>
  <c r="BW33" i="6"/>
  <c r="BX33" i="6" s="1"/>
  <c r="BX34" i="6" s="1"/>
  <c r="BZ33" i="6" s="1"/>
  <c r="AT16" i="6"/>
  <c r="AJ16" i="6"/>
  <c r="H33" i="6"/>
  <c r="X33" i="2"/>
  <c r="AI20" i="2"/>
  <c r="BC23" i="2"/>
  <c r="N15" i="2"/>
  <c r="D15" i="2"/>
  <c r="AI22" i="2"/>
  <c r="AI24" i="2"/>
  <c r="BC24" i="2"/>
  <c r="D33" i="2"/>
  <c r="E24" i="2" s="1"/>
  <c r="AH15" i="2"/>
  <c r="AI6" i="2" s="1"/>
  <c r="N33" i="2"/>
  <c r="O21" i="2" s="1"/>
  <c r="AI23" i="2"/>
  <c r="AI19" i="2"/>
  <c r="AH33" i="2"/>
  <c r="AI25" i="2" s="1"/>
  <c r="BC5" i="2"/>
  <c r="BC26" i="2"/>
  <c r="AR33" i="2"/>
  <c r="AS22" i="2"/>
  <c r="AS21" i="2"/>
  <c r="AS23" i="2"/>
  <c r="AS25" i="2"/>
  <c r="AR15" i="2"/>
  <c r="AS3" i="2"/>
  <c r="AS11" i="2"/>
  <c r="Y8" i="2"/>
  <c r="Y10" i="2"/>
  <c r="O6" i="2"/>
  <c r="AI3" i="2" l="1"/>
  <c r="AI4" i="2"/>
  <c r="AI10" i="2"/>
  <c r="AI5" i="2"/>
  <c r="AI11" i="2"/>
  <c r="AI9" i="2"/>
  <c r="AI8" i="2"/>
  <c r="AI7" i="2"/>
  <c r="AI2" i="2"/>
  <c r="AI15" i="2" s="1"/>
  <c r="AJ15" i="2" s="1"/>
  <c r="AJ16" i="2" s="1"/>
  <c r="AI21" i="2"/>
  <c r="AI33" i="2" s="1"/>
  <c r="AJ33" i="2" s="1"/>
  <c r="AJ34" i="2" s="1"/>
  <c r="AI28" i="2"/>
  <c r="AI26" i="2"/>
  <c r="AI27" i="2"/>
  <c r="BC19" i="2"/>
  <c r="BC20" i="2"/>
  <c r="BC8" i="2"/>
  <c r="BC9" i="2"/>
  <c r="BC2" i="2"/>
  <c r="BC3" i="2"/>
  <c r="BC7" i="2"/>
  <c r="BC6" i="2"/>
  <c r="BC4" i="2"/>
  <c r="BC25" i="2"/>
  <c r="BC21" i="2"/>
  <c r="BC10" i="2"/>
  <c r="BC27" i="2"/>
  <c r="BC22" i="2"/>
  <c r="AS4" i="2"/>
  <c r="AS8" i="2"/>
  <c r="AS2" i="2"/>
  <c r="AS7" i="2"/>
  <c r="AS10" i="2"/>
  <c r="AS9" i="2"/>
  <c r="AS5" i="2"/>
  <c r="AS6" i="2"/>
  <c r="AS20" i="2"/>
  <c r="AS26" i="2"/>
  <c r="AS19" i="2"/>
  <c r="AS24" i="2"/>
  <c r="AS28" i="2"/>
  <c r="AS27" i="2"/>
  <c r="Y25" i="2"/>
  <c r="Y20" i="2"/>
  <c r="Y19" i="2"/>
  <c r="Y24" i="2"/>
  <c r="Y26" i="2"/>
  <c r="Y6" i="2"/>
  <c r="Y9" i="2"/>
  <c r="Y5" i="2"/>
  <c r="Y3" i="2"/>
  <c r="Y4" i="2"/>
  <c r="Y2" i="2"/>
  <c r="Y28" i="2"/>
  <c r="Y22" i="2"/>
  <c r="Y27" i="2"/>
  <c r="Y21" i="2"/>
  <c r="Y23" i="2"/>
  <c r="Y7" i="2"/>
  <c r="O24" i="2"/>
  <c r="O23" i="2"/>
  <c r="O27" i="2"/>
  <c r="O20" i="2"/>
  <c r="O25" i="2"/>
  <c r="O22" i="2"/>
  <c r="O29" i="2"/>
  <c r="O28" i="2"/>
  <c r="O7" i="2"/>
  <c r="O12" i="2"/>
  <c r="O11" i="2"/>
  <c r="O10" i="2"/>
  <c r="O2" i="2"/>
  <c r="O5" i="2"/>
  <c r="O9" i="2"/>
  <c r="O4" i="2"/>
  <c r="O8" i="2"/>
  <c r="O3" i="2"/>
  <c r="O19" i="2"/>
  <c r="O26" i="2"/>
  <c r="E22" i="2"/>
  <c r="E2" i="2"/>
  <c r="E6" i="2"/>
  <c r="E26" i="2"/>
  <c r="E8" i="2"/>
  <c r="E9" i="2"/>
  <c r="E7" i="2"/>
  <c r="E21" i="2"/>
  <c r="E5" i="2"/>
  <c r="E3" i="2"/>
  <c r="E4" i="2"/>
  <c r="E25" i="2"/>
  <c r="E19" i="2"/>
  <c r="E20" i="2"/>
  <c r="E23" i="2"/>
  <c r="E27" i="2"/>
  <c r="AL33" i="2" l="1"/>
  <c r="Y33" i="2"/>
  <c r="Z33" i="2" s="1"/>
  <c r="Z34" i="2" s="1"/>
  <c r="O33" i="2"/>
  <c r="P33" i="2" s="1"/>
  <c r="P34" i="2" s="1"/>
  <c r="O15" i="2"/>
  <c r="P15" i="2" s="1"/>
  <c r="P16" i="2" s="1"/>
  <c r="BC15" i="2"/>
  <c r="BD15" i="2" s="1"/>
  <c r="BD16" i="2" s="1"/>
  <c r="E33" i="2"/>
  <c r="F33" i="2" s="1"/>
  <c r="F34" i="2" s="1"/>
  <c r="Y15" i="2"/>
  <c r="Z15" i="2" s="1"/>
  <c r="Z16" i="2" s="1"/>
  <c r="AB33" i="2" s="1"/>
  <c r="E15" i="2"/>
  <c r="F15" i="2" s="1"/>
  <c r="F16" i="2" s="1"/>
  <c r="BC33" i="2"/>
  <c r="BD33" i="2" s="1"/>
  <c r="BD34" i="2" s="1"/>
  <c r="AS33" i="2"/>
  <c r="AT33" i="2" s="1"/>
  <c r="AT34" i="2" s="1"/>
  <c r="AS15" i="2"/>
  <c r="AT15" i="2" s="1"/>
  <c r="AT16" i="2" s="1"/>
  <c r="H33" i="2"/>
  <c r="BF33" i="2" l="1"/>
  <c r="AV33" i="2"/>
  <c r="R33" i="2"/>
</calcChain>
</file>

<file path=xl/sharedStrings.xml><?xml version="1.0" encoding="utf-8"?>
<sst xmlns="http://schemas.openxmlformats.org/spreadsheetml/2006/main" count="1841" uniqueCount="52">
  <si>
    <t>han-overexpression</t>
    <phoneticPr fontId="2"/>
  </si>
  <si>
    <t>ind48H_0013-00227</t>
  </si>
  <si>
    <t>a</t>
    <phoneticPr fontId="2"/>
  </si>
  <si>
    <t>b</t>
    <phoneticPr fontId="2"/>
  </si>
  <si>
    <t>ind48H_0015-00229</t>
    <phoneticPr fontId="2"/>
  </si>
  <si>
    <t>ind48H_0017-00233</t>
  </si>
  <si>
    <t>ind48H_0018-00234</t>
  </si>
  <si>
    <t>ind48H_0019-00235</t>
  </si>
  <si>
    <t>ind48H_0020-00236</t>
  </si>
  <si>
    <t>roughness</t>
    <phoneticPr fontId="2"/>
  </si>
  <si>
    <t>x5</t>
  </si>
  <si>
    <t>x5</t>
    <phoneticPr fontId="2"/>
  </si>
  <si>
    <t>中心のＸ座標</t>
    <rPh sb="0" eb="2">
      <t>チュウシン</t>
    </rPh>
    <rPh sb="4" eb="6">
      <t>ザヒョウ</t>
    </rPh>
    <phoneticPr fontId="3"/>
  </si>
  <si>
    <t>X0</t>
  </si>
  <si>
    <t>=</t>
  </si>
  <si>
    <t>中心のＹ座標</t>
    <rPh sb="0" eb="2">
      <t>チュウシン</t>
    </rPh>
    <rPh sb="4" eb="6">
      <t>ザヒョウ</t>
    </rPh>
    <phoneticPr fontId="3"/>
  </si>
  <si>
    <t>Y0</t>
  </si>
  <si>
    <t>楕円の傾き</t>
    <rPh sb="0" eb="2">
      <t>ダエン</t>
    </rPh>
    <rPh sb="3" eb="4">
      <t>カタム</t>
    </rPh>
    <phoneticPr fontId="3"/>
  </si>
  <si>
    <t>θ(rad)</t>
  </si>
  <si>
    <t>θ(deg)</t>
  </si>
  <si>
    <t>Ｘ軸の長さ</t>
    <rPh sb="1" eb="2">
      <t>ジク</t>
    </rPh>
    <rPh sb="3" eb="4">
      <t>ナガ</t>
    </rPh>
    <phoneticPr fontId="3"/>
  </si>
  <si>
    <t>ａ</t>
  </si>
  <si>
    <t>Ｙ軸の長さ</t>
    <rPh sb="1" eb="2">
      <t>ジク</t>
    </rPh>
    <rPh sb="3" eb="4">
      <t>ナガ</t>
    </rPh>
    <phoneticPr fontId="3"/>
  </si>
  <si>
    <t>ｂ</t>
  </si>
  <si>
    <t>ind48H_0016-00230</t>
  </si>
  <si>
    <t>x6</t>
    <phoneticPr fontId="2"/>
  </si>
  <si>
    <t>han-oe_x5</t>
  </si>
  <si>
    <t>han-oe_x5</t>
    <phoneticPr fontId="2"/>
  </si>
  <si>
    <t>han-oe_x6</t>
    <phoneticPr fontId="2"/>
  </si>
  <si>
    <t>ind48H_0014-00228</t>
  </si>
  <si>
    <t>48hEST_0009-0013-1</t>
    <phoneticPr fontId="2"/>
  </si>
  <si>
    <t>48hEST_0010-0014-1</t>
    <phoneticPr fontId="2"/>
  </si>
  <si>
    <t>48hEST_0001-0005-1</t>
    <phoneticPr fontId="2"/>
  </si>
  <si>
    <t>48hEST_0002-0006-1</t>
    <phoneticPr fontId="2"/>
  </si>
  <si>
    <t>48hEST_0004-0008-1</t>
    <phoneticPr fontId="2"/>
  </si>
  <si>
    <t>48hEST_0005-0009-1</t>
    <phoneticPr fontId="2"/>
  </si>
  <si>
    <t>48hEST_0006-0010-1</t>
  </si>
  <si>
    <t>48hEST_0006-0010-1</t>
    <phoneticPr fontId="2"/>
  </si>
  <si>
    <t>48hEST_0007-0011-1</t>
    <phoneticPr fontId="2"/>
  </si>
  <si>
    <t>EST_0008-0012-1</t>
    <phoneticPr fontId="2"/>
  </si>
  <si>
    <t>48hEST_0011-0015</t>
    <phoneticPr fontId="2"/>
  </si>
  <si>
    <t>cell number</t>
    <phoneticPr fontId="2"/>
  </si>
  <si>
    <t>tan</t>
    <phoneticPr fontId="2"/>
  </si>
  <si>
    <t>x</t>
    <phoneticPr fontId="2"/>
  </si>
  <si>
    <t>angle</t>
    <phoneticPr fontId="2"/>
  </si>
  <si>
    <t>aspect_xylem</t>
    <phoneticPr fontId="2"/>
  </si>
  <si>
    <t>ind48H_0013-00227</t>
    <phoneticPr fontId="2"/>
  </si>
  <si>
    <t>ind48H_0017-00233</t>
    <phoneticPr fontId="2"/>
  </si>
  <si>
    <t>ind48H_0018-00234</t>
    <phoneticPr fontId="2"/>
  </si>
  <si>
    <t>ind48H_0019-00235</t>
    <phoneticPr fontId="2"/>
  </si>
  <si>
    <t>ind48H_0020-00236</t>
    <phoneticPr fontId="2"/>
  </si>
  <si>
    <t>ind48H_0014-00228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</si>
</sst>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1"/>
      <color rgb="FFFF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/>
    <xf numFmtId="0" fontId="1" fillId="0" borderId="0" xfId="0" applyFont="1">
      <alignment vertical="center"/>
    </xf>
    <xf numFmtId="0" fontId="4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sample!$B$1:$B$31</c:f>
              <c:numCache>
                <c:formatCode>General</c:formatCode>
                <c:ptCount val="31"/>
                <c:pt idx="0">
                  <c:v>153</c:v>
                </c:pt>
                <c:pt idx="1">
                  <c:v>186</c:v>
                </c:pt>
                <c:pt idx="2">
                  <c:v>193</c:v>
                </c:pt>
                <c:pt idx="3">
                  <c:v>160</c:v>
                </c:pt>
                <c:pt idx="4">
                  <c:v>139</c:v>
                </c:pt>
                <c:pt idx="6">
                  <c:v>160</c:v>
                </c:pt>
                <c:pt idx="7">
                  <c:v>193</c:v>
                </c:pt>
                <c:pt idx="8">
                  <c:v>219</c:v>
                </c:pt>
                <c:pt idx="9">
                  <c:v>206</c:v>
                </c:pt>
                <c:pt idx="10">
                  <c:v>169</c:v>
                </c:pt>
                <c:pt idx="12">
                  <c:v>161</c:v>
                </c:pt>
                <c:pt idx="13">
                  <c:v>169</c:v>
                </c:pt>
                <c:pt idx="14">
                  <c:v>206</c:v>
                </c:pt>
                <c:pt idx="15">
                  <c:v>222</c:v>
                </c:pt>
                <c:pt idx="16">
                  <c:v>223</c:v>
                </c:pt>
                <c:pt idx="17">
                  <c:v>201</c:v>
                </c:pt>
                <c:pt idx="19">
                  <c:v>201</c:v>
                </c:pt>
                <c:pt idx="20">
                  <c:v>223</c:v>
                </c:pt>
                <c:pt idx="21">
                  <c:v>251</c:v>
                </c:pt>
                <c:pt idx="22">
                  <c:v>251</c:v>
                </c:pt>
                <c:pt idx="23">
                  <c:v>224</c:v>
                </c:pt>
                <c:pt idx="24">
                  <c:v>202</c:v>
                </c:pt>
                <c:pt idx="26">
                  <c:v>224</c:v>
                </c:pt>
                <c:pt idx="27">
                  <c:v>251</c:v>
                </c:pt>
                <c:pt idx="28">
                  <c:v>277</c:v>
                </c:pt>
                <c:pt idx="29">
                  <c:v>266</c:v>
                </c:pt>
                <c:pt idx="30">
                  <c:v>228</c:v>
                </c:pt>
              </c:numCache>
            </c:numRef>
          </c:xVal>
          <c:yVal>
            <c:numRef>
              <c:f>sample!$C$1:$C$31</c:f>
              <c:numCache>
                <c:formatCode>General</c:formatCode>
                <c:ptCount val="31"/>
                <c:pt idx="0">
                  <c:v>147</c:v>
                </c:pt>
                <c:pt idx="1">
                  <c:v>144</c:v>
                </c:pt>
                <c:pt idx="2">
                  <c:v>170</c:v>
                </c:pt>
                <c:pt idx="3">
                  <c:v>192</c:v>
                </c:pt>
                <c:pt idx="4">
                  <c:v>179</c:v>
                </c:pt>
                <c:pt idx="6">
                  <c:v>192</c:v>
                </c:pt>
                <c:pt idx="7">
                  <c:v>170</c:v>
                </c:pt>
                <c:pt idx="8">
                  <c:v>178</c:v>
                </c:pt>
                <c:pt idx="9">
                  <c:v>210</c:v>
                </c:pt>
                <c:pt idx="10">
                  <c:v>217</c:v>
                </c:pt>
                <c:pt idx="12">
                  <c:v>226</c:v>
                </c:pt>
                <c:pt idx="13">
                  <c:v>217</c:v>
                </c:pt>
                <c:pt idx="14">
                  <c:v>210</c:v>
                </c:pt>
                <c:pt idx="15">
                  <c:v>223</c:v>
                </c:pt>
                <c:pt idx="16">
                  <c:v>247</c:v>
                </c:pt>
                <c:pt idx="17">
                  <c:v>262</c:v>
                </c:pt>
                <c:pt idx="19">
                  <c:v>262</c:v>
                </c:pt>
                <c:pt idx="20">
                  <c:v>247</c:v>
                </c:pt>
                <c:pt idx="21">
                  <c:v>258</c:v>
                </c:pt>
                <c:pt idx="22">
                  <c:v>273</c:v>
                </c:pt>
                <c:pt idx="23">
                  <c:v>291</c:v>
                </c:pt>
                <c:pt idx="24">
                  <c:v>280</c:v>
                </c:pt>
                <c:pt idx="26">
                  <c:v>291</c:v>
                </c:pt>
                <c:pt idx="27">
                  <c:v>273</c:v>
                </c:pt>
                <c:pt idx="28">
                  <c:v>291</c:v>
                </c:pt>
                <c:pt idx="29">
                  <c:v>313</c:v>
                </c:pt>
                <c:pt idx="30">
                  <c:v>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33-0C42-AA4D-FA40663F311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sample!$E$1:$E$8</c:f>
              <c:numCache>
                <c:formatCode>General</c:formatCode>
                <c:ptCount val="8"/>
                <c:pt idx="0">
                  <c:v>139</c:v>
                </c:pt>
                <c:pt idx="1">
                  <c:v>160</c:v>
                </c:pt>
                <c:pt idx="2">
                  <c:v>169</c:v>
                </c:pt>
                <c:pt idx="3">
                  <c:v>161</c:v>
                </c:pt>
                <c:pt idx="4">
                  <c:v>201</c:v>
                </c:pt>
                <c:pt idx="5">
                  <c:v>202</c:v>
                </c:pt>
                <c:pt idx="6">
                  <c:v>224</c:v>
                </c:pt>
                <c:pt idx="7">
                  <c:v>228</c:v>
                </c:pt>
              </c:numCache>
            </c:numRef>
          </c:xVal>
          <c:yVal>
            <c:numRef>
              <c:f>sample!$F$1:$F$8</c:f>
              <c:numCache>
                <c:formatCode>General</c:formatCode>
                <c:ptCount val="8"/>
                <c:pt idx="0">
                  <c:v>179</c:v>
                </c:pt>
                <c:pt idx="1">
                  <c:v>192</c:v>
                </c:pt>
                <c:pt idx="2">
                  <c:v>217</c:v>
                </c:pt>
                <c:pt idx="3">
                  <c:v>226</c:v>
                </c:pt>
                <c:pt idx="4">
                  <c:v>262</c:v>
                </c:pt>
                <c:pt idx="5">
                  <c:v>280</c:v>
                </c:pt>
                <c:pt idx="6">
                  <c:v>291</c:v>
                </c:pt>
                <c:pt idx="7">
                  <c:v>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33-0C42-AA4D-FA40663F311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sample!$H$1:$H$9</c:f>
              <c:numCache>
                <c:formatCode>General</c:formatCode>
                <c:ptCount val="9"/>
                <c:pt idx="0">
                  <c:v>186</c:v>
                </c:pt>
                <c:pt idx="1">
                  <c:v>193</c:v>
                </c:pt>
                <c:pt idx="2">
                  <c:v>219</c:v>
                </c:pt>
                <c:pt idx="3">
                  <c:v>206</c:v>
                </c:pt>
                <c:pt idx="4">
                  <c:v>222</c:v>
                </c:pt>
                <c:pt idx="5">
                  <c:v>223</c:v>
                </c:pt>
                <c:pt idx="6">
                  <c:v>251</c:v>
                </c:pt>
                <c:pt idx="7">
                  <c:v>251</c:v>
                </c:pt>
                <c:pt idx="8">
                  <c:v>277</c:v>
                </c:pt>
              </c:numCache>
            </c:numRef>
          </c:xVal>
          <c:yVal>
            <c:numRef>
              <c:f>sample!$I$1:$I$9</c:f>
              <c:numCache>
                <c:formatCode>General</c:formatCode>
                <c:ptCount val="9"/>
                <c:pt idx="0">
                  <c:v>144</c:v>
                </c:pt>
                <c:pt idx="1">
                  <c:v>170</c:v>
                </c:pt>
                <c:pt idx="2">
                  <c:v>178</c:v>
                </c:pt>
                <c:pt idx="3">
                  <c:v>210</c:v>
                </c:pt>
                <c:pt idx="4">
                  <c:v>223</c:v>
                </c:pt>
                <c:pt idx="5">
                  <c:v>247</c:v>
                </c:pt>
                <c:pt idx="6">
                  <c:v>258</c:v>
                </c:pt>
                <c:pt idx="7">
                  <c:v>273</c:v>
                </c:pt>
                <c:pt idx="8">
                  <c:v>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33-0C42-AA4D-FA40663F3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643680"/>
        <c:axId val="1534046432"/>
      </c:scatterChart>
      <c:valAx>
        <c:axId val="153364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4046432"/>
        <c:crosses val="autoZero"/>
        <c:crossBetween val="midCat"/>
      </c:valAx>
      <c:valAx>
        <c:axId val="15340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364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xylemaspect_sample1!$L$1:$L$36</c:f>
              <c:numCache>
                <c:formatCode>General</c:formatCode>
                <c:ptCount val="36"/>
                <c:pt idx="0">
                  <c:v>50</c:v>
                </c:pt>
                <c:pt idx="1">
                  <c:v>70</c:v>
                </c:pt>
                <c:pt idx="2">
                  <c:v>111</c:v>
                </c:pt>
                <c:pt idx="3">
                  <c:v>112</c:v>
                </c:pt>
                <c:pt idx="4">
                  <c:v>70</c:v>
                </c:pt>
                <c:pt idx="6">
                  <c:v>111</c:v>
                </c:pt>
                <c:pt idx="7">
                  <c:v>126</c:v>
                </c:pt>
                <c:pt idx="8">
                  <c:v>132</c:v>
                </c:pt>
                <c:pt idx="9">
                  <c:v>167</c:v>
                </c:pt>
                <c:pt idx="10">
                  <c:v>175</c:v>
                </c:pt>
                <c:pt idx="11">
                  <c:v>156</c:v>
                </c:pt>
                <c:pt idx="12">
                  <c:v>123</c:v>
                </c:pt>
                <c:pt idx="13">
                  <c:v>112</c:v>
                </c:pt>
                <c:pt idx="15">
                  <c:v>156</c:v>
                </c:pt>
                <c:pt idx="16">
                  <c:v>175</c:v>
                </c:pt>
                <c:pt idx="17">
                  <c:v>211</c:v>
                </c:pt>
                <c:pt idx="18">
                  <c:v>225</c:v>
                </c:pt>
                <c:pt idx="19">
                  <c:v>216</c:v>
                </c:pt>
                <c:pt idx="20">
                  <c:v>185</c:v>
                </c:pt>
                <c:pt idx="21">
                  <c:v>164</c:v>
                </c:pt>
                <c:pt idx="23">
                  <c:v>211</c:v>
                </c:pt>
                <c:pt idx="24">
                  <c:v>224</c:v>
                </c:pt>
                <c:pt idx="25">
                  <c:v>260</c:v>
                </c:pt>
                <c:pt idx="26">
                  <c:v>278</c:v>
                </c:pt>
                <c:pt idx="27">
                  <c:v>277</c:v>
                </c:pt>
                <c:pt idx="28">
                  <c:v>225</c:v>
                </c:pt>
                <c:pt idx="30">
                  <c:v>278</c:v>
                </c:pt>
                <c:pt idx="31">
                  <c:v>305</c:v>
                </c:pt>
                <c:pt idx="32">
                  <c:v>335</c:v>
                </c:pt>
                <c:pt idx="33">
                  <c:v>318</c:v>
                </c:pt>
                <c:pt idx="34">
                  <c:v>284</c:v>
                </c:pt>
                <c:pt idx="35">
                  <c:v>277</c:v>
                </c:pt>
              </c:numCache>
            </c:numRef>
          </c:xVal>
          <c:yVal>
            <c:numRef>
              <c:f>xylemaspect_sample1!$M$1:$M$36</c:f>
              <c:numCache>
                <c:formatCode>General</c:formatCode>
                <c:ptCount val="36"/>
                <c:pt idx="0">
                  <c:v>206</c:v>
                </c:pt>
                <c:pt idx="1">
                  <c:v>177</c:v>
                </c:pt>
                <c:pt idx="2">
                  <c:v>179</c:v>
                </c:pt>
                <c:pt idx="3">
                  <c:v>209</c:v>
                </c:pt>
                <c:pt idx="4">
                  <c:v>226</c:v>
                </c:pt>
                <c:pt idx="6">
                  <c:v>179</c:v>
                </c:pt>
                <c:pt idx="7">
                  <c:v>164</c:v>
                </c:pt>
                <c:pt idx="8">
                  <c:v>161</c:v>
                </c:pt>
                <c:pt idx="9">
                  <c:v>172</c:v>
                </c:pt>
                <c:pt idx="10">
                  <c:v>194</c:v>
                </c:pt>
                <c:pt idx="11">
                  <c:v>224</c:v>
                </c:pt>
                <c:pt idx="12">
                  <c:v>226</c:v>
                </c:pt>
                <c:pt idx="13">
                  <c:v>209</c:v>
                </c:pt>
                <c:pt idx="15">
                  <c:v>224</c:v>
                </c:pt>
                <c:pt idx="16">
                  <c:v>194</c:v>
                </c:pt>
                <c:pt idx="17">
                  <c:v>189</c:v>
                </c:pt>
                <c:pt idx="18">
                  <c:v>208</c:v>
                </c:pt>
                <c:pt idx="19">
                  <c:v>220</c:v>
                </c:pt>
                <c:pt idx="20">
                  <c:v>237</c:v>
                </c:pt>
                <c:pt idx="21">
                  <c:v>234</c:v>
                </c:pt>
                <c:pt idx="23">
                  <c:v>189</c:v>
                </c:pt>
                <c:pt idx="24">
                  <c:v>169</c:v>
                </c:pt>
                <c:pt idx="25">
                  <c:v>152</c:v>
                </c:pt>
                <c:pt idx="26">
                  <c:v>163</c:v>
                </c:pt>
                <c:pt idx="27">
                  <c:v>210</c:v>
                </c:pt>
                <c:pt idx="28">
                  <c:v>208</c:v>
                </c:pt>
                <c:pt idx="30">
                  <c:v>163</c:v>
                </c:pt>
                <c:pt idx="31">
                  <c:v>150</c:v>
                </c:pt>
                <c:pt idx="32">
                  <c:v>183</c:v>
                </c:pt>
                <c:pt idx="33">
                  <c:v>217</c:v>
                </c:pt>
                <c:pt idx="34">
                  <c:v>217</c:v>
                </c:pt>
                <c:pt idx="35">
                  <c:v>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0-AD40-932A-252BE20AC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749295"/>
        <c:axId val="1506750943"/>
      </c:scatterChart>
      <c:valAx>
        <c:axId val="150674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6750943"/>
        <c:crosses val="autoZero"/>
        <c:crossBetween val="midCat"/>
      </c:valAx>
      <c:valAx>
        <c:axId val="150675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674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xylemaspect_sample1!$V$1:$V$37</c:f>
              <c:numCache>
                <c:formatCode>General</c:formatCode>
                <c:ptCount val="37"/>
                <c:pt idx="0">
                  <c:v>152</c:v>
                </c:pt>
                <c:pt idx="1">
                  <c:v>191</c:v>
                </c:pt>
                <c:pt idx="2">
                  <c:v>194</c:v>
                </c:pt>
                <c:pt idx="3">
                  <c:v>156</c:v>
                </c:pt>
                <c:pt idx="4">
                  <c:v>136</c:v>
                </c:pt>
                <c:pt idx="6">
                  <c:v>153</c:v>
                </c:pt>
                <c:pt idx="7">
                  <c:v>203</c:v>
                </c:pt>
                <c:pt idx="8">
                  <c:v>207</c:v>
                </c:pt>
                <c:pt idx="9">
                  <c:v>191</c:v>
                </c:pt>
                <c:pt idx="10">
                  <c:v>152</c:v>
                </c:pt>
                <c:pt idx="11">
                  <c:v>141</c:v>
                </c:pt>
                <c:pt idx="13">
                  <c:v>148</c:v>
                </c:pt>
                <c:pt idx="14">
                  <c:v>152</c:v>
                </c:pt>
                <c:pt idx="15">
                  <c:v>175</c:v>
                </c:pt>
                <c:pt idx="16">
                  <c:v>196</c:v>
                </c:pt>
                <c:pt idx="17">
                  <c:v>208</c:v>
                </c:pt>
                <c:pt idx="18">
                  <c:v>203</c:v>
                </c:pt>
                <c:pt idx="19">
                  <c:v>153</c:v>
                </c:pt>
                <c:pt idx="21">
                  <c:v>173</c:v>
                </c:pt>
                <c:pt idx="22">
                  <c:v>190</c:v>
                </c:pt>
                <c:pt idx="23">
                  <c:v>222</c:v>
                </c:pt>
                <c:pt idx="24">
                  <c:v>227</c:v>
                </c:pt>
                <c:pt idx="25">
                  <c:v>196</c:v>
                </c:pt>
                <c:pt idx="26">
                  <c:v>175</c:v>
                </c:pt>
                <c:pt idx="28">
                  <c:v>185</c:v>
                </c:pt>
                <c:pt idx="29">
                  <c:v>221</c:v>
                </c:pt>
                <c:pt idx="30">
                  <c:v>247</c:v>
                </c:pt>
                <c:pt idx="31">
                  <c:v>222</c:v>
                </c:pt>
                <c:pt idx="32">
                  <c:v>190</c:v>
                </c:pt>
              </c:numCache>
            </c:numRef>
          </c:xVal>
          <c:yVal>
            <c:numRef>
              <c:f>xylemaspect_sample1!$W$1:$W$37</c:f>
              <c:numCache>
                <c:formatCode>General</c:formatCode>
                <c:ptCount val="37"/>
                <c:pt idx="0">
                  <c:v>239</c:v>
                </c:pt>
                <c:pt idx="1">
                  <c:v>247</c:v>
                </c:pt>
                <c:pt idx="2">
                  <c:v>271</c:v>
                </c:pt>
                <c:pt idx="3">
                  <c:v>284</c:v>
                </c:pt>
                <c:pt idx="4">
                  <c:v>259</c:v>
                </c:pt>
                <c:pt idx="6">
                  <c:v>203</c:v>
                </c:pt>
                <c:pt idx="7">
                  <c:v>207</c:v>
                </c:pt>
                <c:pt idx="8">
                  <c:v>232</c:v>
                </c:pt>
                <c:pt idx="9">
                  <c:v>247</c:v>
                </c:pt>
                <c:pt idx="10">
                  <c:v>239</c:v>
                </c:pt>
                <c:pt idx="11">
                  <c:v>226</c:v>
                </c:pt>
                <c:pt idx="13">
                  <c:v>193</c:v>
                </c:pt>
                <c:pt idx="14">
                  <c:v>168</c:v>
                </c:pt>
                <c:pt idx="15">
                  <c:v>152</c:v>
                </c:pt>
                <c:pt idx="16">
                  <c:v>166</c:v>
                </c:pt>
                <c:pt idx="17">
                  <c:v>201</c:v>
                </c:pt>
                <c:pt idx="18">
                  <c:v>207</c:v>
                </c:pt>
                <c:pt idx="19">
                  <c:v>203</c:v>
                </c:pt>
                <c:pt idx="21">
                  <c:v>125</c:v>
                </c:pt>
                <c:pt idx="22">
                  <c:v>111</c:v>
                </c:pt>
                <c:pt idx="23">
                  <c:v>122</c:v>
                </c:pt>
                <c:pt idx="24">
                  <c:v>144</c:v>
                </c:pt>
                <c:pt idx="25">
                  <c:v>166</c:v>
                </c:pt>
                <c:pt idx="26">
                  <c:v>152</c:v>
                </c:pt>
                <c:pt idx="28">
                  <c:v>78</c:v>
                </c:pt>
                <c:pt idx="29">
                  <c:v>73</c:v>
                </c:pt>
                <c:pt idx="30">
                  <c:v>100</c:v>
                </c:pt>
                <c:pt idx="31">
                  <c:v>122</c:v>
                </c:pt>
                <c:pt idx="32">
                  <c:v>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11-1941-B933-B07B4EAB5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644943"/>
        <c:axId val="1747305951"/>
      </c:scatterChart>
      <c:valAx>
        <c:axId val="174764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7305951"/>
        <c:crosses val="autoZero"/>
        <c:crossBetween val="midCat"/>
      </c:valAx>
      <c:valAx>
        <c:axId val="174730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764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xylemaspect_sample1!$AF$1:$AF$37</c:f>
              <c:numCache>
                <c:formatCode>General</c:formatCode>
                <c:ptCount val="37"/>
                <c:pt idx="0">
                  <c:v>98</c:v>
                </c:pt>
                <c:pt idx="1">
                  <c:v>132</c:v>
                </c:pt>
                <c:pt idx="2">
                  <c:v>149</c:v>
                </c:pt>
                <c:pt idx="3">
                  <c:v>120</c:v>
                </c:pt>
                <c:pt idx="4">
                  <c:v>90</c:v>
                </c:pt>
                <c:pt idx="6">
                  <c:v>120</c:v>
                </c:pt>
                <c:pt idx="7">
                  <c:v>149</c:v>
                </c:pt>
                <c:pt idx="8">
                  <c:v>162</c:v>
                </c:pt>
                <c:pt idx="9">
                  <c:v>185</c:v>
                </c:pt>
                <c:pt idx="10">
                  <c:v>171</c:v>
                </c:pt>
                <c:pt idx="11">
                  <c:v>151</c:v>
                </c:pt>
                <c:pt idx="12">
                  <c:v>123</c:v>
                </c:pt>
                <c:pt idx="14">
                  <c:v>171</c:v>
                </c:pt>
                <c:pt idx="15">
                  <c:v>185</c:v>
                </c:pt>
                <c:pt idx="16">
                  <c:v>206</c:v>
                </c:pt>
                <c:pt idx="17">
                  <c:v>231</c:v>
                </c:pt>
                <c:pt idx="18">
                  <c:v>231</c:v>
                </c:pt>
                <c:pt idx="19">
                  <c:v>207</c:v>
                </c:pt>
                <c:pt idx="20">
                  <c:v>183</c:v>
                </c:pt>
                <c:pt idx="22">
                  <c:v>207</c:v>
                </c:pt>
                <c:pt idx="23">
                  <c:v>231</c:v>
                </c:pt>
                <c:pt idx="24">
                  <c:v>256</c:v>
                </c:pt>
                <c:pt idx="25">
                  <c:v>259</c:v>
                </c:pt>
                <c:pt idx="26">
                  <c:v>235</c:v>
                </c:pt>
                <c:pt idx="27">
                  <c:v>218</c:v>
                </c:pt>
                <c:pt idx="29">
                  <c:v>235</c:v>
                </c:pt>
                <c:pt idx="30">
                  <c:v>259</c:v>
                </c:pt>
                <c:pt idx="31">
                  <c:v>285</c:v>
                </c:pt>
                <c:pt idx="32">
                  <c:v>281</c:v>
                </c:pt>
                <c:pt idx="33">
                  <c:v>248</c:v>
                </c:pt>
              </c:numCache>
            </c:numRef>
          </c:xVal>
          <c:yVal>
            <c:numRef>
              <c:f>xylemaspect_sample1!$AG$1:$AG$37</c:f>
              <c:numCache>
                <c:formatCode>General</c:formatCode>
                <c:ptCount val="37"/>
                <c:pt idx="0">
                  <c:v>113</c:v>
                </c:pt>
                <c:pt idx="1">
                  <c:v>94</c:v>
                </c:pt>
                <c:pt idx="2">
                  <c:v>123</c:v>
                </c:pt>
                <c:pt idx="3">
                  <c:v>151</c:v>
                </c:pt>
                <c:pt idx="4">
                  <c:v>143</c:v>
                </c:pt>
                <c:pt idx="6">
                  <c:v>151</c:v>
                </c:pt>
                <c:pt idx="7">
                  <c:v>123</c:v>
                </c:pt>
                <c:pt idx="8">
                  <c:v>124</c:v>
                </c:pt>
                <c:pt idx="9">
                  <c:v>154</c:v>
                </c:pt>
                <c:pt idx="10">
                  <c:v>182</c:v>
                </c:pt>
                <c:pt idx="11">
                  <c:v>186</c:v>
                </c:pt>
                <c:pt idx="12">
                  <c:v>166</c:v>
                </c:pt>
                <c:pt idx="14">
                  <c:v>182</c:v>
                </c:pt>
                <c:pt idx="15">
                  <c:v>154</c:v>
                </c:pt>
                <c:pt idx="16">
                  <c:v>146</c:v>
                </c:pt>
                <c:pt idx="17">
                  <c:v>160</c:v>
                </c:pt>
                <c:pt idx="18">
                  <c:v>176</c:v>
                </c:pt>
                <c:pt idx="19">
                  <c:v>200</c:v>
                </c:pt>
                <c:pt idx="20">
                  <c:v>199</c:v>
                </c:pt>
                <c:pt idx="22">
                  <c:v>200</c:v>
                </c:pt>
                <c:pt idx="23">
                  <c:v>176</c:v>
                </c:pt>
                <c:pt idx="24">
                  <c:v>186</c:v>
                </c:pt>
                <c:pt idx="25">
                  <c:v>197</c:v>
                </c:pt>
                <c:pt idx="26">
                  <c:v>233</c:v>
                </c:pt>
                <c:pt idx="27">
                  <c:v>229</c:v>
                </c:pt>
                <c:pt idx="29">
                  <c:v>233</c:v>
                </c:pt>
                <c:pt idx="30">
                  <c:v>197</c:v>
                </c:pt>
                <c:pt idx="31">
                  <c:v>210</c:v>
                </c:pt>
                <c:pt idx="32">
                  <c:v>244</c:v>
                </c:pt>
                <c:pt idx="33">
                  <c:v>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5-4743-9B74-59E6F131B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881023"/>
        <c:axId val="1513084367"/>
      </c:scatterChart>
      <c:valAx>
        <c:axId val="151288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3084367"/>
        <c:crosses val="autoZero"/>
        <c:crossBetween val="midCat"/>
      </c:valAx>
      <c:valAx>
        <c:axId val="151308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288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xylemaspect_sample1!$AP$1:$AP$37</c:f>
              <c:numCache>
                <c:formatCode>General</c:formatCode>
                <c:ptCount val="37"/>
                <c:pt idx="0">
                  <c:v>140</c:v>
                </c:pt>
                <c:pt idx="1">
                  <c:v>154</c:v>
                </c:pt>
                <c:pt idx="2">
                  <c:v>185</c:v>
                </c:pt>
                <c:pt idx="3">
                  <c:v>191</c:v>
                </c:pt>
                <c:pt idx="4">
                  <c:v>178</c:v>
                </c:pt>
                <c:pt idx="5">
                  <c:v>149</c:v>
                </c:pt>
                <c:pt idx="7">
                  <c:v>157</c:v>
                </c:pt>
                <c:pt idx="8">
                  <c:v>182</c:v>
                </c:pt>
                <c:pt idx="9">
                  <c:v>203</c:v>
                </c:pt>
                <c:pt idx="10">
                  <c:v>185</c:v>
                </c:pt>
                <c:pt idx="11">
                  <c:v>154</c:v>
                </c:pt>
                <c:pt idx="13">
                  <c:v>182</c:v>
                </c:pt>
                <c:pt idx="14">
                  <c:v>190</c:v>
                </c:pt>
                <c:pt idx="15">
                  <c:v>216</c:v>
                </c:pt>
                <c:pt idx="16">
                  <c:v>247</c:v>
                </c:pt>
                <c:pt idx="17">
                  <c:v>244</c:v>
                </c:pt>
                <c:pt idx="18">
                  <c:v>226</c:v>
                </c:pt>
                <c:pt idx="19">
                  <c:v>203</c:v>
                </c:pt>
                <c:pt idx="21">
                  <c:v>216</c:v>
                </c:pt>
                <c:pt idx="22">
                  <c:v>221</c:v>
                </c:pt>
                <c:pt idx="23">
                  <c:v>256</c:v>
                </c:pt>
                <c:pt idx="24">
                  <c:v>279</c:v>
                </c:pt>
                <c:pt idx="25">
                  <c:v>276</c:v>
                </c:pt>
                <c:pt idx="26">
                  <c:v>247</c:v>
                </c:pt>
                <c:pt idx="28">
                  <c:v>256</c:v>
                </c:pt>
                <c:pt idx="29">
                  <c:v>266</c:v>
                </c:pt>
                <c:pt idx="30">
                  <c:v>268</c:v>
                </c:pt>
                <c:pt idx="31">
                  <c:v>301</c:v>
                </c:pt>
                <c:pt idx="32">
                  <c:v>304</c:v>
                </c:pt>
                <c:pt idx="33">
                  <c:v>279</c:v>
                </c:pt>
              </c:numCache>
            </c:numRef>
          </c:xVal>
          <c:yVal>
            <c:numRef>
              <c:f>xylemaspect_sample1!$AQ$1:$AQ$37</c:f>
              <c:numCache>
                <c:formatCode>General</c:formatCode>
                <c:ptCount val="37"/>
                <c:pt idx="0">
                  <c:v>238</c:v>
                </c:pt>
                <c:pt idx="1">
                  <c:v>224</c:v>
                </c:pt>
                <c:pt idx="2">
                  <c:v>236</c:v>
                </c:pt>
                <c:pt idx="3">
                  <c:v>247</c:v>
                </c:pt>
                <c:pt idx="4">
                  <c:v>267</c:v>
                </c:pt>
                <c:pt idx="5">
                  <c:v>262</c:v>
                </c:pt>
                <c:pt idx="7">
                  <c:v>190</c:v>
                </c:pt>
                <c:pt idx="8">
                  <c:v>180</c:v>
                </c:pt>
                <c:pt idx="9">
                  <c:v>209</c:v>
                </c:pt>
                <c:pt idx="10">
                  <c:v>236</c:v>
                </c:pt>
                <c:pt idx="11">
                  <c:v>224</c:v>
                </c:pt>
                <c:pt idx="13">
                  <c:v>180</c:v>
                </c:pt>
                <c:pt idx="14">
                  <c:v>155</c:v>
                </c:pt>
                <c:pt idx="15">
                  <c:v>143</c:v>
                </c:pt>
                <c:pt idx="16">
                  <c:v>172</c:v>
                </c:pt>
                <c:pt idx="17">
                  <c:v>192</c:v>
                </c:pt>
                <c:pt idx="18">
                  <c:v>211</c:v>
                </c:pt>
                <c:pt idx="19">
                  <c:v>209</c:v>
                </c:pt>
                <c:pt idx="21">
                  <c:v>143</c:v>
                </c:pt>
                <c:pt idx="22">
                  <c:v>126</c:v>
                </c:pt>
                <c:pt idx="23">
                  <c:v>118</c:v>
                </c:pt>
                <c:pt idx="24">
                  <c:v>140</c:v>
                </c:pt>
                <c:pt idx="25">
                  <c:v>158</c:v>
                </c:pt>
                <c:pt idx="26">
                  <c:v>172</c:v>
                </c:pt>
                <c:pt idx="28">
                  <c:v>118</c:v>
                </c:pt>
                <c:pt idx="29">
                  <c:v>99</c:v>
                </c:pt>
                <c:pt idx="30">
                  <c:v>97</c:v>
                </c:pt>
                <c:pt idx="31">
                  <c:v>106</c:v>
                </c:pt>
                <c:pt idx="32">
                  <c:v>137</c:v>
                </c:pt>
                <c:pt idx="33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25-1D48-A881-693A3569F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685567"/>
        <c:axId val="1506738415"/>
      </c:scatterChart>
      <c:valAx>
        <c:axId val="151368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6738415"/>
        <c:crosses val="autoZero"/>
        <c:crossBetween val="midCat"/>
      </c:valAx>
      <c:valAx>
        <c:axId val="150673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368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xylemaspect_sample1!$AZ$1:$AZ$37</c:f>
              <c:numCache>
                <c:formatCode>General</c:formatCode>
                <c:ptCount val="37"/>
                <c:pt idx="0">
                  <c:v>123</c:v>
                </c:pt>
                <c:pt idx="1">
                  <c:v>142</c:v>
                </c:pt>
                <c:pt idx="2">
                  <c:v>151</c:v>
                </c:pt>
                <c:pt idx="3">
                  <c:v>135</c:v>
                </c:pt>
                <c:pt idx="4">
                  <c:v>112</c:v>
                </c:pt>
                <c:pt idx="6">
                  <c:v>154</c:v>
                </c:pt>
                <c:pt idx="7">
                  <c:v>187</c:v>
                </c:pt>
                <c:pt idx="8">
                  <c:v>196</c:v>
                </c:pt>
                <c:pt idx="9">
                  <c:v>176</c:v>
                </c:pt>
                <c:pt idx="10">
                  <c:v>151</c:v>
                </c:pt>
                <c:pt idx="11">
                  <c:v>142</c:v>
                </c:pt>
                <c:pt idx="13">
                  <c:v>187</c:v>
                </c:pt>
                <c:pt idx="14">
                  <c:v>198</c:v>
                </c:pt>
                <c:pt idx="15">
                  <c:v>224</c:v>
                </c:pt>
                <c:pt idx="16">
                  <c:v>242</c:v>
                </c:pt>
                <c:pt idx="17">
                  <c:v>250</c:v>
                </c:pt>
                <c:pt idx="18">
                  <c:v>245</c:v>
                </c:pt>
                <c:pt idx="19">
                  <c:v>209</c:v>
                </c:pt>
                <c:pt idx="20">
                  <c:v>196</c:v>
                </c:pt>
                <c:pt idx="22">
                  <c:v>242</c:v>
                </c:pt>
                <c:pt idx="23">
                  <c:v>262</c:v>
                </c:pt>
                <c:pt idx="24">
                  <c:v>285</c:v>
                </c:pt>
                <c:pt idx="25">
                  <c:v>280</c:v>
                </c:pt>
                <c:pt idx="26">
                  <c:v>250</c:v>
                </c:pt>
                <c:pt idx="28">
                  <c:v>285</c:v>
                </c:pt>
                <c:pt idx="29">
                  <c:v>304</c:v>
                </c:pt>
                <c:pt idx="30">
                  <c:v>321</c:v>
                </c:pt>
                <c:pt idx="31">
                  <c:v>301</c:v>
                </c:pt>
                <c:pt idx="32">
                  <c:v>280</c:v>
                </c:pt>
              </c:numCache>
            </c:numRef>
          </c:xVal>
          <c:yVal>
            <c:numRef>
              <c:f>xylemaspect_sample1!$BA$1:$BA$37</c:f>
              <c:numCache>
                <c:formatCode>General</c:formatCode>
                <c:ptCount val="37"/>
                <c:pt idx="0">
                  <c:v>172</c:v>
                </c:pt>
                <c:pt idx="1">
                  <c:v>173</c:v>
                </c:pt>
                <c:pt idx="2">
                  <c:v>206</c:v>
                </c:pt>
                <c:pt idx="3">
                  <c:v>213</c:v>
                </c:pt>
                <c:pt idx="4">
                  <c:v>198</c:v>
                </c:pt>
                <c:pt idx="6">
                  <c:v>160</c:v>
                </c:pt>
                <c:pt idx="7">
                  <c:v>166</c:v>
                </c:pt>
                <c:pt idx="8">
                  <c:v>193</c:v>
                </c:pt>
                <c:pt idx="9">
                  <c:v>210</c:v>
                </c:pt>
                <c:pt idx="10">
                  <c:v>206</c:v>
                </c:pt>
                <c:pt idx="11">
                  <c:v>173</c:v>
                </c:pt>
                <c:pt idx="13">
                  <c:v>166</c:v>
                </c:pt>
                <c:pt idx="14">
                  <c:v>154</c:v>
                </c:pt>
                <c:pt idx="15">
                  <c:v>147</c:v>
                </c:pt>
                <c:pt idx="16">
                  <c:v>158</c:v>
                </c:pt>
                <c:pt idx="17">
                  <c:v>187</c:v>
                </c:pt>
                <c:pt idx="18">
                  <c:v>197</c:v>
                </c:pt>
                <c:pt idx="19">
                  <c:v>197</c:v>
                </c:pt>
                <c:pt idx="20">
                  <c:v>193</c:v>
                </c:pt>
                <c:pt idx="22">
                  <c:v>158</c:v>
                </c:pt>
                <c:pt idx="23">
                  <c:v>148</c:v>
                </c:pt>
                <c:pt idx="24">
                  <c:v>155</c:v>
                </c:pt>
                <c:pt idx="25">
                  <c:v>186</c:v>
                </c:pt>
                <c:pt idx="26">
                  <c:v>187</c:v>
                </c:pt>
                <c:pt idx="28">
                  <c:v>155</c:v>
                </c:pt>
                <c:pt idx="29">
                  <c:v>155</c:v>
                </c:pt>
                <c:pt idx="30">
                  <c:v>180</c:v>
                </c:pt>
                <c:pt idx="31">
                  <c:v>196</c:v>
                </c:pt>
                <c:pt idx="32">
                  <c:v>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5-DA4E-A272-567809100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873535"/>
        <c:axId val="1506682751"/>
      </c:scatterChart>
      <c:valAx>
        <c:axId val="155587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6682751"/>
        <c:crosses val="autoZero"/>
        <c:crossBetween val="midCat"/>
      </c:valAx>
      <c:valAx>
        <c:axId val="150668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587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xylemaspect_sample1!$BJ$1:$BJ$45</c:f>
              <c:numCache>
                <c:formatCode>General</c:formatCode>
                <c:ptCount val="45"/>
                <c:pt idx="0">
                  <c:v>126</c:v>
                </c:pt>
                <c:pt idx="1">
                  <c:v>140</c:v>
                </c:pt>
                <c:pt idx="2">
                  <c:v>174</c:v>
                </c:pt>
                <c:pt idx="3">
                  <c:v>168</c:v>
                </c:pt>
                <c:pt idx="4">
                  <c:v>138</c:v>
                </c:pt>
                <c:pt idx="8">
                  <c:v>141</c:v>
                </c:pt>
                <c:pt idx="9">
                  <c:v>167</c:v>
                </c:pt>
                <c:pt idx="10">
                  <c:v>196</c:v>
                </c:pt>
                <c:pt idx="11">
                  <c:v>193</c:v>
                </c:pt>
                <c:pt idx="12">
                  <c:v>174</c:v>
                </c:pt>
                <c:pt idx="13">
                  <c:v>140</c:v>
                </c:pt>
                <c:pt idx="16">
                  <c:v>168</c:v>
                </c:pt>
                <c:pt idx="17">
                  <c:v>183</c:v>
                </c:pt>
                <c:pt idx="18">
                  <c:v>217</c:v>
                </c:pt>
                <c:pt idx="19">
                  <c:v>225</c:v>
                </c:pt>
                <c:pt idx="20">
                  <c:v>214</c:v>
                </c:pt>
                <c:pt idx="21">
                  <c:v>196</c:v>
                </c:pt>
                <c:pt idx="22">
                  <c:v>167</c:v>
                </c:pt>
                <c:pt idx="24">
                  <c:v>172</c:v>
                </c:pt>
                <c:pt idx="25">
                  <c:v>181</c:v>
                </c:pt>
                <c:pt idx="26">
                  <c:v>205</c:v>
                </c:pt>
                <c:pt idx="27">
                  <c:v>235</c:v>
                </c:pt>
                <c:pt idx="28">
                  <c:v>217</c:v>
                </c:pt>
                <c:pt idx="29">
                  <c:v>183</c:v>
                </c:pt>
                <c:pt idx="32">
                  <c:v>211</c:v>
                </c:pt>
                <c:pt idx="33">
                  <c:v>233</c:v>
                </c:pt>
                <c:pt idx="34">
                  <c:v>265</c:v>
                </c:pt>
                <c:pt idx="35">
                  <c:v>260</c:v>
                </c:pt>
                <c:pt idx="36">
                  <c:v>235</c:v>
                </c:pt>
                <c:pt idx="37">
                  <c:v>205</c:v>
                </c:pt>
                <c:pt idx="40">
                  <c:v>239</c:v>
                </c:pt>
                <c:pt idx="41">
                  <c:v>279</c:v>
                </c:pt>
                <c:pt idx="42">
                  <c:v>290</c:v>
                </c:pt>
                <c:pt idx="43">
                  <c:v>265</c:v>
                </c:pt>
                <c:pt idx="44">
                  <c:v>233</c:v>
                </c:pt>
              </c:numCache>
            </c:numRef>
          </c:xVal>
          <c:yVal>
            <c:numRef>
              <c:f>xylemaspect_sample1!$BK$1:$BK$45</c:f>
              <c:numCache>
                <c:formatCode>General</c:formatCode>
                <c:ptCount val="45"/>
                <c:pt idx="0">
                  <c:v>266</c:v>
                </c:pt>
                <c:pt idx="1">
                  <c:v>253</c:v>
                </c:pt>
                <c:pt idx="2">
                  <c:v>276</c:v>
                </c:pt>
                <c:pt idx="3">
                  <c:v>296</c:v>
                </c:pt>
                <c:pt idx="4">
                  <c:v>294</c:v>
                </c:pt>
                <c:pt idx="8">
                  <c:v>233</c:v>
                </c:pt>
                <c:pt idx="9">
                  <c:v>216</c:v>
                </c:pt>
                <c:pt idx="10">
                  <c:v>238</c:v>
                </c:pt>
                <c:pt idx="11">
                  <c:v>264</c:v>
                </c:pt>
                <c:pt idx="12">
                  <c:v>276</c:v>
                </c:pt>
                <c:pt idx="13">
                  <c:v>253</c:v>
                </c:pt>
                <c:pt idx="16">
                  <c:v>197</c:v>
                </c:pt>
                <c:pt idx="17">
                  <c:v>182</c:v>
                </c:pt>
                <c:pt idx="18">
                  <c:v>188</c:v>
                </c:pt>
                <c:pt idx="19">
                  <c:v>208</c:v>
                </c:pt>
                <c:pt idx="20">
                  <c:v>231</c:v>
                </c:pt>
                <c:pt idx="21">
                  <c:v>238</c:v>
                </c:pt>
                <c:pt idx="22">
                  <c:v>216</c:v>
                </c:pt>
                <c:pt idx="24">
                  <c:v>154</c:v>
                </c:pt>
                <c:pt idx="25">
                  <c:v>132</c:v>
                </c:pt>
                <c:pt idx="26">
                  <c:v>124</c:v>
                </c:pt>
                <c:pt idx="27">
                  <c:v>160</c:v>
                </c:pt>
                <c:pt idx="28">
                  <c:v>188</c:v>
                </c:pt>
                <c:pt idx="29">
                  <c:v>182</c:v>
                </c:pt>
                <c:pt idx="32">
                  <c:v>107</c:v>
                </c:pt>
                <c:pt idx="33">
                  <c:v>107</c:v>
                </c:pt>
                <c:pt idx="34">
                  <c:v>139</c:v>
                </c:pt>
                <c:pt idx="35">
                  <c:v>161</c:v>
                </c:pt>
                <c:pt idx="36">
                  <c:v>160</c:v>
                </c:pt>
                <c:pt idx="37">
                  <c:v>124</c:v>
                </c:pt>
                <c:pt idx="40">
                  <c:v>85</c:v>
                </c:pt>
                <c:pt idx="41">
                  <c:v>88</c:v>
                </c:pt>
                <c:pt idx="42">
                  <c:v>127</c:v>
                </c:pt>
                <c:pt idx="43">
                  <c:v>139</c:v>
                </c:pt>
                <c:pt idx="44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C-B44D-B4FC-FEB0E0F09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003679"/>
        <c:axId val="1448683759"/>
      </c:scatterChart>
      <c:valAx>
        <c:axId val="179700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8683759"/>
        <c:crosses val="autoZero"/>
        <c:crossBetween val="midCat"/>
      </c:valAx>
      <c:valAx>
        <c:axId val="144868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00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xylemaspect_sample1!$BT$1:$BT$47</c:f>
              <c:numCache>
                <c:formatCode>General</c:formatCode>
                <c:ptCount val="47"/>
                <c:pt idx="0">
                  <c:v>102</c:v>
                </c:pt>
                <c:pt idx="1">
                  <c:v>131</c:v>
                </c:pt>
                <c:pt idx="2">
                  <c:v>158</c:v>
                </c:pt>
                <c:pt idx="3">
                  <c:v>147</c:v>
                </c:pt>
                <c:pt idx="4">
                  <c:v>108</c:v>
                </c:pt>
                <c:pt idx="8">
                  <c:v>130</c:v>
                </c:pt>
                <c:pt idx="9">
                  <c:v>136</c:v>
                </c:pt>
                <c:pt idx="10">
                  <c:v>181</c:v>
                </c:pt>
                <c:pt idx="11">
                  <c:v>193</c:v>
                </c:pt>
                <c:pt idx="12">
                  <c:v>183</c:v>
                </c:pt>
                <c:pt idx="13">
                  <c:v>158</c:v>
                </c:pt>
                <c:pt idx="14">
                  <c:v>131</c:v>
                </c:pt>
                <c:pt idx="16">
                  <c:v>133</c:v>
                </c:pt>
                <c:pt idx="17">
                  <c:v>154</c:v>
                </c:pt>
                <c:pt idx="18">
                  <c:v>176</c:v>
                </c:pt>
                <c:pt idx="19">
                  <c:v>195</c:v>
                </c:pt>
                <c:pt idx="20">
                  <c:v>181</c:v>
                </c:pt>
                <c:pt idx="21">
                  <c:v>136</c:v>
                </c:pt>
                <c:pt idx="24">
                  <c:v>176</c:v>
                </c:pt>
                <c:pt idx="25">
                  <c:v>190</c:v>
                </c:pt>
                <c:pt idx="26">
                  <c:v>215</c:v>
                </c:pt>
                <c:pt idx="27">
                  <c:v>232</c:v>
                </c:pt>
                <c:pt idx="28">
                  <c:v>218</c:v>
                </c:pt>
                <c:pt idx="29">
                  <c:v>195</c:v>
                </c:pt>
                <c:pt idx="32">
                  <c:v>215</c:v>
                </c:pt>
                <c:pt idx="33">
                  <c:v>232</c:v>
                </c:pt>
                <c:pt idx="34">
                  <c:v>269</c:v>
                </c:pt>
                <c:pt idx="35">
                  <c:v>260</c:v>
                </c:pt>
                <c:pt idx="36">
                  <c:v>232</c:v>
                </c:pt>
                <c:pt idx="40">
                  <c:v>236</c:v>
                </c:pt>
                <c:pt idx="41">
                  <c:v>284</c:v>
                </c:pt>
                <c:pt idx="42">
                  <c:v>294</c:v>
                </c:pt>
                <c:pt idx="43">
                  <c:v>269</c:v>
                </c:pt>
                <c:pt idx="44">
                  <c:v>232</c:v>
                </c:pt>
              </c:numCache>
            </c:numRef>
          </c:xVal>
          <c:yVal>
            <c:numRef>
              <c:f>xylemaspect_sample1!$BU$1:$BU$47</c:f>
              <c:numCache>
                <c:formatCode>General</c:formatCode>
                <c:ptCount val="47"/>
                <c:pt idx="0">
                  <c:v>231</c:v>
                </c:pt>
                <c:pt idx="1">
                  <c:v>212</c:v>
                </c:pt>
                <c:pt idx="2">
                  <c:v>235</c:v>
                </c:pt>
                <c:pt idx="3">
                  <c:v>258</c:v>
                </c:pt>
                <c:pt idx="4">
                  <c:v>253</c:v>
                </c:pt>
                <c:pt idx="8">
                  <c:v>196</c:v>
                </c:pt>
                <c:pt idx="9">
                  <c:v>186</c:v>
                </c:pt>
                <c:pt idx="10">
                  <c:v>194</c:v>
                </c:pt>
                <c:pt idx="11">
                  <c:v>216</c:v>
                </c:pt>
                <c:pt idx="12">
                  <c:v>231</c:v>
                </c:pt>
                <c:pt idx="13">
                  <c:v>235</c:v>
                </c:pt>
                <c:pt idx="14">
                  <c:v>212</c:v>
                </c:pt>
                <c:pt idx="16">
                  <c:v>167</c:v>
                </c:pt>
                <c:pt idx="17">
                  <c:v>140</c:v>
                </c:pt>
                <c:pt idx="18">
                  <c:v>141</c:v>
                </c:pt>
                <c:pt idx="19">
                  <c:v>168</c:v>
                </c:pt>
                <c:pt idx="20">
                  <c:v>194</c:v>
                </c:pt>
                <c:pt idx="21">
                  <c:v>186</c:v>
                </c:pt>
                <c:pt idx="24">
                  <c:v>141</c:v>
                </c:pt>
                <c:pt idx="25">
                  <c:v>112</c:v>
                </c:pt>
                <c:pt idx="26">
                  <c:v>113</c:v>
                </c:pt>
                <c:pt idx="27">
                  <c:v>150</c:v>
                </c:pt>
                <c:pt idx="28">
                  <c:v>171</c:v>
                </c:pt>
                <c:pt idx="29">
                  <c:v>168</c:v>
                </c:pt>
                <c:pt idx="32">
                  <c:v>113</c:v>
                </c:pt>
                <c:pt idx="33">
                  <c:v>98</c:v>
                </c:pt>
                <c:pt idx="34">
                  <c:v>129</c:v>
                </c:pt>
                <c:pt idx="35">
                  <c:v>150</c:v>
                </c:pt>
                <c:pt idx="36">
                  <c:v>150</c:v>
                </c:pt>
                <c:pt idx="40">
                  <c:v>76</c:v>
                </c:pt>
                <c:pt idx="41">
                  <c:v>84</c:v>
                </c:pt>
                <c:pt idx="42">
                  <c:v>123</c:v>
                </c:pt>
                <c:pt idx="43">
                  <c:v>129</c:v>
                </c:pt>
                <c:pt idx="44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E8-034A-AB5B-67E385297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424911"/>
        <c:axId val="1956426559"/>
      </c:scatterChart>
      <c:valAx>
        <c:axId val="195642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6426559"/>
        <c:crosses val="autoZero"/>
        <c:crossBetween val="midCat"/>
      </c:valAx>
      <c:valAx>
        <c:axId val="195642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642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sample2!$B$1:$B$37</c:f>
              <c:numCache>
                <c:formatCode>General</c:formatCode>
                <c:ptCount val="37"/>
                <c:pt idx="0">
                  <c:v>63</c:v>
                </c:pt>
                <c:pt idx="1">
                  <c:v>83</c:v>
                </c:pt>
                <c:pt idx="2">
                  <c:v>91</c:v>
                </c:pt>
                <c:pt idx="3">
                  <c:v>80</c:v>
                </c:pt>
                <c:pt idx="4">
                  <c:v>61</c:v>
                </c:pt>
                <c:pt idx="8">
                  <c:v>80</c:v>
                </c:pt>
                <c:pt idx="9">
                  <c:v>91</c:v>
                </c:pt>
                <c:pt idx="10">
                  <c:v>101</c:v>
                </c:pt>
                <c:pt idx="11">
                  <c:v>105</c:v>
                </c:pt>
                <c:pt idx="12">
                  <c:v>93</c:v>
                </c:pt>
                <c:pt idx="13">
                  <c:v>81</c:v>
                </c:pt>
                <c:pt idx="16">
                  <c:v>93</c:v>
                </c:pt>
                <c:pt idx="17">
                  <c:v>105</c:v>
                </c:pt>
                <c:pt idx="18">
                  <c:v>127</c:v>
                </c:pt>
                <c:pt idx="19">
                  <c:v>140</c:v>
                </c:pt>
                <c:pt idx="20">
                  <c:v>135</c:v>
                </c:pt>
                <c:pt idx="21">
                  <c:v>121</c:v>
                </c:pt>
                <c:pt idx="22">
                  <c:v>106</c:v>
                </c:pt>
                <c:pt idx="24">
                  <c:v>135</c:v>
                </c:pt>
                <c:pt idx="25">
                  <c:v>140</c:v>
                </c:pt>
                <c:pt idx="26">
                  <c:v>165</c:v>
                </c:pt>
                <c:pt idx="27">
                  <c:v>170</c:v>
                </c:pt>
                <c:pt idx="28">
                  <c:v>160</c:v>
                </c:pt>
                <c:pt idx="29">
                  <c:v>151</c:v>
                </c:pt>
                <c:pt idx="32">
                  <c:v>170</c:v>
                </c:pt>
                <c:pt idx="33">
                  <c:v>190</c:v>
                </c:pt>
                <c:pt idx="34">
                  <c:v>192</c:v>
                </c:pt>
                <c:pt idx="35">
                  <c:v>169</c:v>
                </c:pt>
                <c:pt idx="36">
                  <c:v>160</c:v>
                </c:pt>
              </c:numCache>
            </c:numRef>
          </c:xVal>
          <c:yVal>
            <c:numRef>
              <c:f>sample2!$C$1:$C$37</c:f>
              <c:numCache>
                <c:formatCode>General</c:formatCode>
                <c:ptCount val="37"/>
                <c:pt idx="0">
                  <c:v>94</c:v>
                </c:pt>
                <c:pt idx="1">
                  <c:v>89</c:v>
                </c:pt>
                <c:pt idx="2">
                  <c:v>109</c:v>
                </c:pt>
                <c:pt idx="3">
                  <c:v>119</c:v>
                </c:pt>
                <c:pt idx="4">
                  <c:v>110</c:v>
                </c:pt>
                <c:pt idx="8">
                  <c:v>119</c:v>
                </c:pt>
                <c:pt idx="9">
                  <c:v>109</c:v>
                </c:pt>
                <c:pt idx="10">
                  <c:v>109</c:v>
                </c:pt>
                <c:pt idx="11">
                  <c:v>125</c:v>
                </c:pt>
                <c:pt idx="12">
                  <c:v>134</c:v>
                </c:pt>
                <c:pt idx="13">
                  <c:v>126</c:v>
                </c:pt>
                <c:pt idx="16">
                  <c:v>134</c:v>
                </c:pt>
                <c:pt idx="17">
                  <c:v>125</c:v>
                </c:pt>
                <c:pt idx="18">
                  <c:v>127</c:v>
                </c:pt>
                <c:pt idx="19">
                  <c:v>144</c:v>
                </c:pt>
                <c:pt idx="20">
                  <c:v>155</c:v>
                </c:pt>
                <c:pt idx="21">
                  <c:v>164</c:v>
                </c:pt>
                <c:pt idx="22">
                  <c:v>159</c:v>
                </c:pt>
                <c:pt idx="24">
                  <c:v>155</c:v>
                </c:pt>
                <c:pt idx="25">
                  <c:v>144</c:v>
                </c:pt>
                <c:pt idx="26">
                  <c:v>138</c:v>
                </c:pt>
                <c:pt idx="27">
                  <c:v>145</c:v>
                </c:pt>
                <c:pt idx="28">
                  <c:v>167</c:v>
                </c:pt>
                <c:pt idx="29">
                  <c:v>169</c:v>
                </c:pt>
                <c:pt idx="32">
                  <c:v>145</c:v>
                </c:pt>
                <c:pt idx="33">
                  <c:v>146</c:v>
                </c:pt>
                <c:pt idx="34">
                  <c:v>169</c:v>
                </c:pt>
                <c:pt idx="35">
                  <c:v>176</c:v>
                </c:pt>
                <c:pt idx="36">
                  <c:v>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4-F940-A17A-DC73CBD5FC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sample2!$E$1:$E$10</c:f>
              <c:numCache>
                <c:formatCode>General</c:formatCode>
                <c:ptCount val="10"/>
                <c:pt idx="0">
                  <c:v>61</c:v>
                </c:pt>
                <c:pt idx="1">
                  <c:v>80</c:v>
                </c:pt>
                <c:pt idx="2">
                  <c:v>81</c:v>
                </c:pt>
                <c:pt idx="3">
                  <c:v>93</c:v>
                </c:pt>
                <c:pt idx="4">
                  <c:v>106</c:v>
                </c:pt>
                <c:pt idx="5">
                  <c:v>121</c:v>
                </c:pt>
                <c:pt idx="6">
                  <c:v>135</c:v>
                </c:pt>
                <c:pt idx="7">
                  <c:v>151</c:v>
                </c:pt>
                <c:pt idx="8">
                  <c:v>160</c:v>
                </c:pt>
                <c:pt idx="9">
                  <c:v>169</c:v>
                </c:pt>
              </c:numCache>
            </c:numRef>
          </c:xVal>
          <c:yVal>
            <c:numRef>
              <c:f>sample2!$F$1:$F$10</c:f>
              <c:numCache>
                <c:formatCode>General</c:formatCode>
                <c:ptCount val="10"/>
                <c:pt idx="0">
                  <c:v>110</c:v>
                </c:pt>
                <c:pt idx="1">
                  <c:v>119</c:v>
                </c:pt>
                <c:pt idx="2">
                  <c:v>126</c:v>
                </c:pt>
                <c:pt idx="3">
                  <c:v>134</c:v>
                </c:pt>
                <c:pt idx="4">
                  <c:v>159</c:v>
                </c:pt>
                <c:pt idx="5">
                  <c:v>164</c:v>
                </c:pt>
                <c:pt idx="6">
                  <c:v>155</c:v>
                </c:pt>
                <c:pt idx="7">
                  <c:v>169</c:v>
                </c:pt>
                <c:pt idx="8">
                  <c:v>167</c:v>
                </c:pt>
                <c:pt idx="9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54-F940-A17A-DC73CBD5FC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sample2!$H$1:$H$9</c:f>
              <c:numCache>
                <c:formatCode>General</c:formatCode>
                <c:ptCount val="9"/>
                <c:pt idx="0">
                  <c:v>83</c:v>
                </c:pt>
                <c:pt idx="1">
                  <c:v>91</c:v>
                </c:pt>
                <c:pt idx="2">
                  <c:v>101</c:v>
                </c:pt>
                <c:pt idx="3">
                  <c:v>105</c:v>
                </c:pt>
                <c:pt idx="4">
                  <c:v>127</c:v>
                </c:pt>
                <c:pt idx="5">
                  <c:v>140</c:v>
                </c:pt>
                <c:pt idx="6">
                  <c:v>165</c:v>
                </c:pt>
                <c:pt idx="7">
                  <c:v>170</c:v>
                </c:pt>
                <c:pt idx="8">
                  <c:v>190</c:v>
                </c:pt>
              </c:numCache>
            </c:numRef>
          </c:xVal>
          <c:yVal>
            <c:numRef>
              <c:f>sample2!$I$1:$I$9</c:f>
              <c:numCache>
                <c:formatCode>General</c:formatCode>
                <c:ptCount val="9"/>
                <c:pt idx="0">
                  <c:v>89</c:v>
                </c:pt>
                <c:pt idx="1">
                  <c:v>109</c:v>
                </c:pt>
                <c:pt idx="2">
                  <c:v>109</c:v>
                </c:pt>
                <c:pt idx="3">
                  <c:v>125</c:v>
                </c:pt>
                <c:pt idx="4">
                  <c:v>127</c:v>
                </c:pt>
                <c:pt idx="5">
                  <c:v>144</c:v>
                </c:pt>
                <c:pt idx="6">
                  <c:v>138</c:v>
                </c:pt>
                <c:pt idx="7">
                  <c:v>145</c:v>
                </c:pt>
                <c:pt idx="8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54-F940-A17A-DC73CBD5F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975951"/>
        <c:axId val="2032004463"/>
      </c:scatterChart>
      <c:valAx>
        <c:axId val="203197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2004463"/>
        <c:crosses val="autoZero"/>
        <c:crossBetween val="midCat"/>
      </c:valAx>
      <c:valAx>
        <c:axId val="203200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197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sample2!$L$1:$L$38</c:f>
              <c:numCache>
                <c:formatCode>General</c:formatCode>
                <c:ptCount val="38"/>
                <c:pt idx="0">
                  <c:v>101</c:v>
                </c:pt>
                <c:pt idx="1">
                  <c:v>120</c:v>
                </c:pt>
                <c:pt idx="2">
                  <c:v>120</c:v>
                </c:pt>
                <c:pt idx="3">
                  <c:v>102</c:v>
                </c:pt>
                <c:pt idx="4">
                  <c:v>89</c:v>
                </c:pt>
                <c:pt idx="8">
                  <c:v>99</c:v>
                </c:pt>
                <c:pt idx="9">
                  <c:v>102</c:v>
                </c:pt>
                <c:pt idx="10">
                  <c:v>120</c:v>
                </c:pt>
                <c:pt idx="11">
                  <c:v>127</c:v>
                </c:pt>
                <c:pt idx="12">
                  <c:v>129</c:v>
                </c:pt>
                <c:pt idx="13">
                  <c:v>111</c:v>
                </c:pt>
                <c:pt idx="16">
                  <c:v>111</c:v>
                </c:pt>
                <c:pt idx="17">
                  <c:v>129</c:v>
                </c:pt>
                <c:pt idx="18">
                  <c:v>139</c:v>
                </c:pt>
                <c:pt idx="19">
                  <c:v>144</c:v>
                </c:pt>
                <c:pt idx="20">
                  <c:v>136</c:v>
                </c:pt>
                <c:pt idx="21">
                  <c:v>116</c:v>
                </c:pt>
                <c:pt idx="22">
                  <c:v>108</c:v>
                </c:pt>
                <c:pt idx="24">
                  <c:v>116</c:v>
                </c:pt>
                <c:pt idx="25">
                  <c:v>136</c:v>
                </c:pt>
                <c:pt idx="26">
                  <c:v>145</c:v>
                </c:pt>
                <c:pt idx="27">
                  <c:v>129</c:v>
                </c:pt>
                <c:pt idx="28">
                  <c:v>115</c:v>
                </c:pt>
                <c:pt idx="32">
                  <c:v>129</c:v>
                </c:pt>
                <c:pt idx="33">
                  <c:v>145</c:v>
                </c:pt>
                <c:pt idx="34">
                  <c:v>156</c:v>
                </c:pt>
                <c:pt idx="35">
                  <c:v>164</c:v>
                </c:pt>
                <c:pt idx="36">
                  <c:v>157</c:v>
                </c:pt>
                <c:pt idx="37">
                  <c:v>132</c:v>
                </c:pt>
              </c:numCache>
            </c:numRef>
          </c:xVal>
          <c:yVal>
            <c:numRef>
              <c:f>sample2!$M$1:$M$38</c:f>
              <c:numCache>
                <c:formatCode>General</c:formatCode>
                <c:ptCount val="38"/>
                <c:pt idx="0">
                  <c:v>69</c:v>
                </c:pt>
                <c:pt idx="1">
                  <c:v>74</c:v>
                </c:pt>
                <c:pt idx="2">
                  <c:v>96</c:v>
                </c:pt>
                <c:pt idx="3">
                  <c:v>103</c:v>
                </c:pt>
                <c:pt idx="4">
                  <c:v>90</c:v>
                </c:pt>
                <c:pt idx="8">
                  <c:v>113</c:v>
                </c:pt>
                <c:pt idx="9">
                  <c:v>103</c:v>
                </c:pt>
                <c:pt idx="10">
                  <c:v>96</c:v>
                </c:pt>
                <c:pt idx="11">
                  <c:v>100</c:v>
                </c:pt>
                <c:pt idx="12">
                  <c:v>109</c:v>
                </c:pt>
                <c:pt idx="13">
                  <c:v>120</c:v>
                </c:pt>
                <c:pt idx="16">
                  <c:v>120</c:v>
                </c:pt>
                <c:pt idx="17">
                  <c:v>109</c:v>
                </c:pt>
                <c:pt idx="18">
                  <c:v>115</c:v>
                </c:pt>
                <c:pt idx="19">
                  <c:v>132</c:v>
                </c:pt>
                <c:pt idx="20">
                  <c:v>143</c:v>
                </c:pt>
                <c:pt idx="21">
                  <c:v>148</c:v>
                </c:pt>
                <c:pt idx="22">
                  <c:v>140</c:v>
                </c:pt>
                <c:pt idx="24">
                  <c:v>148</c:v>
                </c:pt>
                <c:pt idx="25">
                  <c:v>143</c:v>
                </c:pt>
                <c:pt idx="26">
                  <c:v>158</c:v>
                </c:pt>
                <c:pt idx="27">
                  <c:v>174</c:v>
                </c:pt>
                <c:pt idx="28">
                  <c:v>164</c:v>
                </c:pt>
                <c:pt idx="32">
                  <c:v>174</c:v>
                </c:pt>
                <c:pt idx="33">
                  <c:v>158</c:v>
                </c:pt>
                <c:pt idx="34">
                  <c:v>160</c:v>
                </c:pt>
                <c:pt idx="35">
                  <c:v>171</c:v>
                </c:pt>
                <c:pt idx="36">
                  <c:v>189</c:v>
                </c:pt>
                <c:pt idx="37">
                  <c:v>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BB-154F-B6C9-8E306097579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sample2!$O$1:$O$9</c:f>
              <c:numCache>
                <c:formatCode>General</c:formatCode>
                <c:ptCount val="9"/>
                <c:pt idx="0">
                  <c:v>89</c:v>
                </c:pt>
                <c:pt idx="1">
                  <c:v>102</c:v>
                </c:pt>
                <c:pt idx="2">
                  <c:v>99</c:v>
                </c:pt>
                <c:pt idx="3">
                  <c:v>111</c:v>
                </c:pt>
                <c:pt idx="4">
                  <c:v>108</c:v>
                </c:pt>
                <c:pt idx="5">
                  <c:v>116</c:v>
                </c:pt>
                <c:pt idx="6">
                  <c:v>115</c:v>
                </c:pt>
                <c:pt idx="7">
                  <c:v>129</c:v>
                </c:pt>
                <c:pt idx="8">
                  <c:v>132</c:v>
                </c:pt>
              </c:numCache>
            </c:numRef>
          </c:xVal>
          <c:yVal>
            <c:numRef>
              <c:f>sample2!$P$1:$P$9</c:f>
              <c:numCache>
                <c:formatCode>General</c:formatCode>
                <c:ptCount val="9"/>
                <c:pt idx="0">
                  <c:v>90</c:v>
                </c:pt>
                <c:pt idx="1">
                  <c:v>103</c:v>
                </c:pt>
                <c:pt idx="2">
                  <c:v>113</c:v>
                </c:pt>
                <c:pt idx="3">
                  <c:v>120</c:v>
                </c:pt>
                <c:pt idx="4">
                  <c:v>140</c:v>
                </c:pt>
                <c:pt idx="5">
                  <c:v>148</c:v>
                </c:pt>
                <c:pt idx="6">
                  <c:v>164</c:v>
                </c:pt>
                <c:pt idx="7">
                  <c:v>174</c:v>
                </c:pt>
                <c:pt idx="8">
                  <c:v>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BB-154F-B6C9-8E306097579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sample2!$R$1:$R$10</c:f>
              <c:numCache>
                <c:formatCode>General</c:formatCode>
                <c:ptCount val="10"/>
                <c:pt idx="0">
                  <c:v>120</c:v>
                </c:pt>
                <c:pt idx="1">
                  <c:v>120</c:v>
                </c:pt>
                <c:pt idx="2">
                  <c:v>127</c:v>
                </c:pt>
                <c:pt idx="3">
                  <c:v>129</c:v>
                </c:pt>
                <c:pt idx="4">
                  <c:v>139</c:v>
                </c:pt>
                <c:pt idx="5">
                  <c:v>144</c:v>
                </c:pt>
                <c:pt idx="6">
                  <c:v>136</c:v>
                </c:pt>
                <c:pt idx="7">
                  <c:v>145</c:v>
                </c:pt>
                <c:pt idx="8">
                  <c:v>156</c:v>
                </c:pt>
                <c:pt idx="9">
                  <c:v>164</c:v>
                </c:pt>
              </c:numCache>
            </c:numRef>
          </c:xVal>
          <c:yVal>
            <c:numRef>
              <c:f>sample2!$S$1:$S$10</c:f>
              <c:numCache>
                <c:formatCode>General</c:formatCode>
                <c:ptCount val="10"/>
                <c:pt idx="0">
                  <c:v>74</c:v>
                </c:pt>
                <c:pt idx="1">
                  <c:v>96</c:v>
                </c:pt>
                <c:pt idx="2">
                  <c:v>100</c:v>
                </c:pt>
                <c:pt idx="3">
                  <c:v>109</c:v>
                </c:pt>
                <c:pt idx="4">
                  <c:v>115</c:v>
                </c:pt>
                <c:pt idx="5">
                  <c:v>132</c:v>
                </c:pt>
                <c:pt idx="6">
                  <c:v>143</c:v>
                </c:pt>
                <c:pt idx="7">
                  <c:v>158</c:v>
                </c:pt>
                <c:pt idx="8">
                  <c:v>160</c:v>
                </c:pt>
                <c:pt idx="9">
                  <c:v>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BB-154F-B6C9-8E3060975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437663"/>
        <c:axId val="2000310623"/>
      </c:scatterChart>
      <c:valAx>
        <c:axId val="200043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0310623"/>
        <c:crosses val="autoZero"/>
        <c:crossBetween val="midCat"/>
      </c:valAx>
      <c:valAx>
        <c:axId val="200031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043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sample2!$V$1:$V$47</c:f>
              <c:numCache>
                <c:formatCode>General</c:formatCode>
                <c:ptCount val="47"/>
                <c:pt idx="0">
                  <c:v>105</c:v>
                </c:pt>
                <c:pt idx="1">
                  <c:v>129</c:v>
                </c:pt>
                <c:pt idx="2">
                  <c:v>122</c:v>
                </c:pt>
                <c:pt idx="3">
                  <c:v>92</c:v>
                </c:pt>
                <c:pt idx="8">
                  <c:v>122</c:v>
                </c:pt>
                <c:pt idx="9">
                  <c:v>129</c:v>
                </c:pt>
                <c:pt idx="10">
                  <c:v>146</c:v>
                </c:pt>
                <c:pt idx="11">
                  <c:v>157</c:v>
                </c:pt>
                <c:pt idx="12">
                  <c:v>155</c:v>
                </c:pt>
                <c:pt idx="13">
                  <c:v>138</c:v>
                </c:pt>
                <c:pt idx="14">
                  <c:v>125</c:v>
                </c:pt>
                <c:pt idx="16">
                  <c:v>157</c:v>
                </c:pt>
                <c:pt idx="17">
                  <c:v>184</c:v>
                </c:pt>
                <c:pt idx="18">
                  <c:v>193</c:v>
                </c:pt>
                <c:pt idx="19">
                  <c:v>170</c:v>
                </c:pt>
                <c:pt idx="20">
                  <c:v>155</c:v>
                </c:pt>
                <c:pt idx="24">
                  <c:v>170</c:v>
                </c:pt>
                <c:pt idx="25">
                  <c:v>193</c:v>
                </c:pt>
                <c:pt idx="26">
                  <c:v>223</c:v>
                </c:pt>
                <c:pt idx="27">
                  <c:v>230</c:v>
                </c:pt>
                <c:pt idx="28">
                  <c:v>214</c:v>
                </c:pt>
                <c:pt idx="29">
                  <c:v>194</c:v>
                </c:pt>
                <c:pt idx="30">
                  <c:v>176</c:v>
                </c:pt>
                <c:pt idx="32">
                  <c:v>214</c:v>
                </c:pt>
                <c:pt idx="33">
                  <c:v>230</c:v>
                </c:pt>
                <c:pt idx="34">
                  <c:v>260</c:v>
                </c:pt>
                <c:pt idx="35">
                  <c:v>241</c:v>
                </c:pt>
                <c:pt idx="40">
                  <c:v>240</c:v>
                </c:pt>
                <c:pt idx="41">
                  <c:v>241</c:v>
                </c:pt>
                <c:pt idx="42">
                  <c:v>260</c:v>
                </c:pt>
                <c:pt idx="43">
                  <c:v>268</c:v>
                </c:pt>
                <c:pt idx="44">
                  <c:v>286</c:v>
                </c:pt>
                <c:pt idx="45">
                  <c:v>286</c:v>
                </c:pt>
                <c:pt idx="46">
                  <c:v>263</c:v>
                </c:pt>
              </c:numCache>
            </c:numRef>
          </c:xVal>
          <c:yVal>
            <c:numRef>
              <c:f>sample2!$W$1:$W$47</c:f>
              <c:numCache>
                <c:formatCode>General</c:formatCode>
                <c:ptCount val="47"/>
                <c:pt idx="0">
                  <c:v>126</c:v>
                </c:pt>
                <c:pt idx="1">
                  <c:v>138</c:v>
                </c:pt>
                <c:pt idx="2">
                  <c:v>165</c:v>
                </c:pt>
                <c:pt idx="3">
                  <c:v>152</c:v>
                </c:pt>
                <c:pt idx="8">
                  <c:v>165</c:v>
                </c:pt>
                <c:pt idx="9">
                  <c:v>138</c:v>
                </c:pt>
                <c:pt idx="10">
                  <c:v>130</c:v>
                </c:pt>
                <c:pt idx="11">
                  <c:v>140</c:v>
                </c:pt>
                <c:pt idx="12">
                  <c:v>173</c:v>
                </c:pt>
                <c:pt idx="13">
                  <c:v>185</c:v>
                </c:pt>
                <c:pt idx="14">
                  <c:v>178</c:v>
                </c:pt>
                <c:pt idx="16">
                  <c:v>140</c:v>
                </c:pt>
                <c:pt idx="17">
                  <c:v>136</c:v>
                </c:pt>
                <c:pt idx="18">
                  <c:v>151</c:v>
                </c:pt>
                <c:pt idx="19">
                  <c:v>178</c:v>
                </c:pt>
                <c:pt idx="20">
                  <c:v>173</c:v>
                </c:pt>
                <c:pt idx="24">
                  <c:v>178</c:v>
                </c:pt>
                <c:pt idx="25">
                  <c:v>151</c:v>
                </c:pt>
                <c:pt idx="26">
                  <c:v>156</c:v>
                </c:pt>
                <c:pt idx="27">
                  <c:v>176</c:v>
                </c:pt>
                <c:pt idx="28">
                  <c:v>198</c:v>
                </c:pt>
                <c:pt idx="29">
                  <c:v>205</c:v>
                </c:pt>
                <c:pt idx="30">
                  <c:v>195</c:v>
                </c:pt>
                <c:pt idx="32">
                  <c:v>198</c:v>
                </c:pt>
                <c:pt idx="33">
                  <c:v>176</c:v>
                </c:pt>
                <c:pt idx="34">
                  <c:v>185</c:v>
                </c:pt>
                <c:pt idx="35">
                  <c:v>210</c:v>
                </c:pt>
                <c:pt idx="40">
                  <c:v>216</c:v>
                </c:pt>
                <c:pt idx="41">
                  <c:v>210</c:v>
                </c:pt>
                <c:pt idx="42">
                  <c:v>185</c:v>
                </c:pt>
                <c:pt idx="43">
                  <c:v>178</c:v>
                </c:pt>
                <c:pt idx="44">
                  <c:v>184</c:v>
                </c:pt>
                <c:pt idx="45">
                  <c:v>212</c:v>
                </c:pt>
                <c:pt idx="46">
                  <c:v>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8-344D-A25B-471B5BF1A89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sample2!$Y$1:$Y$12</c:f>
              <c:numCache>
                <c:formatCode>General</c:formatCode>
                <c:ptCount val="12"/>
                <c:pt idx="0">
                  <c:v>92</c:v>
                </c:pt>
                <c:pt idx="1">
                  <c:v>122</c:v>
                </c:pt>
                <c:pt idx="2">
                  <c:v>125</c:v>
                </c:pt>
                <c:pt idx="3">
                  <c:v>138</c:v>
                </c:pt>
                <c:pt idx="4">
                  <c:v>155</c:v>
                </c:pt>
                <c:pt idx="5">
                  <c:v>170</c:v>
                </c:pt>
                <c:pt idx="6">
                  <c:v>176</c:v>
                </c:pt>
                <c:pt idx="7">
                  <c:v>194</c:v>
                </c:pt>
                <c:pt idx="8">
                  <c:v>214</c:v>
                </c:pt>
                <c:pt idx="9">
                  <c:v>241</c:v>
                </c:pt>
                <c:pt idx="10">
                  <c:v>240</c:v>
                </c:pt>
                <c:pt idx="11">
                  <c:v>263</c:v>
                </c:pt>
              </c:numCache>
            </c:numRef>
          </c:xVal>
          <c:yVal>
            <c:numRef>
              <c:f>sample2!$Z$1:$Z$12</c:f>
              <c:numCache>
                <c:formatCode>General</c:formatCode>
                <c:ptCount val="12"/>
                <c:pt idx="0">
                  <c:v>152</c:v>
                </c:pt>
                <c:pt idx="1">
                  <c:v>165</c:v>
                </c:pt>
                <c:pt idx="2">
                  <c:v>178</c:v>
                </c:pt>
                <c:pt idx="3">
                  <c:v>185</c:v>
                </c:pt>
                <c:pt idx="4">
                  <c:v>173</c:v>
                </c:pt>
                <c:pt idx="5">
                  <c:v>178</c:v>
                </c:pt>
                <c:pt idx="6">
                  <c:v>195</c:v>
                </c:pt>
                <c:pt idx="7">
                  <c:v>205</c:v>
                </c:pt>
                <c:pt idx="8">
                  <c:v>198</c:v>
                </c:pt>
                <c:pt idx="9">
                  <c:v>210</c:v>
                </c:pt>
                <c:pt idx="10">
                  <c:v>216</c:v>
                </c:pt>
                <c:pt idx="11">
                  <c:v>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D8-344D-A25B-471B5BF1A89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sample2!$AB$1:$AB$11</c:f>
              <c:numCache>
                <c:formatCode>General</c:formatCode>
                <c:ptCount val="11"/>
                <c:pt idx="0">
                  <c:v>105</c:v>
                </c:pt>
                <c:pt idx="1">
                  <c:v>129</c:v>
                </c:pt>
                <c:pt idx="2">
                  <c:v>146</c:v>
                </c:pt>
                <c:pt idx="3">
                  <c:v>157</c:v>
                </c:pt>
                <c:pt idx="4">
                  <c:v>184</c:v>
                </c:pt>
                <c:pt idx="5">
                  <c:v>193</c:v>
                </c:pt>
                <c:pt idx="6">
                  <c:v>223</c:v>
                </c:pt>
                <c:pt idx="7">
                  <c:v>230</c:v>
                </c:pt>
                <c:pt idx="8">
                  <c:v>260</c:v>
                </c:pt>
                <c:pt idx="9">
                  <c:v>268</c:v>
                </c:pt>
                <c:pt idx="10">
                  <c:v>286</c:v>
                </c:pt>
              </c:numCache>
            </c:numRef>
          </c:xVal>
          <c:yVal>
            <c:numRef>
              <c:f>sample2!$AC$1:$AC$11</c:f>
              <c:numCache>
                <c:formatCode>General</c:formatCode>
                <c:ptCount val="11"/>
                <c:pt idx="0">
                  <c:v>126</c:v>
                </c:pt>
                <c:pt idx="1">
                  <c:v>138</c:v>
                </c:pt>
                <c:pt idx="2">
                  <c:v>130</c:v>
                </c:pt>
                <c:pt idx="3">
                  <c:v>140</c:v>
                </c:pt>
                <c:pt idx="4">
                  <c:v>136</c:v>
                </c:pt>
                <c:pt idx="5">
                  <c:v>151</c:v>
                </c:pt>
                <c:pt idx="6">
                  <c:v>156</c:v>
                </c:pt>
                <c:pt idx="7">
                  <c:v>176</c:v>
                </c:pt>
                <c:pt idx="8">
                  <c:v>185</c:v>
                </c:pt>
                <c:pt idx="9">
                  <c:v>178</c:v>
                </c:pt>
                <c:pt idx="10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D8-344D-A25B-471B5BF1A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456111"/>
        <c:axId val="1552439599"/>
      </c:scatterChart>
      <c:valAx>
        <c:axId val="203045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2439599"/>
        <c:crosses val="autoZero"/>
        <c:crossBetween val="midCat"/>
      </c:valAx>
      <c:valAx>
        <c:axId val="155243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045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sample!$K$1:$K$36</c:f>
              <c:numCache>
                <c:formatCode>General</c:formatCode>
                <c:ptCount val="36"/>
                <c:pt idx="0">
                  <c:v>50</c:v>
                </c:pt>
                <c:pt idx="1">
                  <c:v>70</c:v>
                </c:pt>
                <c:pt idx="2">
                  <c:v>111</c:v>
                </c:pt>
                <c:pt idx="3">
                  <c:v>112</c:v>
                </c:pt>
                <c:pt idx="4">
                  <c:v>70</c:v>
                </c:pt>
                <c:pt idx="6">
                  <c:v>111</c:v>
                </c:pt>
                <c:pt idx="7">
                  <c:v>126</c:v>
                </c:pt>
                <c:pt idx="8">
                  <c:v>132</c:v>
                </c:pt>
                <c:pt idx="9">
                  <c:v>167</c:v>
                </c:pt>
                <c:pt idx="10">
                  <c:v>175</c:v>
                </c:pt>
                <c:pt idx="11">
                  <c:v>156</c:v>
                </c:pt>
                <c:pt idx="12">
                  <c:v>123</c:v>
                </c:pt>
                <c:pt idx="13">
                  <c:v>112</c:v>
                </c:pt>
                <c:pt idx="15">
                  <c:v>156</c:v>
                </c:pt>
                <c:pt idx="16">
                  <c:v>175</c:v>
                </c:pt>
                <c:pt idx="17">
                  <c:v>211</c:v>
                </c:pt>
                <c:pt idx="18">
                  <c:v>225</c:v>
                </c:pt>
                <c:pt idx="19">
                  <c:v>216</c:v>
                </c:pt>
                <c:pt idx="20">
                  <c:v>185</c:v>
                </c:pt>
                <c:pt idx="21">
                  <c:v>164</c:v>
                </c:pt>
                <c:pt idx="23">
                  <c:v>211</c:v>
                </c:pt>
                <c:pt idx="24">
                  <c:v>224</c:v>
                </c:pt>
                <c:pt idx="25">
                  <c:v>260</c:v>
                </c:pt>
                <c:pt idx="26">
                  <c:v>278</c:v>
                </c:pt>
                <c:pt idx="27">
                  <c:v>277</c:v>
                </c:pt>
                <c:pt idx="28">
                  <c:v>225</c:v>
                </c:pt>
                <c:pt idx="30">
                  <c:v>278</c:v>
                </c:pt>
                <c:pt idx="31">
                  <c:v>305</c:v>
                </c:pt>
                <c:pt idx="32">
                  <c:v>335</c:v>
                </c:pt>
                <c:pt idx="33">
                  <c:v>318</c:v>
                </c:pt>
                <c:pt idx="34">
                  <c:v>284</c:v>
                </c:pt>
                <c:pt idx="35">
                  <c:v>277</c:v>
                </c:pt>
              </c:numCache>
            </c:numRef>
          </c:xVal>
          <c:yVal>
            <c:numRef>
              <c:f>sample!$L$1:$L$36</c:f>
              <c:numCache>
                <c:formatCode>General</c:formatCode>
                <c:ptCount val="36"/>
                <c:pt idx="0">
                  <c:v>206</c:v>
                </c:pt>
                <c:pt idx="1">
                  <c:v>177</c:v>
                </c:pt>
                <c:pt idx="2">
                  <c:v>179</c:v>
                </c:pt>
                <c:pt idx="3">
                  <c:v>209</c:v>
                </c:pt>
                <c:pt idx="4">
                  <c:v>226</c:v>
                </c:pt>
                <c:pt idx="6">
                  <c:v>179</c:v>
                </c:pt>
                <c:pt idx="7">
                  <c:v>164</c:v>
                </c:pt>
                <c:pt idx="8">
                  <c:v>161</c:v>
                </c:pt>
                <c:pt idx="9">
                  <c:v>172</c:v>
                </c:pt>
                <c:pt idx="10">
                  <c:v>194</c:v>
                </c:pt>
                <c:pt idx="11">
                  <c:v>224</c:v>
                </c:pt>
                <c:pt idx="12">
                  <c:v>226</c:v>
                </c:pt>
                <c:pt idx="13">
                  <c:v>209</c:v>
                </c:pt>
                <c:pt idx="15">
                  <c:v>224</c:v>
                </c:pt>
                <c:pt idx="16">
                  <c:v>194</c:v>
                </c:pt>
                <c:pt idx="17">
                  <c:v>189</c:v>
                </c:pt>
                <c:pt idx="18">
                  <c:v>208</c:v>
                </c:pt>
                <c:pt idx="19">
                  <c:v>220</c:v>
                </c:pt>
                <c:pt idx="20">
                  <c:v>237</c:v>
                </c:pt>
                <c:pt idx="21">
                  <c:v>234</c:v>
                </c:pt>
                <c:pt idx="23">
                  <c:v>189</c:v>
                </c:pt>
                <c:pt idx="24">
                  <c:v>169</c:v>
                </c:pt>
                <c:pt idx="25">
                  <c:v>152</c:v>
                </c:pt>
                <c:pt idx="26">
                  <c:v>163</c:v>
                </c:pt>
                <c:pt idx="27">
                  <c:v>210</c:v>
                </c:pt>
                <c:pt idx="28">
                  <c:v>208</c:v>
                </c:pt>
                <c:pt idx="30">
                  <c:v>163</c:v>
                </c:pt>
                <c:pt idx="31">
                  <c:v>150</c:v>
                </c:pt>
                <c:pt idx="32">
                  <c:v>183</c:v>
                </c:pt>
                <c:pt idx="33">
                  <c:v>217</c:v>
                </c:pt>
                <c:pt idx="34">
                  <c:v>217</c:v>
                </c:pt>
                <c:pt idx="35">
                  <c:v>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AE-A74A-BF89-CCCF235F825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sample!$N$1:$N$11</c:f>
              <c:numCache>
                <c:formatCode>General</c:formatCode>
                <c:ptCount val="11"/>
                <c:pt idx="0">
                  <c:v>70</c:v>
                </c:pt>
                <c:pt idx="1">
                  <c:v>112</c:v>
                </c:pt>
                <c:pt idx="2">
                  <c:v>123</c:v>
                </c:pt>
                <c:pt idx="3">
                  <c:v>156</c:v>
                </c:pt>
                <c:pt idx="4">
                  <c:v>164</c:v>
                </c:pt>
                <c:pt idx="5">
                  <c:v>185</c:v>
                </c:pt>
                <c:pt idx="6">
                  <c:v>216</c:v>
                </c:pt>
                <c:pt idx="7">
                  <c:v>225</c:v>
                </c:pt>
                <c:pt idx="8">
                  <c:v>277</c:v>
                </c:pt>
                <c:pt idx="9">
                  <c:v>284</c:v>
                </c:pt>
                <c:pt idx="10">
                  <c:v>318</c:v>
                </c:pt>
              </c:numCache>
            </c:numRef>
          </c:xVal>
          <c:yVal>
            <c:numRef>
              <c:f>sample!$O$1:$O$11</c:f>
              <c:numCache>
                <c:formatCode>General</c:formatCode>
                <c:ptCount val="11"/>
                <c:pt idx="0">
                  <c:v>226</c:v>
                </c:pt>
                <c:pt idx="1">
                  <c:v>209</c:v>
                </c:pt>
                <c:pt idx="2">
                  <c:v>226</c:v>
                </c:pt>
                <c:pt idx="3">
                  <c:v>224</c:v>
                </c:pt>
                <c:pt idx="4">
                  <c:v>234</c:v>
                </c:pt>
                <c:pt idx="5">
                  <c:v>237</c:v>
                </c:pt>
                <c:pt idx="6">
                  <c:v>220</c:v>
                </c:pt>
                <c:pt idx="7">
                  <c:v>208</c:v>
                </c:pt>
                <c:pt idx="8">
                  <c:v>210</c:v>
                </c:pt>
                <c:pt idx="9">
                  <c:v>217</c:v>
                </c:pt>
                <c:pt idx="10">
                  <c:v>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AE-A74A-BF89-CCCF235F825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sample!$Q$1:$Q$11</c:f>
              <c:numCache>
                <c:formatCode>General</c:formatCode>
                <c:ptCount val="11"/>
                <c:pt idx="0">
                  <c:v>70</c:v>
                </c:pt>
                <c:pt idx="1">
                  <c:v>111</c:v>
                </c:pt>
                <c:pt idx="2">
                  <c:v>126</c:v>
                </c:pt>
                <c:pt idx="3">
                  <c:v>132</c:v>
                </c:pt>
                <c:pt idx="4">
                  <c:v>167</c:v>
                </c:pt>
                <c:pt idx="5">
                  <c:v>175</c:v>
                </c:pt>
                <c:pt idx="6">
                  <c:v>211</c:v>
                </c:pt>
                <c:pt idx="7">
                  <c:v>224</c:v>
                </c:pt>
                <c:pt idx="8">
                  <c:v>260</c:v>
                </c:pt>
                <c:pt idx="9">
                  <c:v>278</c:v>
                </c:pt>
                <c:pt idx="10">
                  <c:v>305</c:v>
                </c:pt>
              </c:numCache>
            </c:numRef>
          </c:xVal>
          <c:yVal>
            <c:numRef>
              <c:f>sample!$R$1:$R$11</c:f>
              <c:numCache>
                <c:formatCode>General</c:formatCode>
                <c:ptCount val="11"/>
                <c:pt idx="0">
                  <c:v>177</c:v>
                </c:pt>
                <c:pt idx="1">
                  <c:v>179</c:v>
                </c:pt>
                <c:pt idx="2">
                  <c:v>164</c:v>
                </c:pt>
                <c:pt idx="3">
                  <c:v>161</c:v>
                </c:pt>
                <c:pt idx="4">
                  <c:v>172</c:v>
                </c:pt>
                <c:pt idx="5">
                  <c:v>194</c:v>
                </c:pt>
                <c:pt idx="6">
                  <c:v>189</c:v>
                </c:pt>
                <c:pt idx="7">
                  <c:v>169</c:v>
                </c:pt>
                <c:pt idx="8">
                  <c:v>152</c:v>
                </c:pt>
                <c:pt idx="9">
                  <c:v>163</c:v>
                </c:pt>
                <c:pt idx="10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AE-A74A-BF89-CCCF235F8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662560"/>
        <c:axId val="1892730912"/>
      </c:scatterChart>
      <c:valAx>
        <c:axId val="148566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2730912"/>
        <c:crosses val="autoZero"/>
        <c:crossBetween val="midCat"/>
      </c:valAx>
      <c:valAx>
        <c:axId val="18927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566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sample2!$AF$1:$AF$45</c:f>
              <c:numCache>
                <c:formatCode>General</c:formatCode>
                <c:ptCount val="45"/>
                <c:pt idx="0">
                  <c:v>84</c:v>
                </c:pt>
                <c:pt idx="1">
                  <c:v>95</c:v>
                </c:pt>
                <c:pt idx="2">
                  <c:v>115</c:v>
                </c:pt>
                <c:pt idx="3">
                  <c:v>115</c:v>
                </c:pt>
                <c:pt idx="4">
                  <c:v>96</c:v>
                </c:pt>
                <c:pt idx="10">
                  <c:v>92</c:v>
                </c:pt>
                <c:pt idx="11">
                  <c:v>111</c:v>
                </c:pt>
                <c:pt idx="12">
                  <c:v>132</c:v>
                </c:pt>
                <c:pt idx="13">
                  <c:v>136</c:v>
                </c:pt>
                <c:pt idx="14">
                  <c:v>115</c:v>
                </c:pt>
                <c:pt idx="15">
                  <c:v>95</c:v>
                </c:pt>
                <c:pt idx="20">
                  <c:v>105</c:v>
                </c:pt>
                <c:pt idx="21">
                  <c:v>111</c:v>
                </c:pt>
                <c:pt idx="22">
                  <c:v>120</c:v>
                </c:pt>
                <c:pt idx="23">
                  <c:v>147</c:v>
                </c:pt>
                <c:pt idx="24">
                  <c:v>152</c:v>
                </c:pt>
                <c:pt idx="25">
                  <c:v>156</c:v>
                </c:pt>
                <c:pt idx="26">
                  <c:v>148</c:v>
                </c:pt>
                <c:pt idx="27">
                  <c:v>132</c:v>
                </c:pt>
                <c:pt idx="28">
                  <c:v>111</c:v>
                </c:pt>
                <c:pt idx="30">
                  <c:v>119</c:v>
                </c:pt>
                <c:pt idx="31">
                  <c:v>133</c:v>
                </c:pt>
                <c:pt idx="32">
                  <c:v>150</c:v>
                </c:pt>
                <c:pt idx="33">
                  <c:v>147</c:v>
                </c:pt>
                <c:pt idx="34">
                  <c:v>120</c:v>
                </c:pt>
                <c:pt idx="40">
                  <c:v>131</c:v>
                </c:pt>
                <c:pt idx="41">
                  <c:v>151</c:v>
                </c:pt>
                <c:pt idx="42">
                  <c:v>163</c:v>
                </c:pt>
                <c:pt idx="43">
                  <c:v>150</c:v>
                </c:pt>
                <c:pt idx="44">
                  <c:v>133</c:v>
                </c:pt>
              </c:numCache>
            </c:numRef>
          </c:xVal>
          <c:yVal>
            <c:numRef>
              <c:f>sample2!$AG$1:$AG$45</c:f>
              <c:numCache>
                <c:formatCode>General</c:formatCode>
                <c:ptCount val="45"/>
                <c:pt idx="0">
                  <c:v>200</c:v>
                </c:pt>
                <c:pt idx="1">
                  <c:v>189</c:v>
                </c:pt>
                <c:pt idx="2">
                  <c:v>199</c:v>
                </c:pt>
                <c:pt idx="3">
                  <c:v>210</c:v>
                </c:pt>
                <c:pt idx="4">
                  <c:v>215</c:v>
                </c:pt>
                <c:pt idx="10">
                  <c:v>176</c:v>
                </c:pt>
                <c:pt idx="11">
                  <c:v>157</c:v>
                </c:pt>
                <c:pt idx="12">
                  <c:v>166</c:v>
                </c:pt>
                <c:pt idx="13">
                  <c:v>187</c:v>
                </c:pt>
                <c:pt idx="14">
                  <c:v>199</c:v>
                </c:pt>
                <c:pt idx="15">
                  <c:v>189</c:v>
                </c:pt>
                <c:pt idx="20">
                  <c:v>144</c:v>
                </c:pt>
                <c:pt idx="21">
                  <c:v>118</c:v>
                </c:pt>
                <c:pt idx="22">
                  <c:v>111</c:v>
                </c:pt>
                <c:pt idx="23">
                  <c:v>115</c:v>
                </c:pt>
                <c:pt idx="24">
                  <c:v>120</c:v>
                </c:pt>
                <c:pt idx="25">
                  <c:v>138</c:v>
                </c:pt>
                <c:pt idx="26">
                  <c:v>158</c:v>
                </c:pt>
                <c:pt idx="27">
                  <c:v>166</c:v>
                </c:pt>
                <c:pt idx="28">
                  <c:v>157</c:v>
                </c:pt>
                <c:pt idx="30">
                  <c:v>83</c:v>
                </c:pt>
                <c:pt idx="31">
                  <c:v>75</c:v>
                </c:pt>
                <c:pt idx="32">
                  <c:v>86</c:v>
                </c:pt>
                <c:pt idx="33">
                  <c:v>115</c:v>
                </c:pt>
                <c:pt idx="34">
                  <c:v>111</c:v>
                </c:pt>
                <c:pt idx="40">
                  <c:v>51</c:v>
                </c:pt>
                <c:pt idx="41">
                  <c:v>50</c:v>
                </c:pt>
                <c:pt idx="42">
                  <c:v>71</c:v>
                </c:pt>
                <c:pt idx="43">
                  <c:v>86</c:v>
                </c:pt>
                <c:pt idx="44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A-D542-A16D-A866BD53459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sample2!$AI$1:$AI$10</c:f>
              <c:numCache>
                <c:formatCode>General</c:formatCode>
                <c:ptCount val="10"/>
                <c:pt idx="0">
                  <c:v>115</c:v>
                </c:pt>
                <c:pt idx="1">
                  <c:v>115</c:v>
                </c:pt>
                <c:pt idx="2">
                  <c:v>136</c:v>
                </c:pt>
                <c:pt idx="3">
                  <c:v>132</c:v>
                </c:pt>
                <c:pt idx="4">
                  <c:v>148</c:v>
                </c:pt>
                <c:pt idx="5">
                  <c:v>156</c:v>
                </c:pt>
                <c:pt idx="6">
                  <c:v>152</c:v>
                </c:pt>
                <c:pt idx="7">
                  <c:v>147</c:v>
                </c:pt>
                <c:pt idx="8">
                  <c:v>150</c:v>
                </c:pt>
                <c:pt idx="9">
                  <c:v>163</c:v>
                </c:pt>
              </c:numCache>
            </c:numRef>
          </c:xVal>
          <c:yVal>
            <c:numRef>
              <c:f>sample2!$AJ$1:$AJ$10</c:f>
              <c:numCache>
                <c:formatCode>General</c:formatCode>
                <c:ptCount val="10"/>
                <c:pt idx="0">
                  <c:v>210</c:v>
                </c:pt>
                <c:pt idx="1">
                  <c:v>199</c:v>
                </c:pt>
                <c:pt idx="2">
                  <c:v>187</c:v>
                </c:pt>
                <c:pt idx="3">
                  <c:v>166</c:v>
                </c:pt>
                <c:pt idx="4">
                  <c:v>158</c:v>
                </c:pt>
                <c:pt idx="5">
                  <c:v>138</c:v>
                </c:pt>
                <c:pt idx="6">
                  <c:v>120</c:v>
                </c:pt>
                <c:pt idx="7">
                  <c:v>115</c:v>
                </c:pt>
                <c:pt idx="8">
                  <c:v>86</c:v>
                </c:pt>
                <c:pt idx="9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AA-D542-A16D-A866BD53459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sample2!$AL$1:$AL$10</c:f>
              <c:numCache>
                <c:formatCode>General</c:formatCode>
                <c:ptCount val="10"/>
                <c:pt idx="0">
                  <c:v>84</c:v>
                </c:pt>
                <c:pt idx="1">
                  <c:v>95</c:v>
                </c:pt>
                <c:pt idx="2">
                  <c:v>92</c:v>
                </c:pt>
                <c:pt idx="3">
                  <c:v>111</c:v>
                </c:pt>
                <c:pt idx="4">
                  <c:v>105</c:v>
                </c:pt>
                <c:pt idx="5">
                  <c:v>111</c:v>
                </c:pt>
                <c:pt idx="6">
                  <c:v>120</c:v>
                </c:pt>
                <c:pt idx="7">
                  <c:v>119</c:v>
                </c:pt>
                <c:pt idx="8">
                  <c:v>133</c:v>
                </c:pt>
                <c:pt idx="9">
                  <c:v>131</c:v>
                </c:pt>
              </c:numCache>
            </c:numRef>
          </c:xVal>
          <c:yVal>
            <c:numRef>
              <c:f>sample2!$AM$1:$AM$10</c:f>
              <c:numCache>
                <c:formatCode>General</c:formatCode>
                <c:ptCount val="10"/>
                <c:pt idx="0">
                  <c:v>200</c:v>
                </c:pt>
                <c:pt idx="1">
                  <c:v>189</c:v>
                </c:pt>
                <c:pt idx="2">
                  <c:v>176</c:v>
                </c:pt>
                <c:pt idx="3">
                  <c:v>157</c:v>
                </c:pt>
                <c:pt idx="4">
                  <c:v>144</c:v>
                </c:pt>
                <c:pt idx="5">
                  <c:v>118</c:v>
                </c:pt>
                <c:pt idx="6">
                  <c:v>111</c:v>
                </c:pt>
                <c:pt idx="7">
                  <c:v>83</c:v>
                </c:pt>
                <c:pt idx="8">
                  <c:v>75</c:v>
                </c:pt>
                <c:pt idx="9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AA-D542-A16D-A866BD534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931295"/>
        <c:axId val="2030578399"/>
      </c:scatterChart>
      <c:valAx>
        <c:axId val="20309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0578399"/>
        <c:crosses val="autoZero"/>
        <c:crossBetween val="midCat"/>
      </c:valAx>
      <c:valAx>
        <c:axId val="203057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09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sample2!$AP$1:$AP$37</c:f>
              <c:numCache>
                <c:formatCode>General</c:formatCode>
                <c:ptCount val="37"/>
                <c:pt idx="0">
                  <c:v>147</c:v>
                </c:pt>
                <c:pt idx="1">
                  <c:v>169</c:v>
                </c:pt>
                <c:pt idx="2">
                  <c:v>189</c:v>
                </c:pt>
                <c:pt idx="3">
                  <c:v>181</c:v>
                </c:pt>
                <c:pt idx="4">
                  <c:v>161</c:v>
                </c:pt>
                <c:pt idx="8">
                  <c:v>151</c:v>
                </c:pt>
                <c:pt idx="9">
                  <c:v>161</c:v>
                </c:pt>
                <c:pt idx="10">
                  <c:v>181</c:v>
                </c:pt>
                <c:pt idx="11">
                  <c:v>200</c:v>
                </c:pt>
                <c:pt idx="12">
                  <c:v>199</c:v>
                </c:pt>
                <c:pt idx="13">
                  <c:v>170</c:v>
                </c:pt>
                <c:pt idx="16">
                  <c:v>170</c:v>
                </c:pt>
                <c:pt idx="17">
                  <c:v>199</c:v>
                </c:pt>
                <c:pt idx="18">
                  <c:v>215</c:v>
                </c:pt>
                <c:pt idx="19">
                  <c:v>223</c:v>
                </c:pt>
                <c:pt idx="20">
                  <c:v>217</c:v>
                </c:pt>
                <c:pt idx="21">
                  <c:v>181</c:v>
                </c:pt>
                <c:pt idx="22">
                  <c:v>161</c:v>
                </c:pt>
                <c:pt idx="25">
                  <c:v>181</c:v>
                </c:pt>
                <c:pt idx="26">
                  <c:v>217</c:v>
                </c:pt>
                <c:pt idx="27">
                  <c:v>232</c:v>
                </c:pt>
                <c:pt idx="28">
                  <c:v>224</c:v>
                </c:pt>
                <c:pt idx="29">
                  <c:v>181</c:v>
                </c:pt>
                <c:pt idx="31">
                  <c:v>166</c:v>
                </c:pt>
                <c:pt idx="32">
                  <c:v>175</c:v>
                </c:pt>
                <c:pt idx="33">
                  <c:v>181</c:v>
                </c:pt>
                <c:pt idx="34">
                  <c:v>224</c:v>
                </c:pt>
                <c:pt idx="35">
                  <c:v>232</c:v>
                </c:pt>
                <c:pt idx="36">
                  <c:v>194</c:v>
                </c:pt>
              </c:numCache>
            </c:numRef>
          </c:xVal>
          <c:yVal>
            <c:numRef>
              <c:f>sample2!$AQ$1:$AQ$37</c:f>
              <c:numCache>
                <c:formatCode>General</c:formatCode>
                <c:ptCount val="37"/>
                <c:pt idx="0">
                  <c:v>126</c:v>
                </c:pt>
                <c:pt idx="1">
                  <c:v>101</c:v>
                </c:pt>
                <c:pt idx="2">
                  <c:v>113</c:v>
                </c:pt>
                <c:pt idx="3">
                  <c:v>142</c:v>
                </c:pt>
                <c:pt idx="4">
                  <c:v>147</c:v>
                </c:pt>
                <c:pt idx="8">
                  <c:v>166</c:v>
                </c:pt>
                <c:pt idx="9">
                  <c:v>147</c:v>
                </c:pt>
                <c:pt idx="10">
                  <c:v>142</c:v>
                </c:pt>
                <c:pt idx="11">
                  <c:v>157</c:v>
                </c:pt>
                <c:pt idx="12">
                  <c:v>173</c:v>
                </c:pt>
                <c:pt idx="13">
                  <c:v>187</c:v>
                </c:pt>
                <c:pt idx="16">
                  <c:v>187</c:v>
                </c:pt>
                <c:pt idx="17">
                  <c:v>173</c:v>
                </c:pt>
                <c:pt idx="18">
                  <c:v>183</c:v>
                </c:pt>
                <c:pt idx="19">
                  <c:v>204</c:v>
                </c:pt>
                <c:pt idx="20">
                  <c:v>218</c:v>
                </c:pt>
                <c:pt idx="21">
                  <c:v>232</c:v>
                </c:pt>
                <c:pt idx="22">
                  <c:v>215</c:v>
                </c:pt>
                <c:pt idx="25">
                  <c:v>232</c:v>
                </c:pt>
                <c:pt idx="26">
                  <c:v>218</c:v>
                </c:pt>
                <c:pt idx="27">
                  <c:v>235</c:v>
                </c:pt>
                <c:pt idx="28">
                  <c:v>259</c:v>
                </c:pt>
                <c:pt idx="29">
                  <c:v>252</c:v>
                </c:pt>
                <c:pt idx="31">
                  <c:v>272</c:v>
                </c:pt>
                <c:pt idx="32">
                  <c:v>256</c:v>
                </c:pt>
                <c:pt idx="33">
                  <c:v>252</c:v>
                </c:pt>
                <c:pt idx="34">
                  <c:v>259</c:v>
                </c:pt>
                <c:pt idx="35">
                  <c:v>271</c:v>
                </c:pt>
                <c:pt idx="36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2-CD46-AA53-080D0D7A6AF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sample2!$AS$1:$AS$9</c:f>
              <c:numCache>
                <c:formatCode>General</c:formatCode>
                <c:ptCount val="9"/>
                <c:pt idx="0">
                  <c:v>147</c:v>
                </c:pt>
                <c:pt idx="1">
                  <c:v>161</c:v>
                </c:pt>
                <c:pt idx="2">
                  <c:v>151</c:v>
                </c:pt>
                <c:pt idx="3">
                  <c:v>170</c:v>
                </c:pt>
                <c:pt idx="4">
                  <c:v>161</c:v>
                </c:pt>
                <c:pt idx="5">
                  <c:v>181</c:v>
                </c:pt>
                <c:pt idx="6">
                  <c:v>181</c:v>
                </c:pt>
                <c:pt idx="7">
                  <c:v>175</c:v>
                </c:pt>
                <c:pt idx="8">
                  <c:v>166</c:v>
                </c:pt>
              </c:numCache>
            </c:numRef>
          </c:xVal>
          <c:yVal>
            <c:numRef>
              <c:f>sample2!$AT$1:$AT$9</c:f>
              <c:numCache>
                <c:formatCode>General</c:formatCode>
                <c:ptCount val="9"/>
                <c:pt idx="0">
                  <c:v>126</c:v>
                </c:pt>
                <c:pt idx="1">
                  <c:v>147</c:v>
                </c:pt>
                <c:pt idx="2">
                  <c:v>166</c:v>
                </c:pt>
                <c:pt idx="3">
                  <c:v>187</c:v>
                </c:pt>
                <c:pt idx="4">
                  <c:v>215</c:v>
                </c:pt>
                <c:pt idx="5">
                  <c:v>232</c:v>
                </c:pt>
                <c:pt idx="6">
                  <c:v>252</c:v>
                </c:pt>
                <c:pt idx="7">
                  <c:v>256</c:v>
                </c:pt>
                <c:pt idx="8">
                  <c:v>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32-CD46-AA53-080D0D7A6AF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sample2!$AV$1:$AV$10</c:f>
              <c:numCache>
                <c:formatCode>General</c:formatCode>
                <c:ptCount val="10"/>
                <c:pt idx="0">
                  <c:v>189</c:v>
                </c:pt>
                <c:pt idx="1">
                  <c:v>181</c:v>
                </c:pt>
                <c:pt idx="2">
                  <c:v>200</c:v>
                </c:pt>
                <c:pt idx="3">
                  <c:v>199</c:v>
                </c:pt>
                <c:pt idx="4">
                  <c:v>215</c:v>
                </c:pt>
                <c:pt idx="5">
                  <c:v>223</c:v>
                </c:pt>
                <c:pt idx="6">
                  <c:v>217</c:v>
                </c:pt>
                <c:pt idx="7">
                  <c:v>232</c:v>
                </c:pt>
                <c:pt idx="8">
                  <c:v>224</c:v>
                </c:pt>
                <c:pt idx="9">
                  <c:v>232</c:v>
                </c:pt>
              </c:numCache>
            </c:numRef>
          </c:xVal>
          <c:yVal>
            <c:numRef>
              <c:f>sample2!$AW$1:$AW$10</c:f>
              <c:numCache>
                <c:formatCode>General</c:formatCode>
                <c:ptCount val="10"/>
                <c:pt idx="0">
                  <c:v>113</c:v>
                </c:pt>
                <c:pt idx="1">
                  <c:v>142</c:v>
                </c:pt>
                <c:pt idx="2">
                  <c:v>157</c:v>
                </c:pt>
                <c:pt idx="3">
                  <c:v>173</c:v>
                </c:pt>
                <c:pt idx="4">
                  <c:v>183</c:v>
                </c:pt>
                <c:pt idx="5">
                  <c:v>204</c:v>
                </c:pt>
                <c:pt idx="6">
                  <c:v>218</c:v>
                </c:pt>
                <c:pt idx="7">
                  <c:v>235</c:v>
                </c:pt>
                <c:pt idx="8">
                  <c:v>259</c:v>
                </c:pt>
                <c:pt idx="9">
                  <c:v>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32-CD46-AA53-080D0D7A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889151"/>
        <c:axId val="1841331663"/>
      </c:scatterChart>
      <c:valAx>
        <c:axId val="158888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1331663"/>
        <c:crosses val="autoZero"/>
        <c:crossBetween val="midCat"/>
      </c:valAx>
      <c:valAx>
        <c:axId val="18413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888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sample2!$AZ$1:$AZ$45</c:f>
              <c:numCache>
                <c:formatCode>General</c:formatCode>
                <c:ptCount val="45"/>
                <c:pt idx="0">
                  <c:v>77</c:v>
                </c:pt>
                <c:pt idx="1">
                  <c:v>108</c:v>
                </c:pt>
                <c:pt idx="2">
                  <c:v>119</c:v>
                </c:pt>
                <c:pt idx="3">
                  <c:v>98</c:v>
                </c:pt>
                <c:pt idx="4">
                  <c:v>77</c:v>
                </c:pt>
                <c:pt idx="8">
                  <c:v>116</c:v>
                </c:pt>
                <c:pt idx="9">
                  <c:v>137</c:v>
                </c:pt>
                <c:pt idx="10">
                  <c:v>154</c:v>
                </c:pt>
                <c:pt idx="11">
                  <c:v>142</c:v>
                </c:pt>
                <c:pt idx="12">
                  <c:v>119</c:v>
                </c:pt>
                <c:pt idx="13">
                  <c:v>108</c:v>
                </c:pt>
                <c:pt idx="16">
                  <c:v>137</c:v>
                </c:pt>
                <c:pt idx="17">
                  <c:v>148</c:v>
                </c:pt>
                <c:pt idx="18">
                  <c:v>177</c:v>
                </c:pt>
                <c:pt idx="19">
                  <c:v>197</c:v>
                </c:pt>
                <c:pt idx="20">
                  <c:v>205</c:v>
                </c:pt>
                <c:pt idx="21">
                  <c:v>182</c:v>
                </c:pt>
                <c:pt idx="22">
                  <c:v>154</c:v>
                </c:pt>
                <c:pt idx="24">
                  <c:v>182</c:v>
                </c:pt>
                <c:pt idx="25">
                  <c:v>205</c:v>
                </c:pt>
                <c:pt idx="26">
                  <c:v>234</c:v>
                </c:pt>
                <c:pt idx="27">
                  <c:v>250</c:v>
                </c:pt>
                <c:pt idx="28">
                  <c:v>244</c:v>
                </c:pt>
                <c:pt idx="29">
                  <c:v>219</c:v>
                </c:pt>
                <c:pt idx="30">
                  <c:v>191</c:v>
                </c:pt>
                <c:pt idx="32">
                  <c:v>234</c:v>
                </c:pt>
                <c:pt idx="33">
                  <c:v>255</c:v>
                </c:pt>
                <c:pt idx="34">
                  <c:v>273</c:v>
                </c:pt>
                <c:pt idx="35">
                  <c:v>277</c:v>
                </c:pt>
                <c:pt idx="36">
                  <c:v>250</c:v>
                </c:pt>
                <c:pt idx="40">
                  <c:v>273</c:v>
                </c:pt>
                <c:pt idx="41">
                  <c:v>295</c:v>
                </c:pt>
                <c:pt idx="42">
                  <c:v>315</c:v>
                </c:pt>
                <c:pt idx="43">
                  <c:v>301</c:v>
                </c:pt>
                <c:pt idx="44">
                  <c:v>277</c:v>
                </c:pt>
              </c:numCache>
            </c:numRef>
          </c:xVal>
          <c:yVal>
            <c:numRef>
              <c:f>sample2!$BA$1:$BA$45</c:f>
              <c:numCache>
                <c:formatCode>General</c:formatCode>
                <c:ptCount val="45"/>
                <c:pt idx="0">
                  <c:v>216</c:v>
                </c:pt>
                <c:pt idx="1">
                  <c:v>212</c:v>
                </c:pt>
                <c:pt idx="2">
                  <c:v>226</c:v>
                </c:pt>
                <c:pt idx="3">
                  <c:v>258</c:v>
                </c:pt>
                <c:pt idx="4">
                  <c:v>250</c:v>
                </c:pt>
                <c:pt idx="8">
                  <c:v>175</c:v>
                </c:pt>
                <c:pt idx="9">
                  <c:v>176</c:v>
                </c:pt>
                <c:pt idx="10">
                  <c:v>210</c:v>
                </c:pt>
                <c:pt idx="11">
                  <c:v>227</c:v>
                </c:pt>
                <c:pt idx="12">
                  <c:v>226</c:v>
                </c:pt>
                <c:pt idx="13">
                  <c:v>212</c:v>
                </c:pt>
                <c:pt idx="16">
                  <c:v>176</c:v>
                </c:pt>
                <c:pt idx="17">
                  <c:v>162</c:v>
                </c:pt>
                <c:pt idx="18">
                  <c:v>154</c:v>
                </c:pt>
                <c:pt idx="19">
                  <c:v>165</c:v>
                </c:pt>
                <c:pt idx="20">
                  <c:v>185</c:v>
                </c:pt>
                <c:pt idx="21">
                  <c:v>214</c:v>
                </c:pt>
                <c:pt idx="22">
                  <c:v>210</c:v>
                </c:pt>
                <c:pt idx="24">
                  <c:v>214</c:v>
                </c:pt>
                <c:pt idx="25">
                  <c:v>185</c:v>
                </c:pt>
                <c:pt idx="26">
                  <c:v>190</c:v>
                </c:pt>
                <c:pt idx="27">
                  <c:v>217</c:v>
                </c:pt>
                <c:pt idx="28">
                  <c:v>236</c:v>
                </c:pt>
                <c:pt idx="29">
                  <c:v>246</c:v>
                </c:pt>
                <c:pt idx="30">
                  <c:v>233</c:v>
                </c:pt>
                <c:pt idx="32">
                  <c:v>190</c:v>
                </c:pt>
                <c:pt idx="33">
                  <c:v>166</c:v>
                </c:pt>
                <c:pt idx="34">
                  <c:v>178</c:v>
                </c:pt>
                <c:pt idx="35">
                  <c:v>207</c:v>
                </c:pt>
                <c:pt idx="36">
                  <c:v>217</c:v>
                </c:pt>
                <c:pt idx="40">
                  <c:v>178</c:v>
                </c:pt>
                <c:pt idx="41">
                  <c:v>159</c:v>
                </c:pt>
                <c:pt idx="42">
                  <c:v>173</c:v>
                </c:pt>
                <c:pt idx="43">
                  <c:v>212</c:v>
                </c:pt>
                <c:pt idx="44">
                  <c:v>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7B-2F44-9B5F-427FE0FB271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sample2!$BC$1:$BC$11</c:f>
              <c:numCache>
                <c:formatCode>General</c:formatCode>
                <c:ptCount val="11"/>
                <c:pt idx="0">
                  <c:v>98</c:v>
                </c:pt>
                <c:pt idx="1">
                  <c:v>119</c:v>
                </c:pt>
                <c:pt idx="2">
                  <c:v>142</c:v>
                </c:pt>
                <c:pt idx="3">
                  <c:v>154</c:v>
                </c:pt>
                <c:pt idx="4">
                  <c:v>182</c:v>
                </c:pt>
                <c:pt idx="5">
                  <c:v>191</c:v>
                </c:pt>
                <c:pt idx="6">
                  <c:v>219</c:v>
                </c:pt>
                <c:pt idx="7">
                  <c:v>244</c:v>
                </c:pt>
                <c:pt idx="8">
                  <c:v>250</c:v>
                </c:pt>
                <c:pt idx="9">
                  <c:v>277</c:v>
                </c:pt>
                <c:pt idx="10">
                  <c:v>301</c:v>
                </c:pt>
              </c:numCache>
            </c:numRef>
          </c:xVal>
          <c:yVal>
            <c:numRef>
              <c:f>sample2!$BD$1:$BD$11</c:f>
              <c:numCache>
                <c:formatCode>General</c:formatCode>
                <c:ptCount val="11"/>
                <c:pt idx="0">
                  <c:v>258</c:v>
                </c:pt>
                <c:pt idx="1">
                  <c:v>226</c:v>
                </c:pt>
                <c:pt idx="2">
                  <c:v>227</c:v>
                </c:pt>
                <c:pt idx="3">
                  <c:v>210</c:v>
                </c:pt>
                <c:pt idx="4">
                  <c:v>214</c:v>
                </c:pt>
                <c:pt idx="5">
                  <c:v>233</c:v>
                </c:pt>
                <c:pt idx="6">
                  <c:v>246</c:v>
                </c:pt>
                <c:pt idx="7">
                  <c:v>236</c:v>
                </c:pt>
                <c:pt idx="8">
                  <c:v>217</c:v>
                </c:pt>
                <c:pt idx="9">
                  <c:v>207</c:v>
                </c:pt>
                <c:pt idx="10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7B-2F44-9B5F-427FE0FB271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sample2!$BF$1:$BF$13</c:f>
              <c:numCache>
                <c:formatCode>General</c:formatCode>
                <c:ptCount val="13"/>
                <c:pt idx="0">
                  <c:v>77</c:v>
                </c:pt>
                <c:pt idx="1">
                  <c:v>108</c:v>
                </c:pt>
                <c:pt idx="2">
                  <c:v>116</c:v>
                </c:pt>
                <c:pt idx="3">
                  <c:v>137</c:v>
                </c:pt>
                <c:pt idx="4">
                  <c:v>148</c:v>
                </c:pt>
                <c:pt idx="5">
                  <c:v>177</c:v>
                </c:pt>
                <c:pt idx="6">
                  <c:v>197</c:v>
                </c:pt>
                <c:pt idx="7">
                  <c:v>205</c:v>
                </c:pt>
                <c:pt idx="8">
                  <c:v>234</c:v>
                </c:pt>
                <c:pt idx="9">
                  <c:v>255</c:v>
                </c:pt>
                <c:pt idx="10">
                  <c:v>273</c:v>
                </c:pt>
                <c:pt idx="11">
                  <c:v>295</c:v>
                </c:pt>
              </c:numCache>
            </c:numRef>
          </c:xVal>
          <c:yVal>
            <c:numRef>
              <c:f>sample2!$BG$1:$BG$13</c:f>
              <c:numCache>
                <c:formatCode>General</c:formatCode>
                <c:ptCount val="13"/>
                <c:pt idx="0">
                  <c:v>216</c:v>
                </c:pt>
                <c:pt idx="1">
                  <c:v>212</c:v>
                </c:pt>
                <c:pt idx="2">
                  <c:v>175</c:v>
                </c:pt>
                <c:pt idx="3">
                  <c:v>176</c:v>
                </c:pt>
                <c:pt idx="4">
                  <c:v>162</c:v>
                </c:pt>
                <c:pt idx="5">
                  <c:v>154</c:v>
                </c:pt>
                <c:pt idx="6">
                  <c:v>165</c:v>
                </c:pt>
                <c:pt idx="7">
                  <c:v>185</c:v>
                </c:pt>
                <c:pt idx="8">
                  <c:v>190</c:v>
                </c:pt>
                <c:pt idx="9">
                  <c:v>166</c:v>
                </c:pt>
                <c:pt idx="10">
                  <c:v>178</c:v>
                </c:pt>
                <c:pt idx="11">
                  <c:v>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7B-2F44-9B5F-427FE0FB2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237567"/>
        <c:axId val="2034110799"/>
      </c:scatterChart>
      <c:valAx>
        <c:axId val="201523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4110799"/>
        <c:crosses val="autoZero"/>
        <c:crossBetween val="midCat"/>
      </c:valAx>
      <c:valAx>
        <c:axId val="203411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523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sample2!$BJ$1:$BJ$35</c:f>
              <c:numCache>
                <c:formatCode>General</c:formatCode>
                <c:ptCount val="35"/>
                <c:pt idx="0">
                  <c:v>133</c:v>
                </c:pt>
                <c:pt idx="1">
                  <c:v>143</c:v>
                </c:pt>
                <c:pt idx="2">
                  <c:v>173</c:v>
                </c:pt>
                <c:pt idx="3">
                  <c:v>174</c:v>
                </c:pt>
                <c:pt idx="4">
                  <c:v>145</c:v>
                </c:pt>
                <c:pt idx="6">
                  <c:v>145</c:v>
                </c:pt>
                <c:pt idx="7">
                  <c:v>174</c:v>
                </c:pt>
                <c:pt idx="8">
                  <c:v>194</c:v>
                </c:pt>
                <c:pt idx="9">
                  <c:v>193</c:v>
                </c:pt>
                <c:pt idx="10">
                  <c:v>166</c:v>
                </c:pt>
                <c:pt idx="11">
                  <c:v>140</c:v>
                </c:pt>
                <c:pt idx="13">
                  <c:v>159</c:v>
                </c:pt>
                <c:pt idx="14">
                  <c:v>166</c:v>
                </c:pt>
                <c:pt idx="15">
                  <c:v>193</c:v>
                </c:pt>
                <c:pt idx="16">
                  <c:v>212</c:v>
                </c:pt>
                <c:pt idx="17">
                  <c:v>216</c:v>
                </c:pt>
                <c:pt idx="18">
                  <c:v>205</c:v>
                </c:pt>
                <c:pt idx="19">
                  <c:v>166</c:v>
                </c:pt>
                <c:pt idx="22">
                  <c:v>166</c:v>
                </c:pt>
                <c:pt idx="23">
                  <c:v>205</c:v>
                </c:pt>
                <c:pt idx="24">
                  <c:v>212</c:v>
                </c:pt>
                <c:pt idx="25">
                  <c:v>193</c:v>
                </c:pt>
                <c:pt idx="26">
                  <c:v>157</c:v>
                </c:pt>
                <c:pt idx="29">
                  <c:v>133</c:v>
                </c:pt>
                <c:pt idx="30">
                  <c:v>140</c:v>
                </c:pt>
                <c:pt idx="31">
                  <c:v>157</c:v>
                </c:pt>
                <c:pt idx="32">
                  <c:v>193</c:v>
                </c:pt>
                <c:pt idx="33">
                  <c:v>193</c:v>
                </c:pt>
                <c:pt idx="34">
                  <c:v>155</c:v>
                </c:pt>
              </c:numCache>
            </c:numRef>
          </c:xVal>
          <c:yVal>
            <c:numRef>
              <c:f>sample2!$BK$1:$BK$35</c:f>
              <c:numCache>
                <c:formatCode>General</c:formatCode>
                <c:ptCount val="35"/>
                <c:pt idx="0">
                  <c:v>122</c:v>
                </c:pt>
                <c:pt idx="1">
                  <c:v>97</c:v>
                </c:pt>
                <c:pt idx="2">
                  <c:v>105</c:v>
                </c:pt>
                <c:pt idx="3">
                  <c:v>126</c:v>
                </c:pt>
                <c:pt idx="4">
                  <c:v>134</c:v>
                </c:pt>
                <c:pt idx="6">
                  <c:v>134</c:v>
                </c:pt>
                <c:pt idx="7">
                  <c:v>126</c:v>
                </c:pt>
                <c:pt idx="8">
                  <c:v>140</c:v>
                </c:pt>
                <c:pt idx="9">
                  <c:v>161</c:v>
                </c:pt>
                <c:pt idx="10">
                  <c:v>173</c:v>
                </c:pt>
                <c:pt idx="11">
                  <c:v>153</c:v>
                </c:pt>
                <c:pt idx="13">
                  <c:v>192</c:v>
                </c:pt>
                <c:pt idx="14">
                  <c:v>173</c:v>
                </c:pt>
                <c:pt idx="15">
                  <c:v>161</c:v>
                </c:pt>
                <c:pt idx="16">
                  <c:v>172</c:v>
                </c:pt>
                <c:pt idx="17">
                  <c:v>192</c:v>
                </c:pt>
                <c:pt idx="18">
                  <c:v>204</c:v>
                </c:pt>
                <c:pt idx="19">
                  <c:v>202</c:v>
                </c:pt>
                <c:pt idx="22">
                  <c:v>202</c:v>
                </c:pt>
                <c:pt idx="23">
                  <c:v>204</c:v>
                </c:pt>
                <c:pt idx="24">
                  <c:v>234</c:v>
                </c:pt>
                <c:pt idx="25">
                  <c:v>250</c:v>
                </c:pt>
                <c:pt idx="26">
                  <c:v>230</c:v>
                </c:pt>
                <c:pt idx="29">
                  <c:v>256</c:v>
                </c:pt>
                <c:pt idx="30">
                  <c:v>236</c:v>
                </c:pt>
                <c:pt idx="31">
                  <c:v>230</c:v>
                </c:pt>
                <c:pt idx="32">
                  <c:v>250</c:v>
                </c:pt>
                <c:pt idx="33">
                  <c:v>268</c:v>
                </c:pt>
                <c:pt idx="34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8-0948-9F53-CCE57134B9F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sample2!$BM$1:$BM$9</c:f>
              <c:numCache>
                <c:formatCode>General</c:formatCode>
                <c:ptCount val="9"/>
                <c:pt idx="0">
                  <c:v>133</c:v>
                </c:pt>
                <c:pt idx="1">
                  <c:v>145</c:v>
                </c:pt>
                <c:pt idx="2">
                  <c:v>140</c:v>
                </c:pt>
                <c:pt idx="3">
                  <c:v>166</c:v>
                </c:pt>
                <c:pt idx="4">
                  <c:v>159</c:v>
                </c:pt>
                <c:pt idx="5">
                  <c:v>166</c:v>
                </c:pt>
                <c:pt idx="6">
                  <c:v>157</c:v>
                </c:pt>
                <c:pt idx="7">
                  <c:v>140</c:v>
                </c:pt>
                <c:pt idx="8">
                  <c:v>133.1</c:v>
                </c:pt>
              </c:numCache>
            </c:numRef>
          </c:xVal>
          <c:yVal>
            <c:numRef>
              <c:f>sample2!$BN$1:$BN$9</c:f>
              <c:numCache>
                <c:formatCode>General</c:formatCode>
                <c:ptCount val="9"/>
                <c:pt idx="0">
                  <c:v>122</c:v>
                </c:pt>
                <c:pt idx="1">
                  <c:v>134</c:v>
                </c:pt>
                <c:pt idx="2">
                  <c:v>153</c:v>
                </c:pt>
                <c:pt idx="3">
                  <c:v>173</c:v>
                </c:pt>
                <c:pt idx="4">
                  <c:v>192</c:v>
                </c:pt>
                <c:pt idx="5">
                  <c:v>202</c:v>
                </c:pt>
                <c:pt idx="6">
                  <c:v>230</c:v>
                </c:pt>
                <c:pt idx="7">
                  <c:v>236</c:v>
                </c:pt>
                <c:pt idx="8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78-0948-9F53-CCE57134B9F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sample2!$BP$1:$BP$10</c:f>
              <c:numCache>
                <c:formatCode>General</c:formatCode>
                <c:ptCount val="10"/>
                <c:pt idx="0">
                  <c:v>173</c:v>
                </c:pt>
                <c:pt idx="1">
                  <c:v>174</c:v>
                </c:pt>
                <c:pt idx="2">
                  <c:v>194</c:v>
                </c:pt>
                <c:pt idx="3">
                  <c:v>193</c:v>
                </c:pt>
                <c:pt idx="4">
                  <c:v>212</c:v>
                </c:pt>
                <c:pt idx="5">
                  <c:v>216</c:v>
                </c:pt>
                <c:pt idx="6">
                  <c:v>205</c:v>
                </c:pt>
                <c:pt idx="7">
                  <c:v>212</c:v>
                </c:pt>
                <c:pt idx="8">
                  <c:v>193</c:v>
                </c:pt>
                <c:pt idx="9">
                  <c:v>193</c:v>
                </c:pt>
              </c:numCache>
            </c:numRef>
          </c:xVal>
          <c:yVal>
            <c:numRef>
              <c:f>sample2!$BQ$1:$BQ$10</c:f>
              <c:numCache>
                <c:formatCode>General</c:formatCode>
                <c:ptCount val="10"/>
                <c:pt idx="0">
                  <c:v>105</c:v>
                </c:pt>
                <c:pt idx="1">
                  <c:v>126</c:v>
                </c:pt>
                <c:pt idx="2">
                  <c:v>140</c:v>
                </c:pt>
                <c:pt idx="3">
                  <c:v>161</c:v>
                </c:pt>
                <c:pt idx="4">
                  <c:v>172</c:v>
                </c:pt>
                <c:pt idx="5">
                  <c:v>192</c:v>
                </c:pt>
                <c:pt idx="6">
                  <c:v>204</c:v>
                </c:pt>
                <c:pt idx="7">
                  <c:v>234</c:v>
                </c:pt>
                <c:pt idx="8">
                  <c:v>250</c:v>
                </c:pt>
                <c:pt idx="9">
                  <c:v>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78-0948-9F53-CCE57134B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224559"/>
        <c:axId val="1591180191"/>
      </c:scatterChart>
      <c:valAx>
        <c:axId val="159122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1180191"/>
        <c:crosses val="autoZero"/>
        <c:crossBetween val="midCat"/>
      </c:valAx>
      <c:valAx>
        <c:axId val="159118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122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sample2!$BT$1:$BT$33</c:f>
              <c:numCache>
                <c:formatCode>General</c:formatCode>
                <c:ptCount val="33"/>
                <c:pt idx="0">
                  <c:v>72</c:v>
                </c:pt>
                <c:pt idx="1">
                  <c:v>102</c:v>
                </c:pt>
                <c:pt idx="2">
                  <c:v>116</c:v>
                </c:pt>
                <c:pt idx="3">
                  <c:v>114</c:v>
                </c:pt>
                <c:pt idx="4">
                  <c:v>90</c:v>
                </c:pt>
                <c:pt idx="5">
                  <c:v>65</c:v>
                </c:pt>
                <c:pt idx="7">
                  <c:v>116</c:v>
                </c:pt>
                <c:pt idx="8">
                  <c:v>139</c:v>
                </c:pt>
                <c:pt idx="9">
                  <c:v>158</c:v>
                </c:pt>
                <c:pt idx="10">
                  <c:v>167</c:v>
                </c:pt>
                <c:pt idx="11">
                  <c:v>145</c:v>
                </c:pt>
                <c:pt idx="12">
                  <c:v>114</c:v>
                </c:pt>
                <c:pt idx="14">
                  <c:v>158</c:v>
                </c:pt>
                <c:pt idx="15">
                  <c:v>179</c:v>
                </c:pt>
                <c:pt idx="16">
                  <c:v>202</c:v>
                </c:pt>
                <c:pt idx="17">
                  <c:v>211</c:v>
                </c:pt>
                <c:pt idx="18">
                  <c:v>192</c:v>
                </c:pt>
                <c:pt idx="19">
                  <c:v>167</c:v>
                </c:pt>
                <c:pt idx="21">
                  <c:v>202</c:v>
                </c:pt>
                <c:pt idx="22">
                  <c:v>225</c:v>
                </c:pt>
                <c:pt idx="23">
                  <c:v>250</c:v>
                </c:pt>
                <c:pt idx="24">
                  <c:v>257</c:v>
                </c:pt>
                <c:pt idx="25">
                  <c:v>242</c:v>
                </c:pt>
                <c:pt idx="26">
                  <c:v>211</c:v>
                </c:pt>
                <c:pt idx="28">
                  <c:v>250</c:v>
                </c:pt>
                <c:pt idx="29">
                  <c:v>273</c:v>
                </c:pt>
                <c:pt idx="30">
                  <c:v>294</c:v>
                </c:pt>
                <c:pt idx="31">
                  <c:v>283</c:v>
                </c:pt>
                <c:pt idx="32">
                  <c:v>257</c:v>
                </c:pt>
              </c:numCache>
            </c:numRef>
          </c:xVal>
          <c:yVal>
            <c:numRef>
              <c:f>sample2!$BU$1:$BU$33</c:f>
              <c:numCache>
                <c:formatCode>General</c:formatCode>
                <c:ptCount val="33"/>
                <c:pt idx="0">
                  <c:v>190</c:v>
                </c:pt>
                <c:pt idx="1">
                  <c:v>175</c:v>
                </c:pt>
                <c:pt idx="2">
                  <c:v>187</c:v>
                </c:pt>
                <c:pt idx="3">
                  <c:v>221</c:v>
                </c:pt>
                <c:pt idx="4">
                  <c:v>236</c:v>
                </c:pt>
                <c:pt idx="5">
                  <c:v>211</c:v>
                </c:pt>
                <c:pt idx="7">
                  <c:v>187</c:v>
                </c:pt>
                <c:pt idx="8">
                  <c:v>168</c:v>
                </c:pt>
                <c:pt idx="9">
                  <c:v>177</c:v>
                </c:pt>
                <c:pt idx="10">
                  <c:v>212</c:v>
                </c:pt>
                <c:pt idx="11">
                  <c:v>234</c:v>
                </c:pt>
                <c:pt idx="12">
                  <c:v>221</c:v>
                </c:pt>
                <c:pt idx="14">
                  <c:v>177</c:v>
                </c:pt>
                <c:pt idx="15">
                  <c:v>160</c:v>
                </c:pt>
                <c:pt idx="16">
                  <c:v>167</c:v>
                </c:pt>
                <c:pt idx="17">
                  <c:v>197</c:v>
                </c:pt>
                <c:pt idx="18">
                  <c:v>218</c:v>
                </c:pt>
                <c:pt idx="19">
                  <c:v>212</c:v>
                </c:pt>
                <c:pt idx="21">
                  <c:v>167</c:v>
                </c:pt>
                <c:pt idx="22">
                  <c:v>145</c:v>
                </c:pt>
                <c:pt idx="23">
                  <c:v>158</c:v>
                </c:pt>
                <c:pt idx="24">
                  <c:v>186</c:v>
                </c:pt>
                <c:pt idx="25">
                  <c:v>205</c:v>
                </c:pt>
                <c:pt idx="26">
                  <c:v>197</c:v>
                </c:pt>
                <c:pt idx="28">
                  <c:v>158</c:v>
                </c:pt>
                <c:pt idx="29">
                  <c:v>142</c:v>
                </c:pt>
                <c:pt idx="30">
                  <c:v>164</c:v>
                </c:pt>
                <c:pt idx="31">
                  <c:v>190</c:v>
                </c:pt>
                <c:pt idx="32">
                  <c:v>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44-6848-AF98-75002F7B66A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sample2!$BW$1:$BW$9</c:f>
              <c:numCache>
                <c:formatCode>General</c:formatCode>
                <c:ptCount val="9"/>
                <c:pt idx="0">
                  <c:v>90</c:v>
                </c:pt>
                <c:pt idx="1">
                  <c:v>114</c:v>
                </c:pt>
                <c:pt idx="2">
                  <c:v>145</c:v>
                </c:pt>
                <c:pt idx="3">
                  <c:v>167</c:v>
                </c:pt>
                <c:pt idx="4">
                  <c:v>192</c:v>
                </c:pt>
                <c:pt idx="5">
                  <c:v>211</c:v>
                </c:pt>
                <c:pt idx="6">
                  <c:v>242</c:v>
                </c:pt>
                <c:pt idx="7">
                  <c:v>257</c:v>
                </c:pt>
                <c:pt idx="8">
                  <c:v>283</c:v>
                </c:pt>
              </c:numCache>
            </c:numRef>
          </c:xVal>
          <c:yVal>
            <c:numRef>
              <c:f>sample2!$BX$1:$BX$9</c:f>
              <c:numCache>
                <c:formatCode>General</c:formatCode>
                <c:ptCount val="9"/>
                <c:pt idx="0">
                  <c:v>236</c:v>
                </c:pt>
                <c:pt idx="1">
                  <c:v>221</c:v>
                </c:pt>
                <c:pt idx="2">
                  <c:v>234</c:v>
                </c:pt>
                <c:pt idx="3">
                  <c:v>212</c:v>
                </c:pt>
                <c:pt idx="4">
                  <c:v>218</c:v>
                </c:pt>
                <c:pt idx="5">
                  <c:v>197</c:v>
                </c:pt>
                <c:pt idx="6">
                  <c:v>205</c:v>
                </c:pt>
                <c:pt idx="7">
                  <c:v>186</c:v>
                </c:pt>
                <c:pt idx="8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44-6848-AF98-75002F7B66A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sample2!$BZ$1:$BZ$10</c:f>
              <c:numCache>
                <c:formatCode>General</c:formatCode>
                <c:ptCount val="10"/>
                <c:pt idx="0">
                  <c:v>72</c:v>
                </c:pt>
                <c:pt idx="1">
                  <c:v>102</c:v>
                </c:pt>
                <c:pt idx="2">
                  <c:v>116</c:v>
                </c:pt>
                <c:pt idx="3">
                  <c:v>139</c:v>
                </c:pt>
                <c:pt idx="4">
                  <c:v>158</c:v>
                </c:pt>
                <c:pt idx="5">
                  <c:v>179</c:v>
                </c:pt>
                <c:pt idx="6">
                  <c:v>202</c:v>
                </c:pt>
                <c:pt idx="7">
                  <c:v>225</c:v>
                </c:pt>
                <c:pt idx="8">
                  <c:v>250</c:v>
                </c:pt>
                <c:pt idx="9">
                  <c:v>273</c:v>
                </c:pt>
              </c:numCache>
            </c:numRef>
          </c:xVal>
          <c:yVal>
            <c:numRef>
              <c:f>sample2!$CA$1:$CA$10</c:f>
              <c:numCache>
                <c:formatCode>General</c:formatCode>
                <c:ptCount val="10"/>
                <c:pt idx="0">
                  <c:v>190</c:v>
                </c:pt>
                <c:pt idx="1">
                  <c:v>175</c:v>
                </c:pt>
                <c:pt idx="2">
                  <c:v>187</c:v>
                </c:pt>
                <c:pt idx="3">
                  <c:v>168</c:v>
                </c:pt>
                <c:pt idx="4">
                  <c:v>177</c:v>
                </c:pt>
                <c:pt idx="5">
                  <c:v>160</c:v>
                </c:pt>
                <c:pt idx="6">
                  <c:v>167</c:v>
                </c:pt>
                <c:pt idx="7">
                  <c:v>145</c:v>
                </c:pt>
                <c:pt idx="8">
                  <c:v>158</c:v>
                </c:pt>
                <c:pt idx="9">
                  <c:v>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44-6848-AF98-75002F7B6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606943"/>
        <c:axId val="1999769007"/>
      </c:scatterChart>
      <c:valAx>
        <c:axId val="200060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9769007"/>
        <c:crosses val="autoZero"/>
        <c:crossBetween val="midCat"/>
      </c:valAx>
      <c:valAx>
        <c:axId val="199976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060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sample2!$CD$1:$CD$37</c:f>
              <c:numCache>
                <c:formatCode>General</c:formatCode>
                <c:ptCount val="37"/>
                <c:pt idx="0">
                  <c:v>135</c:v>
                </c:pt>
                <c:pt idx="1">
                  <c:v>145</c:v>
                </c:pt>
                <c:pt idx="2">
                  <c:v>180</c:v>
                </c:pt>
                <c:pt idx="3">
                  <c:v>209</c:v>
                </c:pt>
                <c:pt idx="4">
                  <c:v>211</c:v>
                </c:pt>
                <c:pt idx="5">
                  <c:v>197</c:v>
                </c:pt>
                <c:pt idx="6">
                  <c:v>156</c:v>
                </c:pt>
                <c:pt idx="8">
                  <c:v>156</c:v>
                </c:pt>
                <c:pt idx="9">
                  <c:v>197</c:v>
                </c:pt>
                <c:pt idx="10">
                  <c:v>207</c:v>
                </c:pt>
                <c:pt idx="11">
                  <c:v>177</c:v>
                </c:pt>
                <c:pt idx="12">
                  <c:v>152</c:v>
                </c:pt>
                <c:pt idx="16">
                  <c:v>177</c:v>
                </c:pt>
                <c:pt idx="17">
                  <c:v>207</c:v>
                </c:pt>
                <c:pt idx="18">
                  <c:v>239</c:v>
                </c:pt>
                <c:pt idx="19">
                  <c:v>244</c:v>
                </c:pt>
                <c:pt idx="20">
                  <c:v>218</c:v>
                </c:pt>
                <c:pt idx="21">
                  <c:v>186</c:v>
                </c:pt>
                <c:pt idx="24">
                  <c:v>218</c:v>
                </c:pt>
                <c:pt idx="25">
                  <c:v>244</c:v>
                </c:pt>
                <c:pt idx="26">
                  <c:v>271</c:v>
                </c:pt>
                <c:pt idx="27">
                  <c:v>279</c:v>
                </c:pt>
                <c:pt idx="28">
                  <c:v>245</c:v>
                </c:pt>
                <c:pt idx="29">
                  <c:v>231</c:v>
                </c:pt>
                <c:pt idx="32">
                  <c:v>245</c:v>
                </c:pt>
                <c:pt idx="33">
                  <c:v>279</c:v>
                </c:pt>
                <c:pt idx="34">
                  <c:v>300</c:v>
                </c:pt>
                <c:pt idx="35">
                  <c:v>294</c:v>
                </c:pt>
                <c:pt idx="36">
                  <c:v>255</c:v>
                </c:pt>
              </c:numCache>
            </c:numRef>
          </c:xVal>
          <c:yVal>
            <c:numRef>
              <c:f>sample2!$CE$1:$CE$37</c:f>
              <c:numCache>
                <c:formatCode>General</c:formatCode>
                <c:ptCount val="37"/>
                <c:pt idx="0">
                  <c:v>149</c:v>
                </c:pt>
                <c:pt idx="1">
                  <c:v>124</c:v>
                </c:pt>
                <c:pt idx="2">
                  <c:v>111</c:v>
                </c:pt>
                <c:pt idx="3">
                  <c:v>122</c:v>
                </c:pt>
                <c:pt idx="4">
                  <c:v>144</c:v>
                </c:pt>
                <c:pt idx="5">
                  <c:v>157</c:v>
                </c:pt>
                <c:pt idx="6">
                  <c:v>165</c:v>
                </c:pt>
                <c:pt idx="8">
                  <c:v>165</c:v>
                </c:pt>
                <c:pt idx="9">
                  <c:v>157</c:v>
                </c:pt>
                <c:pt idx="10">
                  <c:v>184</c:v>
                </c:pt>
                <c:pt idx="11">
                  <c:v>209</c:v>
                </c:pt>
                <c:pt idx="12">
                  <c:v>197</c:v>
                </c:pt>
                <c:pt idx="16">
                  <c:v>209</c:v>
                </c:pt>
                <c:pt idx="17">
                  <c:v>184</c:v>
                </c:pt>
                <c:pt idx="18">
                  <c:v>191</c:v>
                </c:pt>
                <c:pt idx="19">
                  <c:v>214</c:v>
                </c:pt>
                <c:pt idx="20">
                  <c:v>241</c:v>
                </c:pt>
                <c:pt idx="21">
                  <c:v>235</c:v>
                </c:pt>
                <c:pt idx="24">
                  <c:v>241</c:v>
                </c:pt>
                <c:pt idx="25">
                  <c:v>214</c:v>
                </c:pt>
                <c:pt idx="26">
                  <c:v>223</c:v>
                </c:pt>
                <c:pt idx="27">
                  <c:v>249</c:v>
                </c:pt>
                <c:pt idx="28">
                  <c:v>280</c:v>
                </c:pt>
                <c:pt idx="29">
                  <c:v>276</c:v>
                </c:pt>
                <c:pt idx="32">
                  <c:v>280</c:v>
                </c:pt>
                <c:pt idx="33">
                  <c:v>249</c:v>
                </c:pt>
                <c:pt idx="34">
                  <c:v>262</c:v>
                </c:pt>
                <c:pt idx="35">
                  <c:v>295</c:v>
                </c:pt>
                <c:pt idx="36">
                  <c:v>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6-5D4A-9936-ECD09745580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sample2!$CG$1:$CG$10</c:f>
              <c:numCache>
                <c:formatCode>General</c:formatCode>
                <c:ptCount val="10"/>
                <c:pt idx="0">
                  <c:v>145</c:v>
                </c:pt>
                <c:pt idx="1">
                  <c:v>135</c:v>
                </c:pt>
                <c:pt idx="2">
                  <c:v>156</c:v>
                </c:pt>
                <c:pt idx="3">
                  <c:v>152</c:v>
                </c:pt>
                <c:pt idx="4">
                  <c:v>177</c:v>
                </c:pt>
                <c:pt idx="5">
                  <c:v>186</c:v>
                </c:pt>
                <c:pt idx="6">
                  <c:v>218</c:v>
                </c:pt>
                <c:pt idx="7">
                  <c:v>231</c:v>
                </c:pt>
                <c:pt idx="8">
                  <c:v>245</c:v>
                </c:pt>
                <c:pt idx="9">
                  <c:v>255</c:v>
                </c:pt>
              </c:numCache>
            </c:numRef>
          </c:xVal>
          <c:yVal>
            <c:numRef>
              <c:f>sample2!$CH$1:$CH$10</c:f>
              <c:numCache>
                <c:formatCode>General</c:formatCode>
                <c:ptCount val="10"/>
                <c:pt idx="0">
                  <c:v>124</c:v>
                </c:pt>
                <c:pt idx="1">
                  <c:v>149</c:v>
                </c:pt>
                <c:pt idx="2">
                  <c:v>165</c:v>
                </c:pt>
                <c:pt idx="3">
                  <c:v>197</c:v>
                </c:pt>
                <c:pt idx="4">
                  <c:v>209</c:v>
                </c:pt>
                <c:pt idx="5">
                  <c:v>235</c:v>
                </c:pt>
                <c:pt idx="6">
                  <c:v>241</c:v>
                </c:pt>
                <c:pt idx="7">
                  <c:v>276</c:v>
                </c:pt>
                <c:pt idx="8">
                  <c:v>280</c:v>
                </c:pt>
                <c:pt idx="9">
                  <c:v>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56-5D4A-9936-ECD09745580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sample2!$CJ$1:$CJ$10</c:f>
              <c:numCache>
                <c:formatCode>General</c:formatCode>
                <c:ptCount val="10"/>
                <c:pt idx="0">
                  <c:v>180</c:v>
                </c:pt>
                <c:pt idx="1">
                  <c:v>209</c:v>
                </c:pt>
                <c:pt idx="2">
                  <c:v>211</c:v>
                </c:pt>
                <c:pt idx="3">
                  <c:v>197</c:v>
                </c:pt>
                <c:pt idx="4">
                  <c:v>207</c:v>
                </c:pt>
                <c:pt idx="5">
                  <c:v>239</c:v>
                </c:pt>
                <c:pt idx="6">
                  <c:v>244</c:v>
                </c:pt>
                <c:pt idx="7">
                  <c:v>271</c:v>
                </c:pt>
                <c:pt idx="8">
                  <c:v>279</c:v>
                </c:pt>
                <c:pt idx="9">
                  <c:v>300</c:v>
                </c:pt>
              </c:numCache>
            </c:numRef>
          </c:xVal>
          <c:yVal>
            <c:numRef>
              <c:f>sample2!$CK$1:$CK$10</c:f>
              <c:numCache>
                <c:formatCode>General</c:formatCode>
                <c:ptCount val="10"/>
                <c:pt idx="0">
                  <c:v>111</c:v>
                </c:pt>
                <c:pt idx="1">
                  <c:v>122</c:v>
                </c:pt>
                <c:pt idx="2">
                  <c:v>144</c:v>
                </c:pt>
                <c:pt idx="3">
                  <c:v>157</c:v>
                </c:pt>
                <c:pt idx="4">
                  <c:v>184</c:v>
                </c:pt>
                <c:pt idx="5">
                  <c:v>191</c:v>
                </c:pt>
                <c:pt idx="6">
                  <c:v>214</c:v>
                </c:pt>
                <c:pt idx="7">
                  <c:v>223</c:v>
                </c:pt>
                <c:pt idx="8">
                  <c:v>249</c:v>
                </c:pt>
                <c:pt idx="9">
                  <c:v>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56-5D4A-9936-ECD097455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049935"/>
        <c:axId val="1590051583"/>
      </c:scatterChart>
      <c:valAx>
        <c:axId val="159004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0051583"/>
        <c:crosses val="autoZero"/>
        <c:crossBetween val="midCat"/>
      </c:valAx>
      <c:valAx>
        <c:axId val="159005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004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sample2!$CN$1:$CN$37</c:f>
              <c:numCache>
                <c:formatCode>General</c:formatCode>
                <c:ptCount val="37"/>
                <c:pt idx="0">
                  <c:v>188</c:v>
                </c:pt>
                <c:pt idx="1">
                  <c:v>234</c:v>
                </c:pt>
                <c:pt idx="2">
                  <c:v>234</c:v>
                </c:pt>
                <c:pt idx="3">
                  <c:v>216</c:v>
                </c:pt>
                <c:pt idx="4">
                  <c:v>186</c:v>
                </c:pt>
                <c:pt idx="5">
                  <c:v>178</c:v>
                </c:pt>
                <c:pt idx="7">
                  <c:v>167</c:v>
                </c:pt>
                <c:pt idx="8">
                  <c:v>186</c:v>
                </c:pt>
                <c:pt idx="9">
                  <c:v>216</c:v>
                </c:pt>
                <c:pt idx="10">
                  <c:v>231</c:v>
                </c:pt>
                <c:pt idx="11">
                  <c:v>222</c:v>
                </c:pt>
                <c:pt idx="12">
                  <c:v>183</c:v>
                </c:pt>
                <c:pt idx="15">
                  <c:v>171</c:v>
                </c:pt>
                <c:pt idx="16">
                  <c:v>183</c:v>
                </c:pt>
                <c:pt idx="17">
                  <c:v>222</c:v>
                </c:pt>
                <c:pt idx="18">
                  <c:v>236</c:v>
                </c:pt>
                <c:pt idx="19">
                  <c:v>234</c:v>
                </c:pt>
                <c:pt idx="20">
                  <c:v>196</c:v>
                </c:pt>
                <c:pt idx="21">
                  <c:v>173</c:v>
                </c:pt>
                <c:pt idx="24">
                  <c:v>196</c:v>
                </c:pt>
                <c:pt idx="25">
                  <c:v>234</c:v>
                </c:pt>
                <c:pt idx="26">
                  <c:v>249</c:v>
                </c:pt>
                <c:pt idx="27">
                  <c:v>248</c:v>
                </c:pt>
                <c:pt idx="28">
                  <c:v>218</c:v>
                </c:pt>
                <c:pt idx="29">
                  <c:v>198</c:v>
                </c:pt>
                <c:pt idx="30">
                  <c:v>191</c:v>
                </c:pt>
                <c:pt idx="32">
                  <c:v>218</c:v>
                </c:pt>
                <c:pt idx="33">
                  <c:v>248</c:v>
                </c:pt>
                <c:pt idx="34">
                  <c:v>267</c:v>
                </c:pt>
                <c:pt idx="35">
                  <c:v>247</c:v>
                </c:pt>
                <c:pt idx="36">
                  <c:v>222</c:v>
                </c:pt>
              </c:numCache>
            </c:numRef>
          </c:xVal>
          <c:yVal>
            <c:numRef>
              <c:f>sample2!$CO$1:$CO$37</c:f>
              <c:numCache>
                <c:formatCode>General</c:formatCode>
                <c:ptCount val="37"/>
                <c:pt idx="0">
                  <c:v>58</c:v>
                </c:pt>
                <c:pt idx="1">
                  <c:v>61</c:v>
                </c:pt>
                <c:pt idx="2">
                  <c:v>79</c:v>
                </c:pt>
                <c:pt idx="3">
                  <c:v>94</c:v>
                </c:pt>
                <c:pt idx="4">
                  <c:v>92</c:v>
                </c:pt>
                <c:pt idx="5">
                  <c:v>77</c:v>
                </c:pt>
                <c:pt idx="7">
                  <c:v>118</c:v>
                </c:pt>
                <c:pt idx="8">
                  <c:v>92</c:v>
                </c:pt>
                <c:pt idx="9">
                  <c:v>94</c:v>
                </c:pt>
                <c:pt idx="10">
                  <c:v>128</c:v>
                </c:pt>
                <c:pt idx="11">
                  <c:v>153</c:v>
                </c:pt>
                <c:pt idx="12">
                  <c:v>148</c:v>
                </c:pt>
                <c:pt idx="15">
                  <c:v>169</c:v>
                </c:pt>
                <c:pt idx="16">
                  <c:v>148</c:v>
                </c:pt>
                <c:pt idx="17">
                  <c:v>153</c:v>
                </c:pt>
                <c:pt idx="18">
                  <c:v>175</c:v>
                </c:pt>
                <c:pt idx="19">
                  <c:v>204</c:v>
                </c:pt>
                <c:pt idx="20">
                  <c:v>214</c:v>
                </c:pt>
                <c:pt idx="21">
                  <c:v>187</c:v>
                </c:pt>
                <c:pt idx="24">
                  <c:v>214</c:v>
                </c:pt>
                <c:pt idx="25">
                  <c:v>204</c:v>
                </c:pt>
                <c:pt idx="26">
                  <c:v>223</c:v>
                </c:pt>
                <c:pt idx="27">
                  <c:v>240</c:v>
                </c:pt>
                <c:pt idx="28">
                  <c:v>261</c:v>
                </c:pt>
                <c:pt idx="29">
                  <c:v>253</c:v>
                </c:pt>
                <c:pt idx="30">
                  <c:v>234</c:v>
                </c:pt>
                <c:pt idx="32">
                  <c:v>261</c:v>
                </c:pt>
                <c:pt idx="33">
                  <c:v>240</c:v>
                </c:pt>
                <c:pt idx="34">
                  <c:v>261</c:v>
                </c:pt>
                <c:pt idx="35">
                  <c:v>284</c:v>
                </c:pt>
                <c:pt idx="36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36-B447-B89D-0A3EC91B9FF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sample2!$CQ$1:$CQ$11</c:f>
              <c:numCache>
                <c:formatCode>General</c:formatCode>
                <c:ptCount val="11"/>
                <c:pt idx="0">
                  <c:v>178</c:v>
                </c:pt>
                <c:pt idx="1">
                  <c:v>186</c:v>
                </c:pt>
                <c:pt idx="2">
                  <c:v>167</c:v>
                </c:pt>
                <c:pt idx="3">
                  <c:v>183</c:v>
                </c:pt>
                <c:pt idx="4">
                  <c:v>171</c:v>
                </c:pt>
                <c:pt idx="5">
                  <c:v>173</c:v>
                </c:pt>
                <c:pt idx="6">
                  <c:v>196</c:v>
                </c:pt>
                <c:pt idx="7">
                  <c:v>191</c:v>
                </c:pt>
                <c:pt idx="8">
                  <c:v>198</c:v>
                </c:pt>
                <c:pt idx="9">
                  <c:v>218</c:v>
                </c:pt>
                <c:pt idx="10">
                  <c:v>222</c:v>
                </c:pt>
              </c:numCache>
            </c:numRef>
          </c:xVal>
          <c:yVal>
            <c:numRef>
              <c:f>sample2!$CR$1:$CR$11</c:f>
              <c:numCache>
                <c:formatCode>General</c:formatCode>
                <c:ptCount val="11"/>
                <c:pt idx="0">
                  <c:v>77</c:v>
                </c:pt>
                <c:pt idx="1">
                  <c:v>92</c:v>
                </c:pt>
                <c:pt idx="2">
                  <c:v>118</c:v>
                </c:pt>
                <c:pt idx="3">
                  <c:v>148</c:v>
                </c:pt>
                <c:pt idx="4">
                  <c:v>169</c:v>
                </c:pt>
                <c:pt idx="5">
                  <c:v>187</c:v>
                </c:pt>
                <c:pt idx="6">
                  <c:v>214</c:v>
                </c:pt>
                <c:pt idx="7">
                  <c:v>234</c:v>
                </c:pt>
                <c:pt idx="8">
                  <c:v>253</c:v>
                </c:pt>
                <c:pt idx="9">
                  <c:v>261</c:v>
                </c:pt>
                <c:pt idx="10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36-B447-B89D-0A3EC91B9FF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sample2!$CT$1:$CT$10</c:f>
              <c:numCache>
                <c:formatCode>General</c:formatCode>
                <c:ptCount val="10"/>
                <c:pt idx="0">
                  <c:v>234</c:v>
                </c:pt>
                <c:pt idx="1">
                  <c:v>234</c:v>
                </c:pt>
                <c:pt idx="2">
                  <c:v>216</c:v>
                </c:pt>
                <c:pt idx="3">
                  <c:v>231</c:v>
                </c:pt>
                <c:pt idx="4">
                  <c:v>222</c:v>
                </c:pt>
                <c:pt idx="5">
                  <c:v>236</c:v>
                </c:pt>
                <c:pt idx="6">
                  <c:v>234</c:v>
                </c:pt>
                <c:pt idx="7">
                  <c:v>249</c:v>
                </c:pt>
                <c:pt idx="8">
                  <c:v>248</c:v>
                </c:pt>
                <c:pt idx="9">
                  <c:v>267</c:v>
                </c:pt>
              </c:numCache>
            </c:numRef>
          </c:xVal>
          <c:yVal>
            <c:numRef>
              <c:f>sample2!$CU$1:$CU$10</c:f>
              <c:numCache>
                <c:formatCode>General</c:formatCode>
                <c:ptCount val="10"/>
                <c:pt idx="0">
                  <c:v>61</c:v>
                </c:pt>
                <c:pt idx="1">
                  <c:v>79</c:v>
                </c:pt>
                <c:pt idx="2">
                  <c:v>94</c:v>
                </c:pt>
                <c:pt idx="3">
                  <c:v>128</c:v>
                </c:pt>
                <c:pt idx="4">
                  <c:v>153</c:v>
                </c:pt>
                <c:pt idx="5">
                  <c:v>175</c:v>
                </c:pt>
                <c:pt idx="6">
                  <c:v>204</c:v>
                </c:pt>
                <c:pt idx="7">
                  <c:v>223</c:v>
                </c:pt>
                <c:pt idx="8">
                  <c:v>240</c:v>
                </c:pt>
                <c:pt idx="9">
                  <c:v>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36-B447-B89D-0A3EC91B9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427423"/>
        <c:axId val="1620764815"/>
      </c:scatterChart>
      <c:valAx>
        <c:axId val="162042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764815"/>
        <c:crosses val="autoZero"/>
        <c:crossBetween val="midCat"/>
      </c:valAx>
      <c:valAx>
        <c:axId val="162076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42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xylemaspect_sample2!$B$1:$B$47</c:f>
              <c:numCache>
                <c:formatCode>General</c:formatCode>
                <c:ptCount val="47"/>
                <c:pt idx="0">
                  <c:v>63</c:v>
                </c:pt>
                <c:pt idx="1">
                  <c:v>83</c:v>
                </c:pt>
                <c:pt idx="2">
                  <c:v>91</c:v>
                </c:pt>
                <c:pt idx="3">
                  <c:v>80</c:v>
                </c:pt>
                <c:pt idx="4">
                  <c:v>61</c:v>
                </c:pt>
                <c:pt idx="8">
                  <c:v>80</c:v>
                </c:pt>
                <c:pt idx="9">
                  <c:v>91</c:v>
                </c:pt>
                <c:pt idx="10">
                  <c:v>101</c:v>
                </c:pt>
                <c:pt idx="11">
                  <c:v>105</c:v>
                </c:pt>
                <c:pt idx="12">
                  <c:v>93</c:v>
                </c:pt>
                <c:pt idx="13">
                  <c:v>81</c:v>
                </c:pt>
                <c:pt idx="16">
                  <c:v>93</c:v>
                </c:pt>
                <c:pt idx="17">
                  <c:v>105</c:v>
                </c:pt>
                <c:pt idx="18">
                  <c:v>127</c:v>
                </c:pt>
                <c:pt idx="19">
                  <c:v>140</c:v>
                </c:pt>
                <c:pt idx="20">
                  <c:v>135</c:v>
                </c:pt>
                <c:pt idx="21">
                  <c:v>121</c:v>
                </c:pt>
                <c:pt idx="22">
                  <c:v>106</c:v>
                </c:pt>
                <c:pt idx="24">
                  <c:v>135</c:v>
                </c:pt>
                <c:pt idx="25">
                  <c:v>140</c:v>
                </c:pt>
                <c:pt idx="26">
                  <c:v>165</c:v>
                </c:pt>
                <c:pt idx="27">
                  <c:v>170</c:v>
                </c:pt>
                <c:pt idx="28">
                  <c:v>160</c:v>
                </c:pt>
                <c:pt idx="29">
                  <c:v>151</c:v>
                </c:pt>
                <c:pt idx="32">
                  <c:v>170</c:v>
                </c:pt>
                <c:pt idx="33">
                  <c:v>190</c:v>
                </c:pt>
                <c:pt idx="34">
                  <c:v>192</c:v>
                </c:pt>
                <c:pt idx="35">
                  <c:v>169</c:v>
                </c:pt>
                <c:pt idx="36">
                  <c:v>160</c:v>
                </c:pt>
              </c:numCache>
            </c:numRef>
          </c:xVal>
          <c:yVal>
            <c:numRef>
              <c:f>xylemaspect_sample2!$C$1:$C$47</c:f>
              <c:numCache>
                <c:formatCode>General</c:formatCode>
                <c:ptCount val="47"/>
                <c:pt idx="0">
                  <c:v>94</c:v>
                </c:pt>
                <c:pt idx="1">
                  <c:v>89</c:v>
                </c:pt>
                <c:pt idx="2">
                  <c:v>109</c:v>
                </c:pt>
                <c:pt idx="3">
                  <c:v>119</c:v>
                </c:pt>
                <c:pt idx="4">
                  <c:v>110</c:v>
                </c:pt>
                <c:pt idx="8">
                  <c:v>119</c:v>
                </c:pt>
                <c:pt idx="9">
                  <c:v>109</c:v>
                </c:pt>
                <c:pt idx="10">
                  <c:v>109</c:v>
                </c:pt>
                <c:pt idx="11">
                  <c:v>125</c:v>
                </c:pt>
                <c:pt idx="12">
                  <c:v>134</c:v>
                </c:pt>
                <c:pt idx="13">
                  <c:v>126</c:v>
                </c:pt>
                <c:pt idx="16">
                  <c:v>134</c:v>
                </c:pt>
                <c:pt idx="17">
                  <c:v>125</c:v>
                </c:pt>
                <c:pt idx="18">
                  <c:v>127</c:v>
                </c:pt>
                <c:pt idx="19">
                  <c:v>144</c:v>
                </c:pt>
                <c:pt idx="20">
                  <c:v>155</c:v>
                </c:pt>
                <c:pt idx="21">
                  <c:v>164</c:v>
                </c:pt>
                <c:pt idx="22">
                  <c:v>159</c:v>
                </c:pt>
                <c:pt idx="24">
                  <c:v>155</c:v>
                </c:pt>
                <c:pt idx="25">
                  <c:v>144</c:v>
                </c:pt>
                <c:pt idx="26">
                  <c:v>138</c:v>
                </c:pt>
                <c:pt idx="27">
                  <c:v>145</c:v>
                </c:pt>
                <c:pt idx="28">
                  <c:v>167</c:v>
                </c:pt>
                <c:pt idx="29">
                  <c:v>169</c:v>
                </c:pt>
                <c:pt idx="32">
                  <c:v>145</c:v>
                </c:pt>
                <c:pt idx="33">
                  <c:v>146</c:v>
                </c:pt>
                <c:pt idx="34">
                  <c:v>169</c:v>
                </c:pt>
                <c:pt idx="35">
                  <c:v>176</c:v>
                </c:pt>
                <c:pt idx="36">
                  <c:v>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61-1843-9E67-6874AF271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143919"/>
        <c:axId val="1557074175"/>
      </c:scatterChart>
      <c:valAx>
        <c:axId val="162714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7074175"/>
        <c:crosses val="autoZero"/>
        <c:crossBetween val="midCat"/>
      </c:valAx>
      <c:valAx>
        <c:axId val="1557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7143919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xylemaspect_sample2!$L$1:$L$47</c:f>
              <c:numCache>
                <c:formatCode>General</c:formatCode>
                <c:ptCount val="47"/>
                <c:pt idx="0">
                  <c:v>101</c:v>
                </c:pt>
                <c:pt idx="1">
                  <c:v>120</c:v>
                </c:pt>
                <c:pt idx="2">
                  <c:v>120</c:v>
                </c:pt>
                <c:pt idx="3">
                  <c:v>102</c:v>
                </c:pt>
                <c:pt idx="4">
                  <c:v>89</c:v>
                </c:pt>
                <c:pt idx="8">
                  <c:v>99</c:v>
                </c:pt>
                <c:pt idx="9">
                  <c:v>102</c:v>
                </c:pt>
                <c:pt idx="10">
                  <c:v>120</c:v>
                </c:pt>
                <c:pt idx="11">
                  <c:v>127</c:v>
                </c:pt>
                <c:pt idx="12">
                  <c:v>129</c:v>
                </c:pt>
                <c:pt idx="13">
                  <c:v>111</c:v>
                </c:pt>
                <c:pt idx="16">
                  <c:v>111</c:v>
                </c:pt>
                <c:pt idx="17">
                  <c:v>129</c:v>
                </c:pt>
                <c:pt idx="18">
                  <c:v>139</c:v>
                </c:pt>
                <c:pt idx="19">
                  <c:v>144</c:v>
                </c:pt>
                <c:pt idx="20">
                  <c:v>136</c:v>
                </c:pt>
                <c:pt idx="21">
                  <c:v>116</c:v>
                </c:pt>
                <c:pt idx="22">
                  <c:v>108</c:v>
                </c:pt>
                <c:pt idx="24">
                  <c:v>116</c:v>
                </c:pt>
                <c:pt idx="25">
                  <c:v>136</c:v>
                </c:pt>
                <c:pt idx="26">
                  <c:v>145</c:v>
                </c:pt>
                <c:pt idx="27">
                  <c:v>129</c:v>
                </c:pt>
                <c:pt idx="28">
                  <c:v>115</c:v>
                </c:pt>
                <c:pt idx="32">
                  <c:v>129</c:v>
                </c:pt>
                <c:pt idx="33">
                  <c:v>145</c:v>
                </c:pt>
                <c:pt idx="34">
                  <c:v>156</c:v>
                </c:pt>
                <c:pt idx="35">
                  <c:v>164</c:v>
                </c:pt>
                <c:pt idx="36">
                  <c:v>157</c:v>
                </c:pt>
                <c:pt idx="37">
                  <c:v>132</c:v>
                </c:pt>
              </c:numCache>
            </c:numRef>
          </c:xVal>
          <c:yVal>
            <c:numRef>
              <c:f>xylemaspect_sample2!$M$1:$M$47</c:f>
              <c:numCache>
                <c:formatCode>General</c:formatCode>
                <c:ptCount val="47"/>
                <c:pt idx="0">
                  <c:v>69</c:v>
                </c:pt>
                <c:pt idx="1">
                  <c:v>74</c:v>
                </c:pt>
                <c:pt idx="2">
                  <c:v>96</c:v>
                </c:pt>
                <c:pt idx="3">
                  <c:v>103</c:v>
                </c:pt>
                <c:pt idx="4">
                  <c:v>90</c:v>
                </c:pt>
                <c:pt idx="8">
                  <c:v>113</c:v>
                </c:pt>
                <c:pt idx="9">
                  <c:v>103</c:v>
                </c:pt>
                <c:pt idx="10">
                  <c:v>96</c:v>
                </c:pt>
                <c:pt idx="11">
                  <c:v>100</c:v>
                </c:pt>
                <c:pt idx="12">
                  <c:v>109</c:v>
                </c:pt>
                <c:pt idx="13">
                  <c:v>120</c:v>
                </c:pt>
                <c:pt idx="16">
                  <c:v>120</c:v>
                </c:pt>
                <c:pt idx="17">
                  <c:v>109</c:v>
                </c:pt>
                <c:pt idx="18">
                  <c:v>115</c:v>
                </c:pt>
                <c:pt idx="19">
                  <c:v>132</c:v>
                </c:pt>
                <c:pt idx="20">
                  <c:v>143</c:v>
                </c:pt>
                <c:pt idx="21">
                  <c:v>148</c:v>
                </c:pt>
                <c:pt idx="22">
                  <c:v>140</c:v>
                </c:pt>
                <c:pt idx="24">
                  <c:v>148</c:v>
                </c:pt>
                <c:pt idx="25">
                  <c:v>143</c:v>
                </c:pt>
                <c:pt idx="26">
                  <c:v>158</c:v>
                </c:pt>
                <c:pt idx="27">
                  <c:v>174</c:v>
                </c:pt>
                <c:pt idx="28">
                  <c:v>164</c:v>
                </c:pt>
                <c:pt idx="32">
                  <c:v>174</c:v>
                </c:pt>
                <c:pt idx="33">
                  <c:v>158</c:v>
                </c:pt>
                <c:pt idx="34">
                  <c:v>160</c:v>
                </c:pt>
                <c:pt idx="35">
                  <c:v>171</c:v>
                </c:pt>
                <c:pt idx="36">
                  <c:v>189</c:v>
                </c:pt>
                <c:pt idx="37">
                  <c:v>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F-B846-A889-B398C40BE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143919"/>
        <c:axId val="1557074175"/>
      </c:scatterChart>
      <c:valAx>
        <c:axId val="162714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7074175"/>
        <c:crosses val="autoZero"/>
        <c:crossBetween val="midCat"/>
        <c:majorUnit val="50"/>
      </c:valAx>
      <c:valAx>
        <c:axId val="1557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7143919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xylemaspect_sample2!$V$1:$V$47</c:f>
              <c:numCache>
                <c:formatCode>General</c:formatCode>
                <c:ptCount val="47"/>
                <c:pt idx="0">
                  <c:v>105</c:v>
                </c:pt>
                <c:pt idx="1">
                  <c:v>129</c:v>
                </c:pt>
                <c:pt idx="2">
                  <c:v>122</c:v>
                </c:pt>
                <c:pt idx="3">
                  <c:v>92</c:v>
                </c:pt>
                <c:pt idx="8">
                  <c:v>122</c:v>
                </c:pt>
                <c:pt idx="9">
                  <c:v>129</c:v>
                </c:pt>
                <c:pt idx="10">
                  <c:v>146</c:v>
                </c:pt>
                <c:pt idx="11">
                  <c:v>157</c:v>
                </c:pt>
                <c:pt idx="12">
                  <c:v>155</c:v>
                </c:pt>
                <c:pt idx="13">
                  <c:v>138</c:v>
                </c:pt>
                <c:pt idx="14">
                  <c:v>125</c:v>
                </c:pt>
                <c:pt idx="16">
                  <c:v>157</c:v>
                </c:pt>
                <c:pt idx="17">
                  <c:v>184</c:v>
                </c:pt>
                <c:pt idx="18">
                  <c:v>193</c:v>
                </c:pt>
                <c:pt idx="19">
                  <c:v>170</c:v>
                </c:pt>
                <c:pt idx="20">
                  <c:v>155</c:v>
                </c:pt>
                <c:pt idx="24">
                  <c:v>170</c:v>
                </c:pt>
                <c:pt idx="25">
                  <c:v>193</c:v>
                </c:pt>
                <c:pt idx="26">
                  <c:v>223</c:v>
                </c:pt>
                <c:pt idx="27">
                  <c:v>230</c:v>
                </c:pt>
                <c:pt idx="28">
                  <c:v>214</c:v>
                </c:pt>
                <c:pt idx="29">
                  <c:v>194</c:v>
                </c:pt>
                <c:pt idx="30">
                  <c:v>176</c:v>
                </c:pt>
                <c:pt idx="32">
                  <c:v>214</c:v>
                </c:pt>
                <c:pt idx="33">
                  <c:v>230</c:v>
                </c:pt>
                <c:pt idx="34">
                  <c:v>260</c:v>
                </c:pt>
                <c:pt idx="35">
                  <c:v>241</c:v>
                </c:pt>
                <c:pt idx="40">
                  <c:v>240</c:v>
                </c:pt>
                <c:pt idx="41">
                  <c:v>241</c:v>
                </c:pt>
                <c:pt idx="42">
                  <c:v>260</c:v>
                </c:pt>
                <c:pt idx="43">
                  <c:v>268</c:v>
                </c:pt>
                <c:pt idx="44">
                  <c:v>286</c:v>
                </c:pt>
                <c:pt idx="45">
                  <c:v>286</c:v>
                </c:pt>
                <c:pt idx="46">
                  <c:v>263</c:v>
                </c:pt>
              </c:numCache>
            </c:numRef>
          </c:xVal>
          <c:yVal>
            <c:numRef>
              <c:f>xylemaspect_sample2!$W$1:$W$47</c:f>
              <c:numCache>
                <c:formatCode>General</c:formatCode>
                <c:ptCount val="47"/>
                <c:pt idx="0">
                  <c:v>126</c:v>
                </c:pt>
                <c:pt idx="1">
                  <c:v>138</c:v>
                </c:pt>
                <c:pt idx="2">
                  <c:v>165</c:v>
                </c:pt>
                <c:pt idx="3">
                  <c:v>152</c:v>
                </c:pt>
                <c:pt idx="8">
                  <c:v>165</c:v>
                </c:pt>
                <c:pt idx="9">
                  <c:v>138</c:v>
                </c:pt>
                <c:pt idx="10">
                  <c:v>130</c:v>
                </c:pt>
                <c:pt idx="11">
                  <c:v>140</c:v>
                </c:pt>
                <c:pt idx="12">
                  <c:v>173</c:v>
                </c:pt>
                <c:pt idx="13">
                  <c:v>185</c:v>
                </c:pt>
                <c:pt idx="14">
                  <c:v>178</c:v>
                </c:pt>
                <c:pt idx="16">
                  <c:v>140</c:v>
                </c:pt>
                <c:pt idx="17">
                  <c:v>136</c:v>
                </c:pt>
                <c:pt idx="18">
                  <c:v>151</c:v>
                </c:pt>
                <c:pt idx="19">
                  <c:v>178</c:v>
                </c:pt>
                <c:pt idx="20">
                  <c:v>173</c:v>
                </c:pt>
                <c:pt idx="24">
                  <c:v>178</c:v>
                </c:pt>
                <c:pt idx="25">
                  <c:v>151</c:v>
                </c:pt>
                <c:pt idx="26">
                  <c:v>156</c:v>
                </c:pt>
                <c:pt idx="27">
                  <c:v>176</c:v>
                </c:pt>
                <c:pt idx="28">
                  <c:v>198</c:v>
                </c:pt>
                <c:pt idx="29">
                  <c:v>205</c:v>
                </c:pt>
                <c:pt idx="30">
                  <c:v>195</c:v>
                </c:pt>
                <c:pt idx="32">
                  <c:v>198</c:v>
                </c:pt>
                <c:pt idx="33">
                  <c:v>176</c:v>
                </c:pt>
                <c:pt idx="34">
                  <c:v>185</c:v>
                </c:pt>
                <c:pt idx="35">
                  <c:v>210</c:v>
                </c:pt>
                <c:pt idx="40">
                  <c:v>216</c:v>
                </c:pt>
                <c:pt idx="41">
                  <c:v>210</c:v>
                </c:pt>
                <c:pt idx="42">
                  <c:v>185</c:v>
                </c:pt>
                <c:pt idx="43">
                  <c:v>178</c:v>
                </c:pt>
                <c:pt idx="44">
                  <c:v>184</c:v>
                </c:pt>
                <c:pt idx="45">
                  <c:v>212</c:v>
                </c:pt>
                <c:pt idx="46">
                  <c:v>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B-9742-9167-3CB2AC76A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143919"/>
        <c:axId val="1557074175"/>
      </c:scatterChart>
      <c:valAx>
        <c:axId val="162714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7074175"/>
        <c:crosses val="autoZero"/>
        <c:crossBetween val="midCat"/>
        <c:majorUnit val="50"/>
      </c:valAx>
      <c:valAx>
        <c:axId val="1557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7143919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sample!$T$1:$T$36</c:f>
              <c:numCache>
                <c:formatCode>General</c:formatCode>
                <c:ptCount val="36"/>
                <c:pt idx="0">
                  <c:v>152</c:v>
                </c:pt>
                <c:pt idx="1">
                  <c:v>191</c:v>
                </c:pt>
                <c:pt idx="2">
                  <c:v>194</c:v>
                </c:pt>
                <c:pt idx="3">
                  <c:v>156</c:v>
                </c:pt>
                <c:pt idx="4">
                  <c:v>136</c:v>
                </c:pt>
                <c:pt idx="6">
                  <c:v>153</c:v>
                </c:pt>
                <c:pt idx="7">
                  <c:v>203</c:v>
                </c:pt>
                <c:pt idx="8">
                  <c:v>207</c:v>
                </c:pt>
                <c:pt idx="9">
                  <c:v>191</c:v>
                </c:pt>
                <c:pt idx="10">
                  <c:v>152</c:v>
                </c:pt>
                <c:pt idx="11">
                  <c:v>141</c:v>
                </c:pt>
                <c:pt idx="13">
                  <c:v>148</c:v>
                </c:pt>
                <c:pt idx="14">
                  <c:v>152</c:v>
                </c:pt>
                <c:pt idx="15">
                  <c:v>175</c:v>
                </c:pt>
                <c:pt idx="16">
                  <c:v>196</c:v>
                </c:pt>
                <c:pt idx="17">
                  <c:v>208</c:v>
                </c:pt>
                <c:pt idx="18">
                  <c:v>203</c:v>
                </c:pt>
                <c:pt idx="19">
                  <c:v>153</c:v>
                </c:pt>
                <c:pt idx="21">
                  <c:v>173</c:v>
                </c:pt>
                <c:pt idx="22">
                  <c:v>190</c:v>
                </c:pt>
                <c:pt idx="23">
                  <c:v>222</c:v>
                </c:pt>
                <c:pt idx="24">
                  <c:v>227</c:v>
                </c:pt>
                <c:pt idx="25">
                  <c:v>196</c:v>
                </c:pt>
                <c:pt idx="26">
                  <c:v>175</c:v>
                </c:pt>
                <c:pt idx="28">
                  <c:v>185</c:v>
                </c:pt>
                <c:pt idx="29">
                  <c:v>221</c:v>
                </c:pt>
                <c:pt idx="30">
                  <c:v>247</c:v>
                </c:pt>
                <c:pt idx="31">
                  <c:v>222</c:v>
                </c:pt>
                <c:pt idx="32">
                  <c:v>190</c:v>
                </c:pt>
              </c:numCache>
            </c:numRef>
          </c:xVal>
          <c:yVal>
            <c:numRef>
              <c:f>sample!$U$1:$U$36</c:f>
              <c:numCache>
                <c:formatCode>General</c:formatCode>
                <c:ptCount val="36"/>
                <c:pt idx="0">
                  <c:v>239</c:v>
                </c:pt>
                <c:pt idx="1">
                  <c:v>247</c:v>
                </c:pt>
                <c:pt idx="2">
                  <c:v>271</c:v>
                </c:pt>
                <c:pt idx="3">
                  <c:v>284</c:v>
                </c:pt>
                <c:pt idx="4">
                  <c:v>259</c:v>
                </c:pt>
                <c:pt idx="6">
                  <c:v>203</c:v>
                </c:pt>
                <c:pt idx="7">
                  <c:v>207</c:v>
                </c:pt>
                <c:pt idx="8">
                  <c:v>232</c:v>
                </c:pt>
                <c:pt idx="9">
                  <c:v>247</c:v>
                </c:pt>
                <c:pt idx="10">
                  <c:v>239</c:v>
                </c:pt>
                <c:pt idx="11">
                  <c:v>226</c:v>
                </c:pt>
                <c:pt idx="13">
                  <c:v>193</c:v>
                </c:pt>
                <c:pt idx="14">
                  <c:v>168</c:v>
                </c:pt>
                <c:pt idx="15">
                  <c:v>152</c:v>
                </c:pt>
                <c:pt idx="16">
                  <c:v>166</c:v>
                </c:pt>
                <c:pt idx="17">
                  <c:v>201</c:v>
                </c:pt>
                <c:pt idx="18">
                  <c:v>207</c:v>
                </c:pt>
                <c:pt idx="19">
                  <c:v>203</c:v>
                </c:pt>
                <c:pt idx="21">
                  <c:v>125</c:v>
                </c:pt>
                <c:pt idx="22">
                  <c:v>111</c:v>
                </c:pt>
                <c:pt idx="23">
                  <c:v>122</c:v>
                </c:pt>
                <c:pt idx="24">
                  <c:v>144</c:v>
                </c:pt>
                <c:pt idx="25">
                  <c:v>166</c:v>
                </c:pt>
                <c:pt idx="26">
                  <c:v>152</c:v>
                </c:pt>
                <c:pt idx="28">
                  <c:v>78</c:v>
                </c:pt>
                <c:pt idx="29">
                  <c:v>73</c:v>
                </c:pt>
                <c:pt idx="30">
                  <c:v>100</c:v>
                </c:pt>
                <c:pt idx="31">
                  <c:v>122</c:v>
                </c:pt>
                <c:pt idx="32">
                  <c:v>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3-0B46-BDE7-3C2DBE3725A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sample!$W$1:$W$9</c:f>
              <c:numCache>
                <c:formatCode>General</c:formatCode>
                <c:ptCount val="9"/>
                <c:pt idx="0">
                  <c:v>194</c:v>
                </c:pt>
                <c:pt idx="1">
                  <c:v>191</c:v>
                </c:pt>
                <c:pt idx="2">
                  <c:v>207</c:v>
                </c:pt>
                <c:pt idx="3">
                  <c:v>203</c:v>
                </c:pt>
                <c:pt idx="4">
                  <c:v>208</c:v>
                </c:pt>
                <c:pt idx="5">
                  <c:v>196</c:v>
                </c:pt>
                <c:pt idx="6">
                  <c:v>227</c:v>
                </c:pt>
                <c:pt idx="7">
                  <c:v>222</c:v>
                </c:pt>
                <c:pt idx="8">
                  <c:v>247</c:v>
                </c:pt>
              </c:numCache>
            </c:numRef>
          </c:xVal>
          <c:yVal>
            <c:numRef>
              <c:f>sample!$X$1:$X$9</c:f>
              <c:numCache>
                <c:formatCode>General</c:formatCode>
                <c:ptCount val="9"/>
                <c:pt idx="0">
                  <c:v>271</c:v>
                </c:pt>
                <c:pt idx="1">
                  <c:v>247</c:v>
                </c:pt>
                <c:pt idx="2">
                  <c:v>232</c:v>
                </c:pt>
                <c:pt idx="3">
                  <c:v>207</c:v>
                </c:pt>
                <c:pt idx="4">
                  <c:v>201</c:v>
                </c:pt>
                <c:pt idx="5">
                  <c:v>166</c:v>
                </c:pt>
                <c:pt idx="6">
                  <c:v>144</c:v>
                </c:pt>
                <c:pt idx="7">
                  <c:v>122</c:v>
                </c:pt>
                <c:pt idx="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43-0B46-BDE7-3C2DBE3725A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sample!$Z$1:$Z$11</c:f>
              <c:numCache>
                <c:formatCode>General</c:formatCode>
                <c:ptCount val="11"/>
                <c:pt idx="0">
                  <c:v>136</c:v>
                </c:pt>
                <c:pt idx="1">
                  <c:v>152</c:v>
                </c:pt>
                <c:pt idx="2">
                  <c:v>141</c:v>
                </c:pt>
                <c:pt idx="3">
                  <c:v>153</c:v>
                </c:pt>
                <c:pt idx="4">
                  <c:v>148</c:v>
                </c:pt>
                <c:pt idx="5">
                  <c:v>152</c:v>
                </c:pt>
                <c:pt idx="6">
                  <c:v>175</c:v>
                </c:pt>
                <c:pt idx="7">
                  <c:v>173</c:v>
                </c:pt>
                <c:pt idx="8">
                  <c:v>190</c:v>
                </c:pt>
                <c:pt idx="9">
                  <c:v>185</c:v>
                </c:pt>
              </c:numCache>
            </c:numRef>
          </c:xVal>
          <c:yVal>
            <c:numRef>
              <c:f>sample!$AA$1:$AA$11</c:f>
              <c:numCache>
                <c:formatCode>General</c:formatCode>
                <c:ptCount val="11"/>
                <c:pt idx="0">
                  <c:v>259</c:v>
                </c:pt>
                <c:pt idx="1">
                  <c:v>239</c:v>
                </c:pt>
                <c:pt idx="2">
                  <c:v>226</c:v>
                </c:pt>
                <c:pt idx="3">
                  <c:v>203</c:v>
                </c:pt>
                <c:pt idx="4">
                  <c:v>193</c:v>
                </c:pt>
                <c:pt idx="5">
                  <c:v>168</c:v>
                </c:pt>
                <c:pt idx="6">
                  <c:v>152</c:v>
                </c:pt>
                <c:pt idx="7">
                  <c:v>125</c:v>
                </c:pt>
                <c:pt idx="8">
                  <c:v>111</c:v>
                </c:pt>
                <c:pt idx="9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43-0B46-BDE7-3C2DBE372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172208"/>
        <c:axId val="1548658432"/>
      </c:scatterChart>
      <c:valAx>
        <c:axId val="154817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8658432"/>
        <c:crosses val="autoZero"/>
        <c:crossBetween val="midCat"/>
      </c:valAx>
      <c:valAx>
        <c:axId val="154865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817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xylemaspect_sample2!$AF$1:$AF$47</c:f>
              <c:numCache>
                <c:formatCode>General</c:formatCode>
                <c:ptCount val="47"/>
                <c:pt idx="0">
                  <c:v>84</c:v>
                </c:pt>
                <c:pt idx="1">
                  <c:v>95</c:v>
                </c:pt>
                <c:pt idx="2">
                  <c:v>115</c:v>
                </c:pt>
                <c:pt idx="3">
                  <c:v>115</c:v>
                </c:pt>
                <c:pt idx="4">
                  <c:v>96</c:v>
                </c:pt>
                <c:pt idx="10">
                  <c:v>92</c:v>
                </c:pt>
                <c:pt idx="11">
                  <c:v>111</c:v>
                </c:pt>
                <c:pt idx="12">
                  <c:v>132</c:v>
                </c:pt>
                <c:pt idx="13">
                  <c:v>136</c:v>
                </c:pt>
                <c:pt idx="14">
                  <c:v>115</c:v>
                </c:pt>
                <c:pt idx="15">
                  <c:v>95</c:v>
                </c:pt>
                <c:pt idx="20">
                  <c:v>105</c:v>
                </c:pt>
                <c:pt idx="21">
                  <c:v>111</c:v>
                </c:pt>
                <c:pt idx="22">
                  <c:v>120</c:v>
                </c:pt>
                <c:pt idx="23">
                  <c:v>147</c:v>
                </c:pt>
                <c:pt idx="24">
                  <c:v>152</c:v>
                </c:pt>
                <c:pt idx="25">
                  <c:v>156</c:v>
                </c:pt>
                <c:pt idx="26">
                  <c:v>148</c:v>
                </c:pt>
                <c:pt idx="27">
                  <c:v>132</c:v>
                </c:pt>
                <c:pt idx="28">
                  <c:v>111</c:v>
                </c:pt>
                <c:pt idx="30">
                  <c:v>119</c:v>
                </c:pt>
                <c:pt idx="31">
                  <c:v>133</c:v>
                </c:pt>
                <c:pt idx="32">
                  <c:v>150</c:v>
                </c:pt>
                <c:pt idx="33">
                  <c:v>147</c:v>
                </c:pt>
                <c:pt idx="34">
                  <c:v>120</c:v>
                </c:pt>
                <c:pt idx="40">
                  <c:v>131</c:v>
                </c:pt>
                <c:pt idx="41">
                  <c:v>151</c:v>
                </c:pt>
                <c:pt idx="42">
                  <c:v>163</c:v>
                </c:pt>
                <c:pt idx="43">
                  <c:v>150</c:v>
                </c:pt>
                <c:pt idx="44">
                  <c:v>133</c:v>
                </c:pt>
              </c:numCache>
            </c:numRef>
          </c:xVal>
          <c:yVal>
            <c:numRef>
              <c:f>xylemaspect_sample2!$AG$1:$AG$47</c:f>
              <c:numCache>
                <c:formatCode>General</c:formatCode>
                <c:ptCount val="47"/>
                <c:pt idx="0">
                  <c:v>200</c:v>
                </c:pt>
                <c:pt idx="1">
                  <c:v>189</c:v>
                </c:pt>
                <c:pt idx="2">
                  <c:v>199</c:v>
                </c:pt>
                <c:pt idx="3">
                  <c:v>210</c:v>
                </c:pt>
                <c:pt idx="4">
                  <c:v>215</c:v>
                </c:pt>
                <c:pt idx="10">
                  <c:v>176</c:v>
                </c:pt>
                <c:pt idx="11">
                  <c:v>157</c:v>
                </c:pt>
                <c:pt idx="12">
                  <c:v>166</c:v>
                </c:pt>
                <c:pt idx="13">
                  <c:v>187</c:v>
                </c:pt>
                <c:pt idx="14">
                  <c:v>199</c:v>
                </c:pt>
                <c:pt idx="15">
                  <c:v>189</c:v>
                </c:pt>
                <c:pt idx="20">
                  <c:v>144</c:v>
                </c:pt>
                <c:pt idx="21">
                  <c:v>118</c:v>
                </c:pt>
                <c:pt idx="22">
                  <c:v>111</c:v>
                </c:pt>
                <c:pt idx="23">
                  <c:v>115</c:v>
                </c:pt>
                <c:pt idx="24">
                  <c:v>120</c:v>
                </c:pt>
                <c:pt idx="25">
                  <c:v>138</c:v>
                </c:pt>
                <c:pt idx="26">
                  <c:v>158</c:v>
                </c:pt>
                <c:pt idx="27">
                  <c:v>166</c:v>
                </c:pt>
                <c:pt idx="28">
                  <c:v>157</c:v>
                </c:pt>
                <c:pt idx="30">
                  <c:v>83</c:v>
                </c:pt>
                <c:pt idx="31">
                  <c:v>75</c:v>
                </c:pt>
                <c:pt idx="32">
                  <c:v>86</c:v>
                </c:pt>
                <c:pt idx="33">
                  <c:v>115</c:v>
                </c:pt>
                <c:pt idx="34">
                  <c:v>111</c:v>
                </c:pt>
                <c:pt idx="40">
                  <c:v>51</c:v>
                </c:pt>
                <c:pt idx="41">
                  <c:v>50</c:v>
                </c:pt>
                <c:pt idx="42">
                  <c:v>71</c:v>
                </c:pt>
                <c:pt idx="43">
                  <c:v>86</c:v>
                </c:pt>
                <c:pt idx="44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0-DD45-9EAF-67CE39C97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078287"/>
        <c:axId val="1588215455"/>
      </c:scatterChart>
      <c:valAx>
        <c:axId val="158807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8215455"/>
        <c:crosses val="autoZero"/>
        <c:crossBetween val="midCat"/>
        <c:majorUnit val="50"/>
      </c:valAx>
      <c:valAx>
        <c:axId val="158821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807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xylemaspect_sample2!$AP$1:$AP$47</c:f>
              <c:numCache>
                <c:formatCode>General</c:formatCode>
                <c:ptCount val="47"/>
                <c:pt idx="0">
                  <c:v>147</c:v>
                </c:pt>
                <c:pt idx="1">
                  <c:v>169</c:v>
                </c:pt>
                <c:pt idx="2">
                  <c:v>189</c:v>
                </c:pt>
                <c:pt idx="3">
                  <c:v>181</c:v>
                </c:pt>
                <c:pt idx="4">
                  <c:v>161</c:v>
                </c:pt>
                <c:pt idx="8">
                  <c:v>151</c:v>
                </c:pt>
                <c:pt idx="9">
                  <c:v>161</c:v>
                </c:pt>
                <c:pt idx="10">
                  <c:v>181</c:v>
                </c:pt>
                <c:pt idx="11">
                  <c:v>200</c:v>
                </c:pt>
                <c:pt idx="12">
                  <c:v>199</c:v>
                </c:pt>
                <c:pt idx="13">
                  <c:v>170</c:v>
                </c:pt>
                <c:pt idx="16">
                  <c:v>170</c:v>
                </c:pt>
                <c:pt idx="17">
                  <c:v>199</c:v>
                </c:pt>
                <c:pt idx="18">
                  <c:v>215</c:v>
                </c:pt>
                <c:pt idx="19">
                  <c:v>223</c:v>
                </c:pt>
                <c:pt idx="20">
                  <c:v>217</c:v>
                </c:pt>
                <c:pt idx="21">
                  <c:v>181</c:v>
                </c:pt>
                <c:pt idx="22">
                  <c:v>161</c:v>
                </c:pt>
                <c:pt idx="25">
                  <c:v>181</c:v>
                </c:pt>
                <c:pt idx="26">
                  <c:v>217</c:v>
                </c:pt>
                <c:pt idx="27">
                  <c:v>232</c:v>
                </c:pt>
                <c:pt idx="28">
                  <c:v>224</c:v>
                </c:pt>
                <c:pt idx="29">
                  <c:v>181</c:v>
                </c:pt>
                <c:pt idx="31">
                  <c:v>166</c:v>
                </c:pt>
                <c:pt idx="32">
                  <c:v>175</c:v>
                </c:pt>
                <c:pt idx="33">
                  <c:v>181</c:v>
                </c:pt>
                <c:pt idx="34">
                  <c:v>224</c:v>
                </c:pt>
                <c:pt idx="35">
                  <c:v>232</c:v>
                </c:pt>
                <c:pt idx="36">
                  <c:v>194</c:v>
                </c:pt>
              </c:numCache>
            </c:numRef>
          </c:xVal>
          <c:yVal>
            <c:numRef>
              <c:f>xylemaspect_sample2!$AQ$1:$AQ$47</c:f>
              <c:numCache>
                <c:formatCode>General</c:formatCode>
                <c:ptCount val="47"/>
                <c:pt idx="0">
                  <c:v>126</c:v>
                </c:pt>
                <c:pt idx="1">
                  <c:v>101</c:v>
                </c:pt>
                <c:pt idx="2">
                  <c:v>113</c:v>
                </c:pt>
                <c:pt idx="3">
                  <c:v>142</c:v>
                </c:pt>
                <c:pt idx="4">
                  <c:v>147</c:v>
                </c:pt>
                <c:pt idx="8">
                  <c:v>166</c:v>
                </c:pt>
                <c:pt idx="9">
                  <c:v>147</c:v>
                </c:pt>
                <c:pt idx="10">
                  <c:v>142</c:v>
                </c:pt>
                <c:pt idx="11">
                  <c:v>157</c:v>
                </c:pt>
                <c:pt idx="12">
                  <c:v>173</c:v>
                </c:pt>
                <c:pt idx="13">
                  <c:v>187</c:v>
                </c:pt>
                <c:pt idx="16">
                  <c:v>187</c:v>
                </c:pt>
                <c:pt idx="17">
                  <c:v>173</c:v>
                </c:pt>
                <c:pt idx="18">
                  <c:v>183</c:v>
                </c:pt>
                <c:pt idx="19">
                  <c:v>204</c:v>
                </c:pt>
                <c:pt idx="20">
                  <c:v>218</c:v>
                </c:pt>
                <c:pt idx="21">
                  <c:v>232</c:v>
                </c:pt>
                <c:pt idx="22">
                  <c:v>215</c:v>
                </c:pt>
                <c:pt idx="25">
                  <c:v>232</c:v>
                </c:pt>
                <c:pt idx="26">
                  <c:v>218</c:v>
                </c:pt>
                <c:pt idx="27">
                  <c:v>235</c:v>
                </c:pt>
                <c:pt idx="28">
                  <c:v>259</c:v>
                </c:pt>
                <c:pt idx="29">
                  <c:v>252</c:v>
                </c:pt>
                <c:pt idx="31">
                  <c:v>272</c:v>
                </c:pt>
                <c:pt idx="32">
                  <c:v>256</c:v>
                </c:pt>
                <c:pt idx="33">
                  <c:v>252</c:v>
                </c:pt>
                <c:pt idx="34">
                  <c:v>259</c:v>
                </c:pt>
                <c:pt idx="35">
                  <c:v>271</c:v>
                </c:pt>
                <c:pt idx="36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C-534D-BA10-5FCAE0996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115887"/>
        <c:axId val="1656883071"/>
      </c:scatterChart>
      <c:valAx>
        <c:axId val="155711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6883071"/>
        <c:crosses val="autoZero"/>
        <c:crossBetween val="midCat"/>
      </c:valAx>
      <c:valAx>
        <c:axId val="165688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711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xylemaspect_sample2!$AZ$1:$AZ$47</c:f>
              <c:numCache>
                <c:formatCode>General</c:formatCode>
                <c:ptCount val="47"/>
                <c:pt idx="0">
                  <c:v>77</c:v>
                </c:pt>
                <c:pt idx="1">
                  <c:v>108</c:v>
                </c:pt>
                <c:pt idx="2">
                  <c:v>119</c:v>
                </c:pt>
                <c:pt idx="3">
                  <c:v>98</c:v>
                </c:pt>
                <c:pt idx="4">
                  <c:v>77</c:v>
                </c:pt>
                <c:pt idx="8">
                  <c:v>116</c:v>
                </c:pt>
                <c:pt idx="9">
                  <c:v>137</c:v>
                </c:pt>
                <c:pt idx="10">
                  <c:v>154</c:v>
                </c:pt>
                <c:pt idx="11">
                  <c:v>142</c:v>
                </c:pt>
                <c:pt idx="12">
                  <c:v>119</c:v>
                </c:pt>
                <c:pt idx="13">
                  <c:v>108</c:v>
                </c:pt>
                <c:pt idx="16">
                  <c:v>137</c:v>
                </c:pt>
                <c:pt idx="17">
                  <c:v>148</c:v>
                </c:pt>
                <c:pt idx="18">
                  <c:v>177</c:v>
                </c:pt>
                <c:pt idx="19">
                  <c:v>197</c:v>
                </c:pt>
                <c:pt idx="20">
                  <c:v>205</c:v>
                </c:pt>
                <c:pt idx="21">
                  <c:v>182</c:v>
                </c:pt>
                <c:pt idx="22">
                  <c:v>154</c:v>
                </c:pt>
                <c:pt idx="24">
                  <c:v>182</c:v>
                </c:pt>
                <c:pt idx="25">
                  <c:v>205</c:v>
                </c:pt>
                <c:pt idx="26">
                  <c:v>234</c:v>
                </c:pt>
                <c:pt idx="27">
                  <c:v>250</c:v>
                </c:pt>
                <c:pt idx="28">
                  <c:v>244</c:v>
                </c:pt>
                <c:pt idx="29">
                  <c:v>219</c:v>
                </c:pt>
                <c:pt idx="30">
                  <c:v>191</c:v>
                </c:pt>
                <c:pt idx="32">
                  <c:v>234</c:v>
                </c:pt>
                <c:pt idx="33">
                  <c:v>255</c:v>
                </c:pt>
                <c:pt idx="34">
                  <c:v>273</c:v>
                </c:pt>
                <c:pt idx="35">
                  <c:v>277</c:v>
                </c:pt>
                <c:pt idx="36">
                  <c:v>250</c:v>
                </c:pt>
                <c:pt idx="40">
                  <c:v>273</c:v>
                </c:pt>
                <c:pt idx="41">
                  <c:v>295</c:v>
                </c:pt>
                <c:pt idx="42">
                  <c:v>315</c:v>
                </c:pt>
                <c:pt idx="43">
                  <c:v>301</c:v>
                </c:pt>
                <c:pt idx="44">
                  <c:v>277</c:v>
                </c:pt>
              </c:numCache>
            </c:numRef>
          </c:xVal>
          <c:yVal>
            <c:numRef>
              <c:f>xylemaspect_sample2!$BA$1:$BA$47</c:f>
              <c:numCache>
                <c:formatCode>General</c:formatCode>
                <c:ptCount val="47"/>
                <c:pt idx="0">
                  <c:v>216</c:v>
                </c:pt>
                <c:pt idx="1">
                  <c:v>212</c:v>
                </c:pt>
                <c:pt idx="2">
                  <c:v>226</c:v>
                </c:pt>
                <c:pt idx="3">
                  <c:v>258</c:v>
                </c:pt>
                <c:pt idx="4">
                  <c:v>250</c:v>
                </c:pt>
                <c:pt idx="8">
                  <c:v>175</c:v>
                </c:pt>
                <c:pt idx="9">
                  <c:v>176</c:v>
                </c:pt>
                <c:pt idx="10">
                  <c:v>210</c:v>
                </c:pt>
                <c:pt idx="11">
                  <c:v>227</c:v>
                </c:pt>
                <c:pt idx="12">
                  <c:v>226</c:v>
                </c:pt>
                <c:pt idx="13">
                  <c:v>212</c:v>
                </c:pt>
                <c:pt idx="16">
                  <c:v>176</c:v>
                </c:pt>
                <c:pt idx="17">
                  <c:v>162</c:v>
                </c:pt>
                <c:pt idx="18">
                  <c:v>154</c:v>
                </c:pt>
                <c:pt idx="19">
                  <c:v>165</c:v>
                </c:pt>
                <c:pt idx="20">
                  <c:v>185</c:v>
                </c:pt>
                <c:pt idx="21">
                  <c:v>214</c:v>
                </c:pt>
                <c:pt idx="22">
                  <c:v>210</c:v>
                </c:pt>
                <c:pt idx="24">
                  <c:v>214</c:v>
                </c:pt>
                <c:pt idx="25">
                  <c:v>185</c:v>
                </c:pt>
                <c:pt idx="26">
                  <c:v>190</c:v>
                </c:pt>
                <c:pt idx="27">
                  <c:v>217</c:v>
                </c:pt>
                <c:pt idx="28">
                  <c:v>236</c:v>
                </c:pt>
                <c:pt idx="29">
                  <c:v>246</c:v>
                </c:pt>
                <c:pt idx="30">
                  <c:v>233</c:v>
                </c:pt>
                <c:pt idx="32">
                  <c:v>190</c:v>
                </c:pt>
                <c:pt idx="33">
                  <c:v>166</c:v>
                </c:pt>
                <c:pt idx="34">
                  <c:v>178</c:v>
                </c:pt>
                <c:pt idx="35">
                  <c:v>207</c:v>
                </c:pt>
                <c:pt idx="36">
                  <c:v>217</c:v>
                </c:pt>
                <c:pt idx="40">
                  <c:v>178</c:v>
                </c:pt>
                <c:pt idx="41">
                  <c:v>159</c:v>
                </c:pt>
                <c:pt idx="42">
                  <c:v>173</c:v>
                </c:pt>
                <c:pt idx="43">
                  <c:v>212</c:v>
                </c:pt>
                <c:pt idx="44">
                  <c:v>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F-0143-91B6-796F5E64D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559295"/>
        <c:axId val="1626121471"/>
      </c:scatterChart>
      <c:valAx>
        <c:axId val="16675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6121471"/>
        <c:crosses val="autoZero"/>
        <c:crossBetween val="midCat"/>
      </c:valAx>
      <c:valAx>
        <c:axId val="162612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755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xylemaspect_sample2!$BJ$1:$BJ$47</c:f>
              <c:numCache>
                <c:formatCode>General</c:formatCode>
                <c:ptCount val="47"/>
                <c:pt idx="0">
                  <c:v>133</c:v>
                </c:pt>
                <c:pt idx="1">
                  <c:v>143</c:v>
                </c:pt>
                <c:pt idx="2">
                  <c:v>173</c:v>
                </c:pt>
                <c:pt idx="3">
                  <c:v>174</c:v>
                </c:pt>
                <c:pt idx="4">
                  <c:v>145</c:v>
                </c:pt>
                <c:pt idx="6">
                  <c:v>145</c:v>
                </c:pt>
                <c:pt idx="7">
                  <c:v>174</c:v>
                </c:pt>
                <c:pt idx="8">
                  <c:v>194</c:v>
                </c:pt>
                <c:pt idx="9">
                  <c:v>193</c:v>
                </c:pt>
                <c:pt idx="10">
                  <c:v>166</c:v>
                </c:pt>
                <c:pt idx="11">
                  <c:v>140</c:v>
                </c:pt>
                <c:pt idx="13">
                  <c:v>159</c:v>
                </c:pt>
                <c:pt idx="14">
                  <c:v>166</c:v>
                </c:pt>
                <c:pt idx="15">
                  <c:v>193</c:v>
                </c:pt>
                <c:pt idx="16">
                  <c:v>212</c:v>
                </c:pt>
                <c:pt idx="17">
                  <c:v>216</c:v>
                </c:pt>
                <c:pt idx="18">
                  <c:v>205</c:v>
                </c:pt>
                <c:pt idx="19">
                  <c:v>166</c:v>
                </c:pt>
                <c:pt idx="22">
                  <c:v>166</c:v>
                </c:pt>
                <c:pt idx="23">
                  <c:v>205</c:v>
                </c:pt>
                <c:pt idx="24">
                  <c:v>212</c:v>
                </c:pt>
                <c:pt idx="25">
                  <c:v>193</c:v>
                </c:pt>
                <c:pt idx="26">
                  <c:v>157</c:v>
                </c:pt>
                <c:pt idx="29">
                  <c:v>133</c:v>
                </c:pt>
                <c:pt idx="30">
                  <c:v>140</c:v>
                </c:pt>
                <c:pt idx="31">
                  <c:v>157</c:v>
                </c:pt>
                <c:pt idx="32">
                  <c:v>193</c:v>
                </c:pt>
                <c:pt idx="33">
                  <c:v>193</c:v>
                </c:pt>
                <c:pt idx="34">
                  <c:v>155</c:v>
                </c:pt>
              </c:numCache>
            </c:numRef>
          </c:xVal>
          <c:yVal>
            <c:numRef>
              <c:f>xylemaspect_sample2!$BK$1:$BK$47</c:f>
              <c:numCache>
                <c:formatCode>General</c:formatCode>
                <c:ptCount val="47"/>
                <c:pt idx="0">
                  <c:v>122</c:v>
                </c:pt>
                <c:pt idx="1">
                  <c:v>97</c:v>
                </c:pt>
                <c:pt idx="2">
                  <c:v>105</c:v>
                </c:pt>
                <c:pt idx="3">
                  <c:v>126</c:v>
                </c:pt>
                <c:pt idx="4">
                  <c:v>134</c:v>
                </c:pt>
                <c:pt idx="6">
                  <c:v>134</c:v>
                </c:pt>
                <c:pt idx="7">
                  <c:v>126</c:v>
                </c:pt>
                <c:pt idx="8">
                  <c:v>140</c:v>
                </c:pt>
                <c:pt idx="9">
                  <c:v>161</c:v>
                </c:pt>
                <c:pt idx="10">
                  <c:v>173</c:v>
                </c:pt>
                <c:pt idx="11">
                  <c:v>153</c:v>
                </c:pt>
                <c:pt idx="13">
                  <c:v>192</c:v>
                </c:pt>
                <c:pt idx="14">
                  <c:v>173</c:v>
                </c:pt>
                <c:pt idx="15">
                  <c:v>161</c:v>
                </c:pt>
                <c:pt idx="16">
                  <c:v>172</c:v>
                </c:pt>
                <c:pt idx="17">
                  <c:v>192</c:v>
                </c:pt>
                <c:pt idx="18">
                  <c:v>204</c:v>
                </c:pt>
                <c:pt idx="19">
                  <c:v>202</c:v>
                </c:pt>
                <c:pt idx="22">
                  <c:v>202</c:v>
                </c:pt>
                <c:pt idx="23">
                  <c:v>204</c:v>
                </c:pt>
                <c:pt idx="24">
                  <c:v>234</c:v>
                </c:pt>
                <c:pt idx="25">
                  <c:v>250</c:v>
                </c:pt>
                <c:pt idx="26">
                  <c:v>230</c:v>
                </c:pt>
                <c:pt idx="29">
                  <c:v>256</c:v>
                </c:pt>
                <c:pt idx="30">
                  <c:v>236</c:v>
                </c:pt>
                <c:pt idx="31">
                  <c:v>230</c:v>
                </c:pt>
                <c:pt idx="32">
                  <c:v>250</c:v>
                </c:pt>
                <c:pt idx="33">
                  <c:v>268</c:v>
                </c:pt>
                <c:pt idx="34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9-F443-8677-D0EF3762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568047"/>
        <c:axId val="1555804159"/>
      </c:scatterChart>
      <c:valAx>
        <c:axId val="155556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5804159"/>
        <c:crosses val="autoZero"/>
        <c:crossBetween val="midCat"/>
      </c:valAx>
      <c:valAx>
        <c:axId val="155580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556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xylemaspect_sample2!$BT$1:$BT$47</c:f>
              <c:numCache>
                <c:formatCode>General</c:formatCode>
                <c:ptCount val="47"/>
                <c:pt idx="0">
                  <c:v>72</c:v>
                </c:pt>
                <c:pt idx="1">
                  <c:v>102</c:v>
                </c:pt>
                <c:pt idx="2">
                  <c:v>116</c:v>
                </c:pt>
                <c:pt idx="3">
                  <c:v>114</c:v>
                </c:pt>
                <c:pt idx="4">
                  <c:v>90</c:v>
                </c:pt>
                <c:pt idx="5">
                  <c:v>65</c:v>
                </c:pt>
                <c:pt idx="7">
                  <c:v>116</c:v>
                </c:pt>
                <c:pt idx="8">
                  <c:v>139</c:v>
                </c:pt>
                <c:pt idx="9">
                  <c:v>158</c:v>
                </c:pt>
                <c:pt idx="10">
                  <c:v>167</c:v>
                </c:pt>
                <c:pt idx="11">
                  <c:v>145</c:v>
                </c:pt>
                <c:pt idx="12">
                  <c:v>114</c:v>
                </c:pt>
                <c:pt idx="14">
                  <c:v>158</c:v>
                </c:pt>
                <c:pt idx="15">
                  <c:v>179</c:v>
                </c:pt>
                <c:pt idx="16">
                  <c:v>202</c:v>
                </c:pt>
                <c:pt idx="17">
                  <c:v>211</c:v>
                </c:pt>
                <c:pt idx="18">
                  <c:v>192</c:v>
                </c:pt>
                <c:pt idx="19">
                  <c:v>167</c:v>
                </c:pt>
                <c:pt idx="21">
                  <c:v>202</c:v>
                </c:pt>
                <c:pt idx="22">
                  <c:v>225</c:v>
                </c:pt>
                <c:pt idx="23">
                  <c:v>250</c:v>
                </c:pt>
                <c:pt idx="24">
                  <c:v>257</c:v>
                </c:pt>
                <c:pt idx="25">
                  <c:v>242</c:v>
                </c:pt>
                <c:pt idx="26">
                  <c:v>211</c:v>
                </c:pt>
                <c:pt idx="28">
                  <c:v>250</c:v>
                </c:pt>
                <c:pt idx="29">
                  <c:v>273</c:v>
                </c:pt>
                <c:pt idx="30">
                  <c:v>294</c:v>
                </c:pt>
                <c:pt idx="31">
                  <c:v>283</c:v>
                </c:pt>
                <c:pt idx="32">
                  <c:v>257</c:v>
                </c:pt>
              </c:numCache>
            </c:numRef>
          </c:xVal>
          <c:yVal>
            <c:numRef>
              <c:f>xylemaspect_sample2!$BU$1:$BU$47</c:f>
              <c:numCache>
                <c:formatCode>General</c:formatCode>
                <c:ptCount val="47"/>
                <c:pt idx="0">
                  <c:v>190</c:v>
                </c:pt>
                <c:pt idx="1">
                  <c:v>175</c:v>
                </c:pt>
                <c:pt idx="2">
                  <c:v>187</c:v>
                </c:pt>
                <c:pt idx="3">
                  <c:v>221</c:v>
                </c:pt>
                <c:pt idx="4">
                  <c:v>236</c:v>
                </c:pt>
                <c:pt idx="5">
                  <c:v>211</c:v>
                </c:pt>
                <c:pt idx="7">
                  <c:v>187</c:v>
                </c:pt>
                <c:pt idx="8">
                  <c:v>168</c:v>
                </c:pt>
                <c:pt idx="9">
                  <c:v>177</c:v>
                </c:pt>
                <c:pt idx="10">
                  <c:v>212</c:v>
                </c:pt>
                <c:pt idx="11">
                  <c:v>234</c:v>
                </c:pt>
                <c:pt idx="12">
                  <c:v>221</c:v>
                </c:pt>
                <c:pt idx="14">
                  <c:v>177</c:v>
                </c:pt>
                <c:pt idx="15">
                  <c:v>160</c:v>
                </c:pt>
                <c:pt idx="16">
                  <c:v>167</c:v>
                </c:pt>
                <c:pt idx="17">
                  <c:v>197</c:v>
                </c:pt>
                <c:pt idx="18">
                  <c:v>218</c:v>
                </c:pt>
                <c:pt idx="19">
                  <c:v>212</c:v>
                </c:pt>
                <c:pt idx="21">
                  <c:v>167</c:v>
                </c:pt>
                <c:pt idx="22">
                  <c:v>145</c:v>
                </c:pt>
                <c:pt idx="23">
                  <c:v>158</c:v>
                </c:pt>
                <c:pt idx="24">
                  <c:v>186</c:v>
                </c:pt>
                <c:pt idx="25">
                  <c:v>205</c:v>
                </c:pt>
                <c:pt idx="26">
                  <c:v>197</c:v>
                </c:pt>
                <c:pt idx="28">
                  <c:v>158</c:v>
                </c:pt>
                <c:pt idx="29">
                  <c:v>142</c:v>
                </c:pt>
                <c:pt idx="30">
                  <c:v>164</c:v>
                </c:pt>
                <c:pt idx="31">
                  <c:v>190</c:v>
                </c:pt>
                <c:pt idx="32">
                  <c:v>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5C-0046-B01D-EC2612719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553615"/>
        <c:axId val="1683796047"/>
      </c:scatterChart>
      <c:valAx>
        <c:axId val="168355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3796047"/>
        <c:crosses val="autoZero"/>
        <c:crossBetween val="midCat"/>
      </c:valAx>
      <c:valAx>
        <c:axId val="168379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355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xylemaspect_sample2!$CD$1:$CD$47</c:f>
              <c:numCache>
                <c:formatCode>General</c:formatCode>
                <c:ptCount val="47"/>
                <c:pt idx="0">
                  <c:v>135</c:v>
                </c:pt>
                <c:pt idx="1">
                  <c:v>145</c:v>
                </c:pt>
                <c:pt idx="2">
                  <c:v>180</c:v>
                </c:pt>
                <c:pt idx="3">
                  <c:v>209</c:v>
                </c:pt>
                <c:pt idx="4">
                  <c:v>211</c:v>
                </c:pt>
                <c:pt idx="5">
                  <c:v>197</c:v>
                </c:pt>
                <c:pt idx="6">
                  <c:v>156</c:v>
                </c:pt>
                <c:pt idx="8">
                  <c:v>156</c:v>
                </c:pt>
                <c:pt idx="9">
                  <c:v>197</c:v>
                </c:pt>
                <c:pt idx="10">
                  <c:v>207</c:v>
                </c:pt>
                <c:pt idx="11">
                  <c:v>177</c:v>
                </c:pt>
                <c:pt idx="12">
                  <c:v>152</c:v>
                </c:pt>
                <c:pt idx="16">
                  <c:v>177</c:v>
                </c:pt>
                <c:pt idx="17">
                  <c:v>207</c:v>
                </c:pt>
                <c:pt idx="18">
                  <c:v>239</c:v>
                </c:pt>
                <c:pt idx="19">
                  <c:v>244</c:v>
                </c:pt>
                <c:pt idx="20">
                  <c:v>218</c:v>
                </c:pt>
                <c:pt idx="21">
                  <c:v>186</c:v>
                </c:pt>
                <c:pt idx="24">
                  <c:v>218</c:v>
                </c:pt>
                <c:pt idx="25">
                  <c:v>244</c:v>
                </c:pt>
                <c:pt idx="26">
                  <c:v>271</c:v>
                </c:pt>
                <c:pt idx="27">
                  <c:v>279</c:v>
                </c:pt>
                <c:pt idx="28">
                  <c:v>245</c:v>
                </c:pt>
                <c:pt idx="29">
                  <c:v>231</c:v>
                </c:pt>
                <c:pt idx="32">
                  <c:v>245</c:v>
                </c:pt>
                <c:pt idx="33">
                  <c:v>279</c:v>
                </c:pt>
                <c:pt idx="34">
                  <c:v>300</c:v>
                </c:pt>
                <c:pt idx="35">
                  <c:v>294</c:v>
                </c:pt>
                <c:pt idx="36">
                  <c:v>255</c:v>
                </c:pt>
              </c:numCache>
            </c:numRef>
          </c:xVal>
          <c:yVal>
            <c:numRef>
              <c:f>xylemaspect_sample2!$CE$1:$CE$47</c:f>
              <c:numCache>
                <c:formatCode>General</c:formatCode>
                <c:ptCount val="47"/>
                <c:pt idx="0">
                  <c:v>149</c:v>
                </c:pt>
                <c:pt idx="1">
                  <c:v>124</c:v>
                </c:pt>
                <c:pt idx="2">
                  <c:v>111</c:v>
                </c:pt>
                <c:pt idx="3">
                  <c:v>122</c:v>
                </c:pt>
                <c:pt idx="4">
                  <c:v>144</c:v>
                </c:pt>
                <c:pt idx="5">
                  <c:v>157</c:v>
                </c:pt>
                <c:pt idx="6">
                  <c:v>165</c:v>
                </c:pt>
                <c:pt idx="8">
                  <c:v>165</c:v>
                </c:pt>
                <c:pt idx="9">
                  <c:v>157</c:v>
                </c:pt>
                <c:pt idx="10">
                  <c:v>184</c:v>
                </c:pt>
                <c:pt idx="11">
                  <c:v>209</c:v>
                </c:pt>
                <c:pt idx="12">
                  <c:v>197</c:v>
                </c:pt>
                <c:pt idx="16">
                  <c:v>209</c:v>
                </c:pt>
                <c:pt idx="17">
                  <c:v>184</c:v>
                </c:pt>
                <c:pt idx="18">
                  <c:v>191</c:v>
                </c:pt>
                <c:pt idx="19">
                  <c:v>214</c:v>
                </c:pt>
                <c:pt idx="20">
                  <c:v>241</c:v>
                </c:pt>
                <c:pt idx="21">
                  <c:v>235</c:v>
                </c:pt>
                <c:pt idx="24">
                  <c:v>241</c:v>
                </c:pt>
                <c:pt idx="25">
                  <c:v>214</c:v>
                </c:pt>
                <c:pt idx="26">
                  <c:v>223</c:v>
                </c:pt>
                <c:pt idx="27">
                  <c:v>249</c:v>
                </c:pt>
                <c:pt idx="28">
                  <c:v>280</c:v>
                </c:pt>
                <c:pt idx="29">
                  <c:v>276</c:v>
                </c:pt>
                <c:pt idx="32">
                  <c:v>280</c:v>
                </c:pt>
                <c:pt idx="33">
                  <c:v>249</c:v>
                </c:pt>
                <c:pt idx="34">
                  <c:v>262</c:v>
                </c:pt>
                <c:pt idx="35">
                  <c:v>295</c:v>
                </c:pt>
                <c:pt idx="36">
                  <c:v>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7-484C-8D6D-20BAB529A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680479"/>
        <c:axId val="1587501679"/>
      </c:scatterChart>
      <c:valAx>
        <c:axId val="158668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501679"/>
        <c:crosses val="autoZero"/>
        <c:crossBetween val="midCat"/>
      </c:valAx>
      <c:valAx>
        <c:axId val="158750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668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xylemaspect_sample2!$CN$1:$CN$47</c:f>
              <c:numCache>
                <c:formatCode>General</c:formatCode>
                <c:ptCount val="47"/>
                <c:pt idx="0">
                  <c:v>188</c:v>
                </c:pt>
                <c:pt idx="1">
                  <c:v>234</c:v>
                </c:pt>
                <c:pt idx="2">
                  <c:v>234</c:v>
                </c:pt>
                <c:pt idx="3">
                  <c:v>216</c:v>
                </c:pt>
                <c:pt idx="4">
                  <c:v>186</c:v>
                </c:pt>
                <c:pt idx="5">
                  <c:v>178</c:v>
                </c:pt>
                <c:pt idx="7">
                  <c:v>167</c:v>
                </c:pt>
                <c:pt idx="8">
                  <c:v>186</c:v>
                </c:pt>
                <c:pt idx="9">
                  <c:v>216</c:v>
                </c:pt>
                <c:pt idx="10">
                  <c:v>231</c:v>
                </c:pt>
                <c:pt idx="11">
                  <c:v>222</c:v>
                </c:pt>
                <c:pt idx="12">
                  <c:v>183</c:v>
                </c:pt>
                <c:pt idx="15">
                  <c:v>171</c:v>
                </c:pt>
                <c:pt idx="16">
                  <c:v>183</c:v>
                </c:pt>
                <c:pt idx="17">
                  <c:v>222</c:v>
                </c:pt>
                <c:pt idx="18">
                  <c:v>236</c:v>
                </c:pt>
                <c:pt idx="19">
                  <c:v>234</c:v>
                </c:pt>
                <c:pt idx="20">
                  <c:v>196</c:v>
                </c:pt>
                <c:pt idx="21">
                  <c:v>173</c:v>
                </c:pt>
                <c:pt idx="24">
                  <c:v>196</c:v>
                </c:pt>
                <c:pt idx="25">
                  <c:v>234</c:v>
                </c:pt>
                <c:pt idx="26">
                  <c:v>249</c:v>
                </c:pt>
                <c:pt idx="27">
                  <c:v>248</c:v>
                </c:pt>
                <c:pt idx="28">
                  <c:v>218</c:v>
                </c:pt>
                <c:pt idx="29">
                  <c:v>198</c:v>
                </c:pt>
                <c:pt idx="30">
                  <c:v>191</c:v>
                </c:pt>
                <c:pt idx="32">
                  <c:v>218</c:v>
                </c:pt>
                <c:pt idx="33">
                  <c:v>248</c:v>
                </c:pt>
                <c:pt idx="34">
                  <c:v>267</c:v>
                </c:pt>
                <c:pt idx="35">
                  <c:v>247</c:v>
                </c:pt>
                <c:pt idx="36">
                  <c:v>222</c:v>
                </c:pt>
              </c:numCache>
            </c:numRef>
          </c:xVal>
          <c:yVal>
            <c:numRef>
              <c:f>xylemaspect_sample2!$CO$1:$CO$47</c:f>
              <c:numCache>
                <c:formatCode>General</c:formatCode>
                <c:ptCount val="47"/>
                <c:pt idx="0">
                  <c:v>58</c:v>
                </c:pt>
                <c:pt idx="1">
                  <c:v>61</c:v>
                </c:pt>
                <c:pt idx="2">
                  <c:v>79</c:v>
                </c:pt>
                <c:pt idx="3">
                  <c:v>94</c:v>
                </c:pt>
                <c:pt idx="4">
                  <c:v>92</c:v>
                </c:pt>
                <c:pt idx="5">
                  <c:v>77</c:v>
                </c:pt>
                <c:pt idx="7">
                  <c:v>118</c:v>
                </c:pt>
                <c:pt idx="8">
                  <c:v>92</c:v>
                </c:pt>
                <c:pt idx="9">
                  <c:v>94</c:v>
                </c:pt>
                <c:pt idx="10">
                  <c:v>128</c:v>
                </c:pt>
                <c:pt idx="11">
                  <c:v>153</c:v>
                </c:pt>
                <c:pt idx="12">
                  <c:v>148</c:v>
                </c:pt>
                <c:pt idx="15">
                  <c:v>169</c:v>
                </c:pt>
                <c:pt idx="16">
                  <c:v>148</c:v>
                </c:pt>
                <c:pt idx="17">
                  <c:v>153</c:v>
                </c:pt>
                <c:pt idx="18">
                  <c:v>175</c:v>
                </c:pt>
                <c:pt idx="19">
                  <c:v>204</c:v>
                </c:pt>
                <c:pt idx="20">
                  <c:v>214</c:v>
                </c:pt>
                <c:pt idx="21">
                  <c:v>187</c:v>
                </c:pt>
                <c:pt idx="24">
                  <c:v>214</c:v>
                </c:pt>
                <c:pt idx="25">
                  <c:v>204</c:v>
                </c:pt>
                <c:pt idx="26">
                  <c:v>223</c:v>
                </c:pt>
                <c:pt idx="27">
                  <c:v>240</c:v>
                </c:pt>
                <c:pt idx="28">
                  <c:v>261</c:v>
                </c:pt>
                <c:pt idx="29">
                  <c:v>253</c:v>
                </c:pt>
                <c:pt idx="30">
                  <c:v>234</c:v>
                </c:pt>
                <c:pt idx="32">
                  <c:v>261</c:v>
                </c:pt>
                <c:pt idx="33">
                  <c:v>240</c:v>
                </c:pt>
                <c:pt idx="34">
                  <c:v>261</c:v>
                </c:pt>
                <c:pt idx="35">
                  <c:v>284</c:v>
                </c:pt>
                <c:pt idx="36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1F-8548-B331-7F6DE9C1A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568959"/>
        <c:axId val="1620182703"/>
      </c:scatterChart>
      <c:valAx>
        <c:axId val="162056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182703"/>
        <c:crosses val="autoZero"/>
        <c:crossBetween val="midCat"/>
      </c:valAx>
      <c:valAx>
        <c:axId val="162018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56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sample!$AC$1:$AC$36</c:f>
              <c:numCache>
                <c:formatCode>General</c:formatCode>
                <c:ptCount val="36"/>
                <c:pt idx="0">
                  <c:v>98</c:v>
                </c:pt>
                <c:pt idx="1">
                  <c:v>132</c:v>
                </c:pt>
                <c:pt idx="2">
                  <c:v>149</c:v>
                </c:pt>
                <c:pt idx="3">
                  <c:v>120</c:v>
                </c:pt>
                <c:pt idx="4">
                  <c:v>90</c:v>
                </c:pt>
                <c:pt idx="6">
                  <c:v>120</c:v>
                </c:pt>
                <c:pt idx="7">
                  <c:v>149</c:v>
                </c:pt>
                <c:pt idx="8">
                  <c:v>162</c:v>
                </c:pt>
                <c:pt idx="9">
                  <c:v>185</c:v>
                </c:pt>
                <c:pt idx="10">
                  <c:v>171</c:v>
                </c:pt>
                <c:pt idx="11">
                  <c:v>151</c:v>
                </c:pt>
                <c:pt idx="12">
                  <c:v>123</c:v>
                </c:pt>
                <c:pt idx="14">
                  <c:v>171</c:v>
                </c:pt>
                <c:pt idx="15">
                  <c:v>185</c:v>
                </c:pt>
                <c:pt idx="16">
                  <c:v>206</c:v>
                </c:pt>
                <c:pt idx="17">
                  <c:v>231</c:v>
                </c:pt>
                <c:pt idx="18">
                  <c:v>231</c:v>
                </c:pt>
                <c:pt idx="19">
                  <c:v>207</c:v>
                </c:pt>
                <c:pt idx="20">
                  <c:v>183</c:v>
                </c:pt>
                <c:pt idx="22">
                  <c:v>207</c:v>
                </c:pt>
                <c:pt idx="23">
                  <c:v>231</c:v>
                </c:pt>
                <c:pt idx="24">
                  <c:v>256</c:v>
                </c:pt>
                <c:pt idx="25">
                  <c:v>259</c:v>
                </c:pt>
                <c:pt idx="26">
                  <c:v>235</c:v>
                </c:pt>
                <c:pt idx="27">
                  <c:v>218</c:v>
                </c:pt>
                <c:pt idx="29">
                  <c:v>235</c:v>
                </c:pt>
                <c:pt idx="30">
                  <c:v>259</c:v>
                </c:pt>
                <c:pt idx="31">
                  <c:v>285</c:v>
                </c:pt>
                <c:pt idx="32">
                  <c:v>281</c:v>
                </c:pt>
                <c:pt idx="33">
                  <c:v>248</c:v>
                </c:pt>
              </c:numCache>
            </c:numRef>
          </c:xVal>
          <c:yVal>
            <c:numRef>
              <c:f>sample!$AD$1:$AD$36</c:f>
              <c:numCache>
                <c:formatCode>General</c:formatCode>
                <c:ptCount val="36"/>
                <c:pt idx="0">
                  <c:v>113</c:v>
                </c:pt>
                <c:pt idx="1">
                  <c:v>94</c:v>
                </c:pt>
                <c:pt idx="2">
                  <c:v>123</c:v>
                </c:pt>
                <c:pt idx="3">
                  <c:v>151</c:v>
                </c:pt>
                <c:pt idx="4">
                  <c:v>143</c:v>
                </c:pt>
                <c:pt idx="6">
                  <c:v>151</c:v>
                </c:pt>
                <c:pt idx="7">
                  <c:v>123</c:v>
                </c:pt>
                <c:pt idx="8">
                  <c:v>124</c:v>
                </c:pt>
                <c:pt idx="9">
                  <c:v>154</c:v>
                </c:pt>
                <c:pt idx="10">
                  <c:v>182</c:v>
                </c:pt>
                <c:pt idx="11">
                  <c:v>186</c:v>
                </c:pt>
                <c:pt idx="12">
                  <c:v>166</c:v>
                </c:pt>
                <c:pt idx="14">
                  <c:v>182</c:v>
                </c:pt>
                <c:pt idx="15">
                  <c:v>154</c:v>
                </c:pt>
                <c:pt idx="16">
                  <c:v>146</c:v>
                </c:pt>
                <c:pt idx="17">
                  <c:v>160</c:v>
                </c:pt>
                <c:pt idx="18">
                  <c:v>176</c:v>
                </c:pt>
                <c:pt idx="19">
                  <c:v>200</c:v>
                </c:pt>
                <c:pt idx="20">
                  <c:v>199</c:v>
                </c:pt>
                <c:pt idx="22">
                  <c:v>200</c:v>
                </c:pt>
                <c:pt idx="23">
                  <c:v>176</c:v>
                </c:pt>
                <c:pt idx="24">
                  <c:v>186</c:v>
                </c:pt>
                <c:pt idx="25">
                  <c:v>197</c:v>
                </c:pt>
                <c:pt idx="26">
                  <c:v>233</c:v>
                </c:pt>
                <c:pt idx="27">
                  <c:v>229</c:v>
                </c:pt>
                <c:pt idx="29">
                  <c:v>233</c:v>
                </c:pt>
                <c:pt idx="30">
                  <c:v>197</c:v>
                </c:pt>
                <c:pt idx="31">
                  <c:v>210</c:v>
                </c:pt>
                <c:pt idx="32">
                  <c:v>244</c:v>
                </c:pt>
                <c:pt idx="33">
                  <c:v>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3-4844-951E-35F299B360C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sample!$AF$1:$AF$10</c:f>
              <c:numCache>
                <c:formatCode>General</c:formatCode>
                <c:ptCount val="10"/>
                <c:pt idx="0">
                  <c:v>90</c:v>
                </c:pt>
                <c:pt idx="1">
                  <c:v>120</c:v>
                </c:pt>
                <c:pt idx="2">
                  <c:v>123</c:v>
                </c:pt>
                <c:pt idx="3">
                  <c:v>151</c:v>
                </c:pt>
                <c:pt idx="4">
                  <c:v>171</c:v>
                </c:pt>
                <c:pt idx="5">
                  <c:v>183</c:v>
                </c:pt>
                <c:pt idx="6">
                  <c:v>207</c:v>
                </c:pt>
                <c:pt idx="7">
                  <c:v>218</c:v>
                </c:pt>
                <c:pt idx="8">
                  <c:v>235</c:v>
                </c:pt>
                <c:pt idx="9">
                  <c:v>248</c:v>
                </c:pt>
              </c:numCache>
            </c:numRef>
          </c:xVal>
          <c:yVal>
            <c:numRef>
              <c:f>sample!$AG$1:$AG$10</c:f>
              <c:numCache>
                <c:formatCode>General</c:formatCode>
                <c:ptCount val="10"/>
                <c:pt idx="0">
                  <c:v>143</c:v>
                </c:pt>
                <c:pt idx="1">
                  <c:v>151</c:v>
                </c:pt>
                <c:pt idx="2">
                  <c:v>166</c:v>
                </c:pt>
                <c:pt idx="3">
                  <c:v>186</c:v>
                </c:pt>
                <c:pt idx="4">
                  <c:v>182</c:v>
                </c:pt>
                <c:pt idx="5">
                  <c:v>199</c:v>
                </c:pt>
                <c:pt idx="6">
                  <c:v>200</c:v>
                </c:pt>
                <c:pt idx="7">
                  <c:v>229</c:v>
                </c:pt>
                <c:pt idx="8">
                  <c:v>233</c:v>
                </c:pt>
                <c:pt idx="9">
                  <c:v>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F3-4844-951E-35F299B360C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sample!$AI$1:$AI$10</c:f>
              <c:numCache>
                <c:formatCode>General</c:formatCode>
                <c:ptCount val="10"/>
                <c:pt idx="0">
                  <c:v>132</c:v>
                </c:pt>
                <c:pt idx="1">
                  <c:v>149</c:v>
                </c:pt>
                <c:pt idx="2">
                  <c:v>162</c:v>
                </c:pt>
                <c:pt idx="3">
                  <c:v>185</c:v>
                </c:pt>
                <c:pt idx="4">
                  <c:v>206</c:v>
                </c:pt>
                <c:pt idx="5">
                  <c:v>231</c:v>
                </c:pt>
                <c:pt idx="6">
                  <c:v>231</c:v>
                </c:pt>
                <c:pt idx="7">
                  <c:v>256</c:v>
                </c:pt>
                <c:pt idx="8">
                  <c:v>259</c:v>
                </c:pt>
                <c:pt idx="9">
                  <c:v>285</c:v>
                </c:pt>
              </c:numCache>
            </c:numRef>
          </c:xVal>
          <c:yVal>
            <c:numRef>
              <c:f>sample!$AJ$1:$AJ$10</c:f>
              <c:numCache>
                <c:formatCode>General</c:formatCode>
                <c:ptCount val="10"/>
                <c:pt idx="0">
                  <c:v>94</c:v>
                </c:pt>
                <c:pt idx="1">
                  <c:v>123</c:v>
                </c:pt>
                <c:pt idx="2">
                  <c:v>124</c:v>
                </c:pt>
                <c:pt idx="3">
                  <c:v>154</c:v>
                </c:pt>
                <c:pt idx="4">
                  <c:v>146</c:v>
                </c:pt>
                <c:pt idx="5">
                  <c:v>160</c:v>
                </c:pt>
                <c:pt idx="6">
                  <c:v>176</c:v>
                </c:pt>
                <c:pt idx="7">
                  <c:v>186</c:v>
                </c:pt>
                <c:pt idx="8">
                  <c:v>197</c:v>
                </c:pt>
                <c:pt idx="9">
                  <c:v>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F3-4844-951E-35F299B36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169968"/>
        <c:axId val="1464706720"/>
      </c:scatterChart>
      <c:valAx>
        <c:axId val="145016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4706720"/>
        <c:crosses val="autoZero"/>
        <c:crossBetween val="midCat"/>
      </c:valAx>
      <c:valAx>
        <c:axId val="14647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016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sample!$AL$1:$AL$36</c:f>
              <c:numCache>
                <c:formatCode>General</c:formatCode>
                <c:ptCount val="36"/>
                <c:pt idx="0">
                  <c:v>140</c:v>
                </c:pt>
                <c:pt idx="1">
                  <c:v>154</c:v>
                </c:pt>
                <c:pt idx="2">
                  <c:v>185</c:v>
                </c:pt>
                <c:pt idx="3">
                  <c:v>191</c:v>
                </c:pt>
                <c:pt idx="4">
                  <c:v>178</c:v>
                </c:pt>
                <c:pt idx="5">
                  <c:v>149</c:v>
                </c:pt>
                <c:pt idx="7">
                  <c:v>157</c:v>
                </c:pt>
                <c:pt idx="8">
                  <c:v>182</c:v>
                </c:pt>
                <c:pt idx="9">
                  <c:v>203</c:v>
                </c:pt>
                <c:pt idx="10">
                  <c:v>185</c:v>
                </c:pt>
                <c:pt idx="11">
                  <c:v>154</c:v>
                </c:pt>
                <c:pt idx="13">
                  <c:v>182</c:v>
                </c:pt>
                <c:pt idx="14">
                  <c:v>190</c:v>
                </c:pt>
                <c:pt idx="15">
                  <c:v>216</c:v>
                </c:pt>
                <c:pt idx="16">
                  <c:v>247</c:v>
                </c:pt>
                <c:pt idx="17">
                  <c:v>244</c:v>
                </c:pt>
                <c:pt idx="18">
                  <c:v>226</c:v>
                </c:pt>
                <c:pt idx="19">
                  <c:v>203</c:v>
                </c:pt>
                <c:pt idx="21">
                  <c:v>216</c:v>
                </c:pt>
                <c:pt idx="22">
                  <c:v>221</c:v>
                </c:pt>
                <c:pt idx="23">
                  <c:v>256</c:v>
                </c:pt>
                <c:pt idx="24">
                  <c:v>279</c:v>
                </c:pt>
                <c:pt idx="25">
                  <c:v>276</c:v>
                </c:pt>
                <c:pt idx="26">
                  <c:v>247</c:v>
                </c:pt>
                <c:pt idx="28">
                  <c:v>256</c:v>
                </c:pt>
                <c:pt idx="29">
                  <c:v>266</c:v>
                </c:pt>
                <c:pt idx="30">
                  <c:v>268</c:v>
                </c:pt>
                <c:pt idx="31">
                  <c:v>301</c:v>
                </c:pt>
                <c:pt idx="32">
                  <c:v>304</c:v>
                </c:pt>
                <c:pt idx="33">
                  <c:v>279</c:v>
                </c:pt>
              </c:numCache>
            </c:numRef>
          </c:xVal>
          <c:yVal>
            <c:numRef>
              <c:f>sample!$AM$1:$AM$36</c:f>
              <c:numCache>
                <c:formatCode>General</c:formatCode>
                <c:ptCount val="36"/>
                <c:pt idx="0">
                  <c:v>238</c:v>
                </c:pt>
                <c:pt idx="1">
                  <c:v>224</c:v>
                </c:pt>
                <c:pt idx="2">
                  <c:v>236</c:v>
                </c:pt>
                <c:pt idx="3">
                  <c:v>247</c:v>
                </c:pt>
                <c:pt idx="4">
                  <c:v>267</c:v>
                </c:pt>
                <c:pt idx="5">
                  <c:v>262</c:v>
                </c:pt>
                <c:pt idx="7">
                  <c:v>190</c:v>
                </c:pt>
                <c:pt idx="8">
                  <c:v>180</c:v>
                </c:pt>
                <c:pt idx="9">
                  <c:v>209</c:v>
                </c:pt>
                <c:pt idx="10">
                  <c:v>236</c:v>
                </c:pt>
                <c:pt idx="11">
                  <c:v>224</c:v>
                </c:pt>
                <c:pt idx="13">
                  <c:v>180</c:v>
                </c:pt>
                <c:pt idx="14">
                  <c:v>155</c:v>
                </c:pt>
                <c:pt idx="15">
                  <c:v>143</c:v>
                </c:pt>
                <c:pt idx="16">
                  <c:v>172</c:v>
                </c:pt>
                <c:pt idx="17">
                  <c:v>192</c:v>
                </c:pt>
                <c:pt idx="18">
                  <c:v>211</c:v>
                </c:pt>
                <c:pt idx="19">
                  <c:v>209</c:v>
                </c:pt>
                <c:pt idx="21">
                  <c:v>143</c:v>
                </c:pt>
                <c:pt idx="22">
                  <c:v>126</c:v>
                </c:pt>
                <c:pt idx="23">
                  <c:v>118</c:v>
                </c:pt>
                <c:pt idx="24">
                  <c:v>140</c:v>
                </c:pt>
                <c:pt idx="25">
                  <c:v>158</c:v>
                </c:pt>
                <c:pt idx="26">
                  <c:v>172</c:v>
                </c:pt>
                <c:pt idx="28">
                  <c:v>118</c:v>
                </c:pt>
                <c:pt idx="29">
                  <c:v>99</c:v>
                </c:pt>
                <c:pt idx="30">
                  <c:v>97</c:v>
                </c:pt>
                <c:pt idx="31">
                  <c:v>106</c:v>
                </c:pt>
                <c:pt idx="32">
                  <c:v>137</c:v>
                </c:pt>
                <c:pt idx="33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FE-4442-8FBE-E2F2455D503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sample!$AO$1:$AO$10</c:f>
              <c:numCache>
                <c:formatCode>General</c:formatCode>
                <c:ptCount val="10"/>
                <c:pt idx="0">
                  <c:v>178</c:v>
                </c:pt>
                <c:pt idx="1">
                  <c:v>191</c:v>
                </c:pt>
                <c:pt idx="2">
                  <c:v>185</c:v>
                </c:pt>
                <c:pt idx="3">
                  <c:v>203</c:v>
                </c:pt>
                <c:pt idx="4">
                  <c:v>226</c:v>
                </c:pt>
                <c:pt idx="5">
                  <c:v>244</c:v>
                </c:pt>
                <c:pt idx="6">
                  <c:v>247</c:v>
                </c:pt>
                <c:pt idx="7">
                  <c:v>276</c:v>
                </c:pt>
                <c:pt idx="8">
                  <c:v>279</c:v>
                </c:pt>
                <c:pt idx="9">
                  <c:v>304</c:v>
                </c:pt>
              </c:numCache>
            </c:numRef>
          </c:xVal>
          <c:yVal>
            <c:numRef>
              <c:f>sample!$AP$1:$AP$10</c:f>
              <c:numCache>
                <c:formatCode>General</c:formatCode>
                <c:ptCount val="10"/>
                <c:pt idx="0">
                  <c:v>267</c:v>
                </c:pt>
                <c:pt idx="1">
                  <c:v>247</c:v>
                </c:pt>
                <c:pt idx="2">
                  <c:v>236</c:v>
                </c:pt>
                <c:pt idx="3">
                  <c:v>209</c:v>
                </c:pt>
                <c:pt idx="4">
                  <c:v>211</c:v>
                </c:pt>
                <c:pt idx="5">
                  <c:v>192</c:v>
                </c:pt>
                <c:pt idx="6">
                  <c:v>172</c:v>
                </c:pt>
                <c:pt idx="7">
                  <c:v>158</c:v>
                </c:pt>
                <c:pt idx="8">
                  <c:v>140</c:v>
                </c:pt>
                <c:pt idx="9">
                  <c:v>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FE-4442-8FBE-E2F2455D503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sample!$AR$1:$AR$10</c:f>
              <c:numCache>
                <c:formatCode>General</c:formatCode>
                <c:ptCount val="10"/>
                <c:pt idx="0">
                  <c:v>140</c:v>
                </c:pt>
                <c:pt idx="1">
                  <c:v>154</c:v>
                </c:pt>
                <c:pt idx="2">
                  <c:v>157</c:v>
                </c:pt>
                <c:pt idx="3">
                  <c:v>182</c:v>
                </c:pt>
                <c:pt idx="4">
                  <c:v>190</c:v>
                </c:pt>
                <c:pt idx="5">
                  <c:v>216</c:v>
                </c:pt>
                <c:pt idx="6">
                  <c:v>221</c:v>
                </c:pt>
                <c:pt idx="7">
                  <c:v>256</c:v>
                </c:pt>
                <c:pt idx="8">
                  <c:v>266</c:v>
                </c:pt>
                <c:pt idx="9">
                  <c:v>268</c:v>
                </c:pt>
              </c:numCache>
            </c:numRef>
          </c:xVal>
          <c:yVal>
            <c:numRef>
              <c:f>sample!$AS$1:$AS$10</c:f>
              <c:numCache>
                <c:formatCode>General</c:formatCode>
                <c:ptCount val="10"/>
                <c:pt idx="0">
                  <c:v>238</c:v>
                </c:pt>
                <c:pt idx="1">
                  <c:v>224</c:v>
                </c:pt>
                <c:pt idx="2">
                  <c:v>190</c:v>
                </c:pt>
                <c:pt idx="3">
                  <c:v>180</c:v>
                </c:pt>
                <c:pt idx="4">
                  <c:v>155</c:v>
                </c:pt>
                <c:pt idx="5">
                  <c:v>143</c:v>
                </c:pt>
                <c:pt idx="6">
                  <c:v>126</c:v>
                </c:pt>
                <c:pt idx="7">
                  <c:v>118</c:v>
                </c:pt>
                <c:pt idx="8">
                  <c:v>99</c:v>
                </c:pt>
                <c:pt idx="9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FE-4442-8FBE-E2F2455D5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762480"/>
        <c:axId val="1482884560"/>
      </c:scatterChart>
      <c:valAx>
        <c:axId val="142376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2884560"/>
        <c:crosses val="autoZero"/>
        <c:crossBetween val="midCat"/>
      </c:valAx>
      <c:valAx>
        <c:axId val="14828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376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sample!$AU$1:$AU$36</c:f>
              <c:numCache>
                <c:formatCode>General</c:formatCode>
                <c:ptCount val="36"/>
                <c:pt idx="0">
                  <c:v>123</c:v>
                </c:pt>
                <c:pt idx="1">
                  <c:v>142</c:v>
                </c:pt>
                <c:pt idx="2">
                  <c:v>151</c:v>
                </c:pt>
                <c:pt idx="3">
                  <c:v>135</c:v>
                </c:pt>
                <c:pt idx="4">
                  <c:v>112</c:v>
                </c:pt>
                <c:pt idx="6">
                  <c:v>154</c:v>
                </c:pt>
                <c:pt idx="7">
                  <c:v>187</c:v>
                </c:pt>
                <c:pt idx="8">
                  <c:v>196</c:v>
                </c:pt>
                <c:pt idx="9">
                  <c:v>176</c:v>
                </c:pt>
                <c:pt idx="10">
                  <c:v>151</c:v>
                </c:pt>
                <c:pt idx="11">
                  <c:v>142</c:v>
                </c:pt>
                <c:pt idx="13">
                  <c:v>187</c:v>
                </c:pt>
                <c:pt idx="14">
                  <c:v>198</c:v>
                </c:pt>
                <c:pt idx="15">
                  <c:v>224</c:v>
                </c:pt>
                <c:pt idx="16">
                  <c:v>242</c:v>
                </c:pt>
                <c:pt idx="17">
                  <c:v>250</c:v>
                </c:pt>
                <c:pt idx="18">
                  <c:v>245</c:v>
                </c:pt>
                <c:pt idx="19">
                  <c:v>209</c:v>
                </c:pt>
                <c:pt idx="20">
                  <c:v>196</c:v>
                </c:pt>
                <c:pt idx="22">
                  <c:v>242</c:v>
                </c:pt>
                <c:pt idx="23">
                  <c:v>262</c:v>
                </c:pt>
                <c:pt idx="24">
                  <c:v>285</c:v>
                </c:pt>
                <c:pt idx="25">
                  <c:v>280</c:v>
                </c:pt>
                <c:pt idx="26">
                  <c:v>250</c:v>
                </c:pt>
                <c:pt idx="28">
                  <c:v>285</c:v>
                </c:pt>
                <c:pt idx="29">
                  <c:v>304</c:v>
                </c:pt>
                <c:pt idx="30">
                  <c:v>321</c:v>
                </c:pt>
                <c:pt idx="31">
                  <c:v>301</c:v>
                </c:pt>
                <c:pt idx="32">
                  <c:v>280</c:v>
                </c:pt>
              </c:numCache>
            </c:numRef>
          </c:xVal>
          <c:yVal>
            <c:numRef>
              <c:f>sample!$AV$1:$AV$36</c:f>
              <c:numCache>
                <c:formatCode>General</c:formatCode>
                <c:ptCount val="36"/>
                <c:pt idx="0">
                  <c:v>172</c:v>
                </c:pt>
                <c:pt idx="1">
                  <c:v>173</c:v>
                </c:pt>
                <c:pt idx="2">
                  <c:v>206</c:v>
                </c:pt>
                <c:pt idx="3">
                  <c:v>213</c:v>
                </c:pt>
                <c:pt idx="4">
                  <c:v>198</c:v>
                </c:pt>
                <c:pt idx="6">
                  <c:v>160</c:v>
                </c:pt>
                <c:pt idx="7">
                  <c:v>166</c:v>
                </c:pt>
                <c:pt idx="8">
                  <c:v>193</c:v>
                </c:pt>
                <c:pt idx="9">
                  <c:v>210</c:v>
                </c:pt>
                <c:pt idx="10">
                  <c:v>206</c:v>
                </c:pt>
                <c:pt idx="11">
                  <c:v>173</c:v>
                </c:pt>
                <c:pt idx="13">
                  <c:v>166</c:v>
                </c:pt>
                <c:pt idx="14">
                  <c:v>154</c:v>
                </c:pt>
                <c:pt idx="15">
                  <c:v>147</c:v>
                </c:pt>
                <c:pt idx="16">
                  <c:v>158</c:v>
                </c:pt>
                <c:pt idx="17">
                  <c:v>187</c:v>
                </c:pt>
                <c:pt idx="18">
                  <c:v>197</c:v>
                </c:pt>
                <c:pt idx="19">
                  <c:v>197</c:v>
                </c:pt>
                <c:pt idx="20">
                  <c:v>193</c:v>
                </c:pt>
                <c:pt idx="22">
                  <c:v>158</c:v>
                </c:pt>
                <c:pt idx="23">
                  <c:v>148</c:v>
                </c:pt>
                <c:pt idx="24">
                  <c:v>155</c:v>
                </c:pt>
                <c:pt idx="25">
                  <c:v>186</c:v>
                </c:pt>
                <c:pt idx="26">
                  <c:v>187</c:v>
                </c:pt>
                <c:pt idx="28">
                  <c:v>155</c:v>
                </c:pt>
                <c:pt idx="29">
                  <c:v>155</c:v>
                </c:pt>
                <c:pt idx="30">
                  <c:v>180</c:v>
                </c:pt>
                <c:pt idx="31">
                  <c:v>196</c:v>
                </c:pt>
                <c:pt idx="32">
                  <c:v>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1-7345-BF6E-8ABFDD076B8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sample!$AX$1:$AX$9</c:f>
              <c:numCache>
                <c:formatCode>General</c:formatCode>
                <c:ptCount val="9"/>
                <c:pt idx="0">
                  <c:v>135</c:v>
                </c:pt>
                <c:pt idx="1">
                  <c:v>151</c:v>
                </c:pt>
                <c:pt idx="2">
                  <c:v>176</c:v>
                </c:pt>
                <c:pt idx="3">
                  <c:v>196</c:v>
                </c:pt>
                <c:pt idx="4">
                  <c:v>209</c:v>
                </c:pt>
                <c:pt idx="5">
                  <c:v>245</c:v>
                </c:pt>
                <c:pt idx="6">
                  <c:v>250</c:v>
                </c:pt>
                <c:pt idx="7">
                  <c:v>280</c:v>
                </c:pt>
                <c:pt idx="8">
                  <c:v>301</c:v>
                </c:pt>
              </c:numCache>
            </c:numRef>
          </c:xVal>
          <c:yVal>
            <c:numRef>
              <c:f>sample!$AY$1:$AY$9</c:f>
              <c:numCache>
                <c:formatCode>General</c:formatCode>
                <c:ptCount val="9"/>
                <c:pt idx="0">
                  <c:v>213</c:v>
                </c:pt>
                <c:pt idx="1">
                  <c:v>206</c:v>
                </c:pt>
                <c:pt idx="2">
                  <c:v>210</c:v>
                </c:pt>
                <c:pt idx="3">
                  <c:v>193</c:v>
                </c:pt>
                <c:pt idx="4">
                  <c:v>197</c:v>
                </c:pt>
                <c:pt idx="5">
                  <c:v>197</c:v>
                </c:pt>
                <c:pt idx="6">
                  <c:v>187</c:v>
                </c:pt>
                <c:pt idx="7">
                  <c:v>186</c:v>
                </c:pt>
                <c:pt idx="8">
                  <c:v>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91-7345-BF6E-8ABFDD076B8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sample!$BA$1:$BA$10</c:f>
              <c:numCache>
                <c:formatCode>General</c:formatCode>
                <c:ptCount val="10"/>
                <c:pt idx="0">
                  <c:v>123</c:v>
                </c:pt>
                <c:pt idx="1">
                  <c:v>142</c:v>
                </c:pt>
                <c:pt idx="2">
                  <c:v>154</c:v>
                </c:pt>
                <c:pt idx="3">
                  <c:v>187</c:v>
                </c:pt>
                <c:pt idx="4">
                  <c:v>198</c:v>
                </c:pt>
                <c:pt idx="5">
                  <c:v>224</c:v>
                </c:pt>
                <c:pt idx="6">
                  <c:v>242</c:v>
                </c:pt>
                <c:pt idx="7">
                  <c:v>262</c:v>
                </c:pt>
                <c:pt idx="8">
                  <c:v>285</c:v>
                </c:pt>
                <c:pt idx="9">
                  <c:v>304</c:v>
                </c:pt>
              </c:numCache>
            </c:numRef>
          </c:xVal>
          <c:yVal>
            <c:numRef>
              <c:f>sample!$BB$1:$BB$10</c:f>
              <c:numCache>
                <c:formatCode>General</c:formatCode>
                <c:ptCount val="10"/>
                <c:pt idx="0">
                  <c:v>172</c:v>
                </c:pt>
                <c:pt idx="1">
                  <c:v>173</c:v>
                </c:pt>
                <c:pt idx="2">
                  <c:v>160</c:v>
                </c:pt>
                <c:pt idx="3">
                  <c:v>166</c:v>
                </c:pt>
                <c:pt idx="4">
                  <c:v>154</c:v>
                </c:pt>
                <c:pt idx="5">
                  <c:v>147</c:v>
                </c:pt>
                <c:pt idx="6">
                  <c:v>158</c:v>
                </c:pt>
                <c:pt idx="7">
                  <c:v>148</c:v>
                </c:pt>
                <c:pt idx="8">
                  <c:v>155</c:v>
                </c:pt>
                <c:pt idx="9">
                  <c:v>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91-7345-BF6E-8ABFDD076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454912"/>
        <c:axId val="1243368752"/>
      </c:scatterChart>
      <c:valAx>
        <c:axId val="124345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3368752"/>
        <c:crosses val="autoZero"/>
        <c:crossBetween val="midCat"/>
      </c:valAx>
      <c:valAx>
        <c:axId val="124336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345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sample!$BD$1:$BD$45</c:f>
              <c:numCache>
                <c:formatCode>General</c:formatCode>
                <c:ptCount val="45"/>
                <c:pt idx="0">
                  <c:v>126</c:v>
                </c:pt>
                <c:pt idx="1">
                  <c:v>140</c:v>
                </c:pt>
                <c:pt idx="2">
                  <c:v>174</c:v>
                </c:pt>
                <c:pt idx="3">
                  <c:v>168</c:v>
                </c:pt>
                <c:pt idx="4">
                  <c:v>138</c:v>
                </c:pt>
                <c:pt idx="8">
                  <c:v>141</c:v>
                </c:pt>
                <c:pt idx="9">
                  <c:v>167</c:v>
                </c:pt>
                <c:pt idx="10">
                  <c:v>196</c:v>
                </c:pt>
                <c:pt idx="11">
                  <c:v>193</c:v>
                </c:pt>
                <c:pt idx="12">
                  <c:v>174</c:v>
                </c:pt>
                <c:pt idx="13">
                  <c:v>140</c:v>
                </c:pt>
                <c:pt idx="16">
                  <c:v>168</c:v>
                </c:pt>
                <c:pt idx="17">
                  <c:v>183</c:v>
                </c:pt>
                <c:pt idx="18">
                  <c:v>217</c:v>
                </c:pt>
                <c:pt idx="19">
                  <c:v>225</c:v>
                </c:pt>
                <c:pt idx="20">
                  <c:v>214</c:v>
                </c:pt>
                <c:pt idx="21">
                  <c:v>196</c:v>
                </c:pt>
                <c:pt idx="22">
                  <c:v>167</c:v>
                </c:pt>
                <c:pt idx="24">
                  <c:v>172</c:v>
                </c:pt>
                <c:pt idx="25">
                  <c:v>181</c:v>
                </c:pt>
                <c:pt idx="26">
                  <c:v>205</c:v>
                </c:pt>
                <c:pt idx="27">
                  <c:v>235</c:v>
                </c:pt>
                <c:pt idx="28">
                  <c:v>217</c:v>
                </c:pt>
                <c:pt idx="29">
                  <c:v>183</c:v>
                </c:pt>
                <c:pt idx="32">
                  <c:v>211</c:v>
                </c:pt>
                <c:pt idx="33">
                  <c:v>233</c:v>
                </c:pt>
                <c:pt idx="34">
                  <c:v>265</c:v>
                </c:pt>
                <c:pt idx="35">
                  <c:v>260</c:v>
                </c:pt>
                <c:pt idx="36">
                  <c:v>235</c:v>
                </c:pt>
                <c:pt idx="37">
                  <c:v>205</c:v>
                </c:pt>
                <c:pt idx="40">
                  <c:v>239</c:v>
                </c:pt>
                <c:pt idx="41">
                  <c:v>279</c:v>
                </c:pt>
                <c:pt idx="42">
                  <c:v>290</c:v>
                </c:pt>
                <c:pt idx="43">
                  <c:v>265</c:v>
                </c:pt>
                <c:pt idx="44">
                  <c:v>233</c:v>
                </c:pt>
              </c:numCache>
            </c:numRef>
          </c:xVal>
          <c:yVal>
            <c:numRef>
              <c:f>sample!$BE$1:$BE$45</c:f>
              <c:numCache>
                <c:formatCode>General</c:formatCode>
                <c:ptCount val="45"/>
                <c:pt idx="0">
                  <c:v>266</c:v>
                </c:pt>
                <c:pt idx="1">
                  <c:v>253</c:v>
                </c:pt>
                <c:pt idx="2">
                  <c:v>276</c:v>
                </c:pt>
                <c:pt idx="3">
                  <c:v>296</c:v>
                </c:pt>
                <c:pt idx="4">
                  <c:v>294</c:v>
                </c:pt>
                <c:pt idx="8">
                  <c:v>233</c:v>
                </c:pt>
                <c:pt idx="9">
                  <c:v>216</c:v>
                </c:pt>
                <c:pt idx="10">
                  <c:v>238</c:v>
                </c:pt>
                <c:pt idx="11">
                  <c:v>264</c:v>
                </c:pt>
                <c:pt idx="12">
                  <c:v>276</c:v>
                </c:pt>
                <c:pt idx="13">
                  <c:v>253</c:v>
                </c:pt>
                <c:pt idx="16">
                  <c:v>197</c:v>
                </c:pt>
                <c:pt idx="17">
                  <c:v>182</c:v>
                </c:pt>
                <c:pt idx="18">
                  <c:v>188</c:v>
                </c:pt>
                <c:pt idx="19">
                  <c:v>208</c:v>
                </c:pt>
                <c:pt idx="20">
                  <c:v>231</c:v>
                </c:pt>
                <c:pt idx="21">
                  <c:v>238</c:v>
                </c:pt>
                <c:pt idx="22">
                  <c:v>216</c:v>
                </c:pt>
                <c:pt idx="24">
                  <c:v>154</c:v>
                </c:pt>
                <c:pt idx="25">
                  <c:v>132</c:v>
                </c:pt>
                <c:pt idx="26">
                  <c:v>124</c:v>
                </c:pt>
                <c:pt idx="27">
                  <c:v>160</c:v>
                </c:pt>
                <c:pt idx="28">
                  <c:v>188</c:v>
                </c:pt>
                <c:pt idx="29">
                  <c:v>182</c:v>
                </c:pt>
                <c:pt idx="32">
                  <c:v>107</c:v>
                </c:pt>
                <c:pt idx="33">
                  <c:v>107</c:v>
                </c:pt>
                <c:pt idx="34">
                  <c:v>139</c:v>
                </c:pt>
                <c:pt idx="35">
                  <c:v>161</c:v>
                </c:pt>
                <c:pt idx="36">
                  <c:v>160</c:v>
                </c:pt>
                <c:pt idx="37">
                  <c:v>124</c:v>
                </c:pt>
                <c:pt idx="40">
                  <c:v>85</c:v>
                </c:pt>
                <c:pt idx="41">
                  <c:v>88</c:v>
                </c:pt>
                <c:pt idx="42">
                  <c:v>127</c:v>
                </c:pt>
                <c:pt idx="43">
                  <c:v>139</c:v>
                </c:pt>
                <c:pt idx="44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F-494D-9CCB-79C709FB27A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sample!$BG$1:$BG$12</c:f>
              <c:numCache>
                <c:formatCode>General</c:formatCode>
                <c:ptCount val="12"/>
                <c:pt idx="0">
                  <c:v>126</c:v>
                </c:pt>
                <c:pt idx="1">
                  <c:v>140</c:v>
                </c:pt>
                <c:pt idx="2">
                  <c:v>141</c:v>
                </c:pt>
                <c:pt idx="3">
                  <c:v>167</c:v>
                </c:pt>
                <c:pt idx="4">
                  <c:v>168</c:v>
                </c:pt>
                <c:pt idx="5">
                  <c:v>183</c:v>
                </c:pt>
                <c:pt idx="6">
                  <c:v>172</c:v>
                </c:pt>
                <c:pt idx="7">
                  <c:v>181</c:v>
                </c:pt>
                <c:pt idx="8">
                  <c:v>205</c:v>
                </c:pt>
                <c:pt idx="9">
                  <c:v>211</c:v>
                </c:pt>
                <c:pt idx="10">
                  <c:v>233</c:v>
                </c:pt>
                <c:pt idx="11">
                  <c:v>239</c:v>
                </c:pt>
              </c:numCache>
            </c:numRef>
          </c:xVal>
          <c:yVal>
            <c:numRef>
              <c:f>sample!$BH$1:$BH$12</c:f>
              <c:numCache>
                <c:formatCode>General</c:formatCode>
                <c:ptCount val="12"/>
                <c:pt idx="0">
                  <c:v>266</c:v>
                </c:pt>
                <c:pt idx="1">
                  <c:v>253</c:v>
                </c:pt>
                <c:pt idx="2">
                  <c:v>233</c:v>
                </c:pt>
                <c:pt idx="3">
                  <c:v>216</c:v>
                </c:pt>
                <c:pt idx="4">
                  <c:v>197</c:v>
                </c:pt>
                <c:pt idx="5">
                  <c:v>182</c:v>
                </c:pt>
                <c:pt idx="6">
                  <c:v>154</c:v>
                </c:pt>
                <c:pt idx="7">
                  <c:v>132</c:v>
                </c:pt>
                <c:pt idx="8">
                  <c:v>124</c:v>
                </c:pt>
                <c:pt idx="9">
                  <c:v>107</c:v>
                </c:pt>
                <c:pt idx="10">
                  <c:v>107</c:v>
                </c:pt>
                <c:pt idx="11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3F-494D-9CCB-79C709FB27A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sample!$BJ$1:$BJ$11</c:f>
              <c:numCache>
                <c:formatCode>General</c:formatCode>
                <c:ptCount val="11"/>
                <c:pt idx="0">
                  <c:v>168</c:v>
                </c:pt>
                <c:pt idx="1">
                  <c:v>174</c:v>
                </c:pt>
                <c:pt idx="2">
                  <c:v>193</c:v>
                </c:pt>
                <c:pt idx="3">
                  <c:v>196</c:v>
                </c:pt>
                <c:pt idx="4">
                  <c:v>214</c:v>
                </c:pt>
                <c:pt idx="5">
                  <c:v>225</c:v>
                </c:pt>
                <c:pt idx="6">
                  <c:v>217</c:v>
                </c:pt>
                <c:pt idx="7">
                  <c:v>235</c:v>
                </c:pt>
                <c:pt idx="8">
                  <c:v>260</c:v>
                </c:pt>
                <c:pt idx="9">
                  <c:v>265</c:v>
                </c:pt>
                <c:pt idx="10">
                  <c:v>290</c:v>
                </c:pt>
              </c:numCache>
            </c:numRef>
          </c:xVal>
          <c:yVal>
            <c:numRef>
              <c:f>sample!$BK$1:$BK$11</c:f>
              <c:numCache>
                <c:formatCode>General</c:formatCode>
                <c:ptCount val="11"/>
                <c:pt idx="0">
                  <c:v>296</c:v>
                </c:pt>
                <c:pt idx="1">
                  <c:v>276</c:v>
                </c:pt>
                <c:pt idx="2">
                  <c:v>264</c:v>
                </c:pt>
                <c:pt idx="3">
                  <c:v>238</c:v>
                </c:pt>
                <c:pt idx="4">
                  <c:v>231</c:v>
                </c:pt>
                <c:pt idx="5">
                  <c:v>208</c:v>
                </c:pt>
                <c:pt idx="6">
                  <c:v>188</c:v>
                </c:pt>
                <c:pt idx="7">
                  <c:v>160</c:v>
                </c:pt>
                <c:pt idx="8">
                  <c:v>161</c:v>
                </c:pt>
                <c:pt idx="9">
                  <c:v>139</c:v>
                </c:pt>
                <c:pt idx="10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3F-494D-9CCB-79C709FB2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454912"/>
        <c:axId val="1243368752"/>
      </c:scatterChart>
      <c:valAx>
        <c:axId val="124345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3368752"/>
        <c:crosses val="autoZero"/>
        <c:crossBetween val="midCat"/>
      </c:valAx>
      <c:valAx>
        <c:axId val="124336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345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sample!$BM$1:$BM$45</c:f>
              <c:numCache>
                <c:formatCode>General</c:formatCode>
                <c:ptCount val="45"/>
                <c:pt idx="0">
                  <c:v>102</c:v>
                </c:pt>
                <c:pt idx="1">
                  <c:v>131</c:v>
                </c:pt>
                <c:pt idx="2">
                  <c:v>158</c:v>
                </c:pt>
                <c:pt idx="3">
                  <c:v>147</c:v>
                </c:pt>
                <c:pt idx="4">
                  <c:v>108</c:v>
                </c:pt>
                <c:pt idx="8">
                  <c:v>130</c:v>
                </c:pt>
                <c:pt idx="9">
                  <c:v>136</c:v>
                </c:pt>
                <c:pt idx="10">
                  <c:v>181</c:v>
                </c:pt>
                <c:pt idx="11">
                  <c:v>193</c:v>
                </c:pt>
                <c:pt idx="12">
                  <c:v>183</c:v>
                </c:pt>
                <c:pt idx="13">
                  <c:v>158</c:v>
                </c:pt>
                <c:pt idx="14">
                  <c:v>131</c:v>
                </c:pt>
                <c:pt idx="16">
                  <c:v>133</c:v>
                </c:pt>
                <c:pt idx="17">
                  <c:v>154</c:v>
                </c:pt>
                <c:pt idx="18">
                  <c:v>176</c:v>
                </c:pt>
                <c:pt idx="19">
                  <c:v>195</c:v>
                </c:pt>
                <c:pt idx="20">
                  <c:v>181</c:v>
                </c:pt>
                <c:pt idx="21">
                  <c:v>136</c:v>
                </c:pt>
                <c:pt idx="24">
                  <c:v>176</c:v>
                </c:pt>
                <c:pt idx="25">
                  <c:v>190</c:v>
                </c:pt>
                <c:pt idx="26">
                  <c:v>215</c:v>
                </c:pt>
                <c:pt idx="27">
                  <c:v>232</c:v>
                </c:pt>
                <c:pt idx="28">
                  <c:v>218</c:v>
                </c:pt>
                <c:pt idx="29">
                  <c:v>195</c:v>
                </c:pt>
                <c:pt idx="32">
                  <c:v>215</c:v>
                </c:pt>
                <c:pt idx="33">
                  <c:v>232</c:v>
                </c:pt>
                <c:pt idx="34">
                  <c:v>269</c:v>
                </c:pt>
                <c:pt idx="35">
                  <c:v>260</c:v>
                </c:pt>
                <c:pt idx="36">
                  <c:v>232</c:v>
                </c:pt>
                <c:pt idx="40">
                  <c:v>236</c:v>
                </c:pt>
                <c:pt idx="41">
                  <c:v>284</c:v>
                </c:pt>
                <c:pt idx="42">
                  <c:v>294</c:v>
                </c:pt>
                <c:pt idx="43">
                  <c:v>269</c:v>
                </c:pt>
                <c:pt idx="44">
                  <c:v>232</c:v>
                </c:pt>
              </c:numCache>
            </c:numRef>
          </c:xVal>
          <c:yVal>
            <c:numRef>
              <c:f>sample!$BN$1:$BN$45</c:f>
              <c:numCache>
                <c:formatCode>General</c:formatCode>
                <c:ptCount val="45"/>
                <c:pt idx="0">
                  <c:v>231</c:v>
                </c:pt>
                <c:pt idx="1">
                  <c:v>212</c:v>
                </c:pt>
                <c:pt idx="2">
                  <c:v>235</c:v>
                </c:pt>
                <c:pt idx="3">
                  <c:v>258</c:v>
                </c:pt>
                <c:pt idx="4">
                  <c:v>253</c:v>
                </c:pt>
                <c:pt idx="8">
                  <c:v>196</c:v>
                </c:pt>
                <c:pt idx="9">
                  <c:v>186</c:v>
                </c:pt>
                <c:pt idx="10">
                  <c:v>194</c:v>
                </c:pt>
                <c:pt idx="11">
                  <c:v>216</c:v>
                </c:pt>
                <c:pt idx="12">
                  <c:v>231</c:v>
                </c:pt>
                <c:pt idx="13">
                  <c:v>235</c:v>
                </c:pt>
                <c:pt idx="14">
                  <c:v>212</c:v>
                </c:pt>
                <c:pt idx="16">
                  <c:v>167</c:v>
                </c:pt>
                <c:pt idx="17">
                  <c:v>140</c:v>
                </c:pt>
                <c:pt idx="18">
                  <c:v>141</c:v>
                </c:pt>
                <c:pt idx="19">
                  <c:v>168</c:v>
                </c:pt>
                <c:pt idx="20">
                  <c:v>194</c:v>
                </c:pt>
                <c:pt idx="21">
                  <c:v>186</c:v>
                </c:pt>
                <c:pt idx="24">
                  <c:v>141</c:v>
                </c:pt>
                <c:pt idx="25">
                  <c:v>112</c:v>
                </c:pt>
                <c:pt idx="26">
                  <c:v>113</c:v>
                </c:pt>
                <c:pt idx="27">
                  <c:v>150</c:v>
                </c:pt>
                <c:pt idx="28">
                  <c:v>171</c:v>
                </c:pt>
                <c:pt idx="29">
                  <c:v>168</c:v>
                </c:pt>
                <c:pt idx="32">
                  <c:v>113</c:v>
                </c:pt>
                <c:pt idx="33">
                  <c:v>98</c:v>
                </c:pt>
                <c:pt idx="34">
                  <c:v>129</c:v>
                </c:pt>
                <c:pt idx="35">
                  <c:v>150</c:v>
                </c:pt>
                <c:pt idx="36">
                  <c:v>150</c:v>
                </c:pt>
                <c:pt idx="40">
                  <c:v>76</c:v>
                </c:pt>
                <c:pt idx="41">
                  <c:v>84</c:v>
                </c:pt>
                <c:pt idx="42">
                  <c:v>123</c:v>
                </c:pt>
                <c:pt idx="43">
                  <c:v>129</c:v>
                </c:pt>
                <c:pt idx="44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0C-0B4D-AAD1-2B5DC6EF54A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sample!$BP$1:$BP$13</c:f>
              <c:numCache>
                <c:formatCode>General</c:formatCode>
                <c:ptCount val="13"/>
                <c:pt idx="0">
                  <c:v>102</c:v>
                </c:pt>
                <c:pt idx="1">
                  <c:v>131</c:v>
                </c:pt>
                <c:pt idx="2">
                  <c:v>130</c:v>
                </c:pt>
                <c:pt idx="3">
                  <c:v>136</c:v>
                </c:pt>
                <c:pt idx="4">
                  <c:v>133</c:v>
                </c:pt>
                <c:pt idx="5">
                  <c:v>154</c:v>
                </c:pt>
                <c:pt idx="6">
                  <c:v>176</c:v>
                </c:pt>
                <c:pt idx="7">
                  <c:v>190</c:v>
                </c:pt>
                <c:pt idx="8">
                  <c:v>215</c:v>
                </c:pt>
                <c:pt idx="9">
                  <c:v>232</c:v>
                </c:pt>
                <c:pt idx="10">
                  <c:v>236</c:v>
                </c:pt>
              </c:numCache>
            </c:numRef>
          </c:xVal>
          <c:yVal>
            <c:numRef>
              <c:f>sample!$BQ$1:$BQ$13</c:f>
              <c:numCache>
                <c:formatCode>General</c:formatCode>
                <c:ptCount val="13"/>
                <c:pt idx="0">
                  <c:v>231</c:v>
                </c:pt>
                <c:pt idx="1">
                  <c:v>212</c:v>
                </c:pt>
                <c:pt idx="2">
                  <c:v>196</c:v>
                </c:pt>
                <c:pt idx="3">
                  <c:v>186</c:v>
                </c:pt>
                <c:pt idx="4">
                  <c:v>167</c:v>
                </c:pt>
                <c:pt idx="5">
                  <c:v>140</c:v>
                </c:pt>
                <c:pt idx="6">
                  <c:v>141</c:v>
                </c:pt>
                <c:pt idx="7">
                  <c:v>112</c:v>
                </c:pt>
                <c:pt idx="8">
                  <c:v>113</c:v>
                </c:pt>
                <c:pt idx="9">
                  <c:v>98</c:v>
                </c:pt>
                <c:pt idx="10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0C-0B4D-AAD1-2B5DC6EF54A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sample!$BS$1:$BS$11</c:f>
              <c:numCache>
                <c:formatCode>General</c:formatCode>
                <c:ptCount val="11"/>
                <c:pt idx="0">
                  <c:v>147</c:v>
                </c:pt>
                <c:pt idx="1">
                  <c:v>158</c:v>
                </c:pt>
                <c:pt idx="2">
                  <c:v>183</c:v>
                </c:pt>
                <c:pt idx="3">
                  <c:v>193</c:v>
                </c:pt>
                <c:pt idx="4">
                  <c:v>181</c:v>
                </c:pt>
                <c:pt idx="5">
                  <c:v>195</c:v>
                </c:pt>
                <c:pt idx="6">
                  <c:v>218</c:v>
                </c:pt>
                <c:pt idx="7">
                  <c:v>232</c:v>
                </c:pt>
                <c:pt idx="8">
                  <c:v>260</c:v>
                </c:pt>
                <c:pt idx="9">
                  <c:v>269</c:v>
                </c:pt>
                <c:pt idx="10">
                  <c:v>294</c:v>
                </c:pt>
              </c:numCache>
            </c:numRef>
          </c:xVal>
          <c:yVal>
            <c:numRef>
              <c:f>sample!$BT$1:$BT$11</c:f>
              <c:numCache>
                <c:formatCode>General</c:formatCode>
                <c:ptCount val="11"/>
                <c:pt idx="0">
                  <c:v>258</c:v>
                </c:pt>
                <c:pt idx="1">
                  <c:v>235</c:v>
                </c:pt>
                <c:pt idx="2">
                  <c:v>231</c:v>
                </c:pt>
                <c:pt idx="3">
                  <c:v>216</c:v>
                </c:pt>
                <c:pt idx="4">
                  <c:v>194</c:v>
                </c:pt>
                <c:pt idx="5">
                  <c:v>168</c:v>
                </c:pt>
                <c:pt idx="6">
                  <c:v>171</c:v>
                </c:pt>
                <c:pt idx="7">
                  <c:v>150</c:v>
                </c:pt>
                <c:pt idx="8">
                  <c:v>150</c:v>
                </c:pt>
                <c:pt idx="9">
                  <c:v>129</c:v>
                </c:pt>
                <c:pt idx="10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0C-0B4D-AAD1-2B5DC6EF5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454912"/>
        <c:axId val="1243368752"/>
      </c:scatterChart>
      <c:valAx>
        <c:axId val="124345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3368752"/>
        <c:crosses val="autoZero"/>
        <c:crossBetween val="midCat"/>
      </c:valAx>
      <c:valAx>
        <c:axId val="124336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345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537729096041381"/>
          <c:y val="2.2950819672131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xylemaspect_sample1!$B$1:$B$36</c:f>
              <c:numCache>
                <c:formatCode>General</c:formatCode>
                <c:ptCount val="36"/>
                <c:pt idx="0">
                  <c:v>153</c:v>
                </c:pt>
                <c:pt idx="1">
                  <c:v>186</c:v>
                </c:pt>
                <c:pt idx="2">
                  <c:v>193</c:v>
                </c:pt>
                <c:pt idx="3">
                  <c:v>160</c:v>
                </c:pt>
                <c:pt idx="4">
                  <c:v>139</c:v>
                </c:pt>
                <c:pt idx="6">
                  <c:v>160</c:v>
                </c:pt>
                <c:pt idx="7">
                  <c:v>193</c:v>
                </c:pt>
                <c:pt idx="8">
                  <c:v>219</c:v>
                </c:pt>
                <c:pt idx="9">
                  <c:v>206</c:v>
                </c:pt>
                <c:pt idx="10">
                  <c:v>169</c:v>
                </c:pt>
                <c:pt idx="12">
                  <c:v>161</c:v>
                </c:pt>
                <c:pt idx="13">
                  <c:v>169</c:v>
                </c:pt>
                <c:pt idx="14">
                  <c:v>206</c:v>
                </c:pt>
                <c:pt idx="15">
                  <c:v>222</c:v>
                </c:pt>
                <c:pt idx="16">
                  <c:v>223</c:v>
                </c:pt>
                <c:pt idx="17">
                  <c:v>201</c:v>
                </c:pt>
                <c:pt idx="19">
                  <c:v>201</c:v>
                </c:pt>
                <c:pt idx="20">
                  <c:v>223</c:v>
                </c:pt>
                <c:pt idx="21">
                  <c:v>251</c:v>
                </c:pt>
                <c:pt idx="22">
                  <c:v>251</c:v>
                </c:pt>
                <c:pt idx="23">
                  <c:v>224</c:v>
                </c:pt>
                <c:pt idx="24">
                  <c:v>202</c:v>
                </c:pt>
                <c:pt idx="26">
                  <c:v>224</c:v>
                </c:pt>
                <c:pt idx="27">
                  <c:v>251</c:v>
                </c:pt>
                <c:pt idx="28">
                  <c:v>277</c:v>
                </c:pt>
                <c:pt idx="29">
                  <c:v>266</c:v>
                </c:pt>
                <c:pt idx="30">
                  <c:v>228</c:v>
                </c:pt>
              </c:numCache>
            </c:numRef>
          </c:xVal>
          <c:yVal>
            <c:numRef>
              <c:f>xylemaspect_sample1!$C$1:$C$36</c:f>
              <c:numCache>
                <c:formatCode>General</c:formatCode>
                <c:ptCount val="36"/>
                <c:pt idx="0">
                  <c:v>147</c:v>
                </c:pt>
                <c:pt idx="1">
                  <c:v>144</c:v>
                </c:pt>
                <c:pt idx="2">
                  <c:v>170</c:v>
                </c:pt>
                <c:pt idx="3">
                  <c:v>192</c:v>
                </c:pt>
                <c:pt idx="4">
                  <c:v>179</c:v>
                </c:pt>
                <c:pt idx="6">
                  <c:v>192</c:v>
                </c:pt>
                <c:pt idx="7">
                  <c:v>170</c:v>
                </c:pt>
                <c:pt idx="8">
                  <c:v>178</c:v>
                </c:pt>
                <c:pt idx="9">
                  <c:v>210</c:v>
                </c:pt>
                <c:pt idx="10">
                  <c:v>217</c:v>
                </c:pt>
                <c:pt idx="12">
                  <c:v>226</c:v>
                </c:pt>
                <c:pt idx="13">
                  <c:v>217</c:v>
                </c:pt>
                <c:pt idx="14">
                  <c:v>210</c:v>
                </c:pt>
                <c:pt idx="15">
                  <c:v>223</c:v>
                </c:pt>
                <c:pt idx="16">
                  <c:v>247</c:v>
                </c:pt>
                <c:pt idx="17">
                  <c:v>262</c:v>
                </c:pt>
                <c:pt idx="19">
                  <c:v>262</c:v>
                </c:pt>
                <c:pt idx="20">
                  <c:v>247</c:v>
                </c:pt>
                <c:pt idx="21">
                  <c:v>258</c:v>
                </c:pt>
                <c:pt idx="22">
                  <c:v>273</c:v>
                </c:pt>
                <c:pt idx="23">
                  <c:v>291</c:v>
                </c:pt>
                <c:pt idx="24">
                  <c:v>280</c:v>
                </c:pt>
                <c:pt idx="26">
                  <c:v>291</c:v>
                </c:pt>
                <c:pt idx="27">
                  <c:v>273</c:v>
                </c:pt>
                <c:pt idx="28">
                  <c:v>291</c:v>
                </c:pt>
                <c:pt idx="29">
                  <c:v>313</c:v>
                </c:pt>
                <c:pt idx="30">
                  <c:v>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9-9446-B7A4-67B3BE7F8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731519"/>
        <c:axId val="1469736031"/>
      </c:scatterChart>
      <c:valAx>
        <c:axId val="146973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9736031"/>
        <c:crosses val="autoZero"/>
        <c:crossBetween val="midCat"/>
      </c:valAx>
      <c:valAx>
        <c:axId val="146973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973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781050</xdr:colOff>
      <xdr:row>11</xdr:row>
      <xdr:rowOff>165100</xdr:rowOff>
    </xdr:from>
    <xdr:to>
      <xdr:col>10</xdr:col>
      <xdr:colOff>546100</xdr:colOff>
      <xdr:row>33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F10F44F-E0CD-184E-AFA8-B3DA71EFE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787400</xdr:colOff>
      <xdr:row>13</xdr:row>
      <xdr:rowOff>152400</xdr:rowOff>
    </xdr:from>
    <xdr:to>
      <xdr:col>18</xdr:col>
      <xdr:colOff>177800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3D4E9D4-3055-C441-B4B9-FA5C25D7D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44450</xdr:colOff>
      <xdr:row>13</xdr:row>
      <xdr:rowOff>38100</xdr:rowOff>
    </xdr:from>
    <xdr:to>
      <xdr:col>26</xdr:col>
      <xdr:colOff>774700</xdr:colOff>
      <xdr:row>30</xdr:row>
      <xdr:rowOff>241300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70B220D-9805-4845-AA5D-BEFA315FE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615950</xdr:colOff>
      <xdr:row>13</xdr:row>
      <xdr:rowOff>165100</xdr:rowOff>
    </xdr:from>
    <xdr:to>
      <xdr:col>36</xdr:col>
      <xdr:colOff>508000</xdr:colOff>
      <xdr:row>30</xdr:row>
      <xdr:rowOff>38100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0BF592A-2A79-2D4A-AA4E-C4E94F3A6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349250</xdr:colOff>
      <xdr:row>16</xdr:row>
      <xdr:rowOff>101600</xdr:rowOff>
    </xdr:from>
    <xdr:to>
      <xdr:col>45</xdr:col>
      <xdr:colOff>330200</xdr:colOff>
      <xdr:row>32</xdr:row>
      <xdr:rowOff>76200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464CD14B-0F31-7A4F-8270-9EA3512B5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920750</xdr:colOff>
      <xdr:row>15</xdr:row>
      <xdr:rowOff>241300</xdr:rowOff>
    </xdr:from>
    <xdr:to>
      <xdr:col>53</xdr:col>
      <xdr:colOff>711200</xdr:colOff>
      <xdr:row>31</xdr:row>
      <xdr:rowOff>101600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CD626A90-5BE9-964C-A610-0BD2C9C29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58</xdr:col>
      <xdr:colOff>101600</xdr:colOff>
      <xdr:row>17</xdr:row>
      <xdr:rowOff>177800</xdr:rowOff>
    </xdr:from>
    <xdr:to>
      <xdr:col>64</xdr:col>
      <xdr:colOff>165100</xdr:colOff>
      <xdr:row>35</xdr:row>
      <xdr:rowOff>88900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5C2A5501-BC79-F949-92F7-8883FC0D1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368300</xdr:colOff>
      <xdr:row>14</xdr:row>
      <xdr:rowOff>152400</xdr:rowOff>
    </xdr:from>
    <xdr:to>
      <xdr:col>75</xdr:col>
      <xdr:colOff>431800</xdr:colOff>
      <xdr:row>32</xdr:row>
      <xdr:rowOff>63500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1E3E7F92-FCB3-AB46-B331-3C7D4613D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25400</xdr:rowOff>
    </xdr:from>
    <xdr:to>
      <xdr:col>3</xdr:col>
      <xdr:colOff>844550</xdr:colOff>
      <xdr:row>21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86E4E78-2314-5A49-96BB-36E3DC662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298450</xdr:colOff>
      <xdr:row>6</xdr:row>
      <xdr:rowOff>190500</xdr:rowOff>
    </xdr:from>
    <xdr:to>
      <xdr:col>14</xdr:col>
      <xdr:colOff>850900</xdr:colOff>
      <xdr:row>21</xdr:row>
      <xdr:rowOff>101600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E7EF96B-DF6C-3E4E-AEAF-F99891895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819150</xdr:colOff>
      <xdr:row>5</xdr:row>
      <xdr:rowOff>114300</xdr:rowOff>
    </xdr:from>
    <xdr:to>
      <xdr:col>20</xdr:col>
      <xdr:colOff>262890</xdr:colOff>
      <xdr:row>21</xdr:row>
      <xdr:rowOff>73660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BE6CF0E-87DE-5B4E-8B06-A40F1CC9C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844550</xdr:colOff>
      <xdr:row>7</xdr:row>
      <xdr:rowOff>127000</xdr:rowOff>
    </xdr:from>
    <xdr:to>
      <xdr:col>33</xdr:col>
      <xdr:colOff>379730</xdr:colOff>
      <xdr:row>23</xdr:row>
      <xdr:rowOff>86360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D6DC424-5C3B-1A49-9717-F7BF8495C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869950</xdr:colOff>
      <xdr:row>10</xdr:row>
      <xdr:rowOff>63500</xdr:rowOff>
    </xdr:from>
    <xdr:to>
      <xdr:col>39</xdr:col>
      <xdr:colOff>405130</xdr:colOff>
      <xdr:row>24</xdr:row>
      <xdr:rowOff>73660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EED388A-6EFF-6F44-81B0-81E5A2BE0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234950</xdr:colOff>
      <xdr:row>10</xdr:row>
      <xdr:rowOff>139700</xdr:rowOff>
    </xdr:from>
    <xdr:to>
      <xdr:col>53</xdr:col>
      <xdr:colOff>501650</xdr:colOff>
      <xdr:row>24</xdr:row>
      <xdr:rowOff>241300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3CB3AF7E-14C8-4E4F-9D60-59B5B74A0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58</xdr:col>
      <xdr:colOff>158750</xdr:colOff>
      <xdr:row>6</xdr:row>
      <xdr:rowOff>215900</xdr:rowOff>
    </xdr:from>
    <xdr:to>
      <xdr:col>63</xdr:col>
      <xdr:colOff>425450</xdr:colOff>
      <xdr:row>25</xdr:row>
      <xdr:rowOff>144780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7ACDE59F-58F5-FD46-808D-93CBF5580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742950</xdr:colOff>
      <xdr:row>10</xdr:row>
      <xdr:rowOff>101600</xdr:rowOff>
    </xdr:from>
    <xdr:to>
      <xdr:col>75</xdr:col>
      <xdr:colOff>190500</xdr:colOff>
      <xdr:row>26</xdr:row>
      <xdr:rowOff>177800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B5228DD2-54C6-B243-AB21-A46140D16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685800</xdr:colOff>
      <xdr:row>15</xdr:row>
      <xdr:rowOff>200814</xdr:rowOff>
    </xdr:from>
    <xdr:to>
      <xdr:col>10</xdr:col>
      <xdr:colOff>863600</xdr:colOff>
      <xdr:row>20</xdr:row>
      <xdr:rowOff>61114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6C791A37-AABF-3642-886B-BACCC7280198}"/>
            </a:ext>
          </a:extLst>
        </xdr:cNvPr>
        <xdr:cNvSpPr>
          <a:spLocks noChangeAspect="1"/>
        </xdr:cNvSpPr>
      </xdr:nvSpPr>
      <xdr:spPr>
        <a:xfrm>
          <a:off x="9258300" y="4010814"/>
          <a:ext cx="1130300" cy="1130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13</xdr:row>
      <xdr:rowOff>12700</xdr:rowOff>
    </xdr:from>
    <xdr:to>
      <xdr:col>9</xdr:col>
      <xdr:colOff>25400</xdr:colOff>
      <xdr:row>30</xdr:row>
      <xdr:rowOff>127000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51F8788-465C-0F47-9686-E2972B86F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819150</xdr:colOff>
      <xdr:row>11</xdr:row>
      <xdr:rowOff>228600</xdr:rowOff>
    </xdr:from>
    <xdr:to>
      <xdr:col>18</xdr:col>
      <xdr:colOff>927100</xdr:colOff>
      <xdr:row>30</xdr:row>
      <xdr:rowOff>25400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AF6B7B7-2FC6-5E44-B07F-246A056C6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438150</xdr:colOff>
      <xdr:row>15</xdr:row>
      <xdr:rowOff>127000</xdr:rowOff>
    </xdr:from>
    <xdr:to>
      <xdr:col>29</xdr:col>
      <xdr:colOff>38100</xdr:colOff>
      <xdr:row>31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A2308B3-23E0-5641-98DE-12C2D19E5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844550</xdr:colOff>
      <xdr:row>11</xdr:row>
      <xdr:rowOff>215900</xdr:rowOff>
    </xdr:from>
    <xdr:to>
      <xdr:col>37</xdr:col>
      <xdr:colOff>711200</xdr:colOff>
      <xdr:row>27</xdr:row>
      <xdr:rowOff>101600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455FCBD-23E2-874F-8966-9B8536BA3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800100</xdr:colOff>
      <xdr:row>13</xdr:row>
      <xdr:rowOff>152400</xdr:rowOff>
    </xdr:from>
    <xdr:to>
      <xdr:col>47</xdr:col>
      <xdr:colOff>736600</xdr:colOff>
      <xdr:row>31</xdr:row>
      <xdr:rowOff>50800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372E6C5-AA76-D046-8ACB-BBF33751C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54</xdr:col>
      <xdr:colOff>361950</xdr:colOff>
      <xdr:row>15</xdr:row>
      <xdr:rowOff>76200</xdr:rowOff>
    </xdr:from>
    <xdr:to>
      <xdr:col>60</xdr:col>
      <xdr:colOff>254000</xdr:colOff>
      <xdr:row>29</xdr:row>
      <xdr:rowOff>63500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764BB4C7-9A8C-F643-AE31-413002298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65</xdr:col>
      <xdr:colOff>349250</xdr:colOff>
      <xdr:row>12</xdr:row>
      <xdr:rowOff>139700</xdr:rowOff>
    </xdr:from>
    <xdr:to>
      <xdr:col>69</xdr:col>
      <xdr:colOff>596900</xdr:colOff>
      <xdr:row>31</xdr:row>
      <xdr:rowOff>228600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C6AD3F6-1241-9947-9FA9-A8F963515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74</xdr:col>
      <xdr:colOff>577850</xdr:colOff>
      <xdr:row>15</xdr:row>
      <xdr:rowOff>177800</xdr:rowOff>
    </xdr:from>
    <xdr:to>
      <xdr:col>80</xdr:col>
      <xdr:colOff>279400</xdr:colOff>
      <xdr:row>30</xdr:row>
      <xdr:rowOff>190500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69E64A2E-5225-7E46-89B7-4CCB56ADF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84</xdr:col>
      <xdr:colOff>273050</xdr:colOff>
      <xdr:row>17</xdr:row>
      <xdr:rowOff>165100</xdr:rowOff>
    </xdr:from>
    <xdr:to>
      <xdr:col>89</xdr:col>
      <xdr:colOff>762000</xdr:colOff>
      <xdr:row>32</xdr:row>
      <xdr:rowOff>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F8AA2647-27A2-9D4F-A39D-A904CFC2A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94</xdr:col>
      <xdr:colOff>133350</xdr:colOff>
      <xdr:row>14</xdr:row>
      <xdr:rowOff>114300</xdr:rowOff>
    </xdr:from>
    <xdr:to>
      <xdr:col>100</xdr:col>
      <xdr:colOff>330200</xdr:colOff>
      <xdr:row>34</xdr:row>
      <xdr:rowOff>76200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918DF8A6-8450-2E49-9577-450FD71A0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5</xdr:row>
      <xdr:rowOff>203200</xdr:rowOff>
    </xdr:from>
    <xdr:to>
      <xdr:col>5</xdr:col>
      <xdr:colOff>292100</xdr:colOff>
      <xdr:row>20</xdr:row>
      <xdr:rowOff>190500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D360F8A0-3D99-EC4A-98DA-AA255A7EF393}"/>
            </a:ext>
          </a:extLst>
        </xdr:cNvPr>
        <xdr:cNvGrpSpPr/>
      </xdr:nvGrpSpPr>
      <xdr:grpSpPr>
        <a:xfrm>
          <a:off x="285750" y="1473200"/>
          <a:ext cx="4814207" cy="3797300"/>
          <a:chOff x="285750" y="1473200"/>
          <a:chExt cx="4768850" cy="3797300"/>
        </a:xfrm>
      </xdr:grpSpPr>
      <xdr:graphicFrame macro="">
        <xdr:nvGraphicFramePr>
          <xdr:cNvPr id="2" name="グラフ 1">
            <a:extLst>
              <a:ext uri="{FF2B5EF4-FFF2-40B4-BE49-F238E27FC236}">
                <a16:creationId xmlns:a16="http://schemas.microsoft.com/office/drawing/2014/main" id="{9DEDC20E-82FD-3B4A-9E75-BC48A5227789}"/>
              </a:ext>
            </a:extLst>
          </xdr:cNvPr>
          <xdr:cNvGraphicFramePr/>
        </xdr:nvGraphicFramePr>
        <xdr:xfrm>
          <a:off x="285750" y="1473200"/>
          <a:ext cx="4768850" cy="37973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FAC5413F-F546-504C-8315-D0C79D6030F1}"/>
              </a:ext>
            </a:extLst>
          </xdr:cNvPr>
          <xdr:cNvSpPr>
            <a:spLocks noChangeAspect="1"/>
          </xdr:cNvSpPr>
        </xdr:nvSpPr>
        <xdr:spPr>
          <a:xfrm>
            <a:off x="647700" y="4165600"/>
            <a:ext cx="812800" cy="812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190500</xdr:colOff>
      <xdr:row>9</xdr:row>
      <xdr:rowOff>76200</xdr:rowOff>
    </xdr:from>
    <xdr:to>
      <xdr:col>18</xdr:col>
      <xdr:colOff>304800</xdr:colOff>
      <xdr:row>24</xdr:row>
      <xdr:rowOff>63500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3FEF39AC-2658-6D4E-9D0E-E93D729C5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565150</xdr:colOff>
      <xdr:row>19</xdr:row>
      <xdr:rowOff>215900</xdr:rowOff>
    </xdr:from>
    <xdr:to>
      <xdr:col>15</xdr:col>
      <xdr:colOff>435610</xdr:colOff>
      <xdr:row>23</xdr:row>
      <xdr:rowOff>22860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4B79CC59-E6B7-4647-8AF3-968CCAB18E68}"/>
            </a:ext>
          </a:extLst>
        </xdr:cNvPr>
        <xdr:cNvSpPr>
          <a:spLocks noChangeAspect="1"/>
        </xdr:cNvSpPr>
      </xdr:nvSpPr>
      <xdr:spPr>
        <a:xfrm>
          <a:off x="13900150" y="5041900"/>
          <a:ext cx="822960" cy="8229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863600</xdr:colOff>
      <xdr:row>11</xdr:row>
      <xdr:rowOff>241300</xdr:rowOff>
    </xdr:from>
    <xdr:to>
      <xdr:col>23</xdr:col>
      <xdr:colOff>609600</xdr:colOff>
      <xdr:row>30</xdr:row>
      <xdr:rowOff>101600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57F73BB5-332C-DD49-8BBF-922B9B90C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285750</xdr:colOff>
      <xdr:row>25</xdr:row>
      <xdr:rowOff>241300</xdr:rowOff>
    </xdr:from>
    <xdr:to>
      <xdr:col>18</xdr:col>
      <xdr:colOff>156210</xdr:colOff>
      <xdr:row>29</xdr:row>
      <xdr:rowOff>48260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A1CAB830-6D21-7042-91C3-EAAA84A88D5C}"/>
            </a:ext>
          </a:extLst>
        </xdr:cNvPr>
        <xdr:cNvSpPr>
          <a:spLocks noChangeAspect="1"/>
        </xdr:cNvSpPr>
      </xdr:nvSpPr>
      <xdr:spPr>
        <a:xfrm>
          <a:off x="16478250" y="6591300"/>
          <a:ext cx="822960" cy="8229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692150</xdr:colOff>
      <xdr:row>2</xdr:row>
      <xdr:rowOff>101600</xdr:rowOff>
    </xdr:from>
    <xdr:to>
      <xdr:col>29</xdr:col>
      <xdr:colOff>914400</xdr:colOff>
      <xdr:row>21</xdr:row>
      <xdr:rowOff>12700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8ABE4D14-32D3-7C41-9695-BD433BC93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114300</xdr:colOff>
      <xdr:row>16</xdr:row>
      <xdr:rowOff>152400</xdr:rowOff>
    </xdr:from>
    <xdr:to>
      <xdr:col>26</xdr:col>
      <xdr:colOff>937260</xdr:colOff>
      <xdr:row>19</xdr:row>
      <xdr:rowOff>213360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8FE94615-6FC2-8A4B-AD63-F6DD3928DC26}"/>
            </a:ext>
          </a:extLst>
        </xdr:cNvPr>
        <xdr:cNvSpPr>
          <a:spLocks noChangeAspect="1"/>
        </xdr:cNvSpPr>
      </xdr:nvSpPr>
      <xdr:spPr>
        <a:xfrm>
          <a:off x="24879300" y="4216400"/>
          <a:ext cx="822960" cy="8229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349250</xdr:colOff>
      <xdr:row>3</xdr:row>
      <xdr:rowOff>127000</xdr:rowOff>
    </xdr:from>
    <xdr:to>
      <xdr:col>40</xdr:col>
      <xdr:colOff>431800</xdr:colOff>
      <xdr:row>28</xdr:row>
      <xdr:rowOff>25400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98FEAFE8-C249-DA4C-A9E6-B6EF3964D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723900</xdr:colOff>
      <xdr:row>23</xdr:row>
      <xdr:rowOff>177800</xdr:rowOff>
    </xdr:from>
    <xdr:to>
      <xdr:col>36</xdr:col>
      <xdr:colOff>594360</xdr:colOff>
      <xdr:row>26</xdr:row>
      <xdr:rowOff>238760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C000F83E-72F8-FC4D-9A11-CE30F12EDDD9}"/>
            </a:ext>
          </a:extLst>
        </xdr:cNvPr>
        <xdr:cNvSpPr>
          <a:spLocks noChangeAspect="1"/>
        </xdr:cNvSpPr>
      </xdr:nvSpPr>
      <xdr:spPr>
        <a:xfrm>
          <a:off x="34061400" y="6019800"/>
          <a:ext cx="822960" cy="8229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450850</xdr:colOff>
      <xdr:row>9</xdr:row>
      <xdr:rowOff>203200</xdr:rowOff>
    </xdr:from>
    <xdr:to>
      <xdr:col>50</xdr:col>
      <xdr:colOff>738944</xdr:colOff>
      <xdr:row>23</xdr:row>
      <xdr:rowOff>63500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262421FA-8328-0944-A292-14302E308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825499</xdr:colOff>
      <xdr:row>18</xdr:row>
      <xdr:rowOff>76047</xdr:rowOff>
    </xdr:from>
    <xdr:to>
      <xdr:col>47</xdr:col>
      <xdr:colOff>823112</xdr:colOff>
      <xdr:row>22</xdr:row>
      <xdr:rowOff>10160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C37232D1-5CCB-9348-BFC4-4BFCE80FCA49}"/>
            </a:ext>
          </a:extLst>
        </xdr:cNvPr>
        <xdr:cNvSpPr>
          <a:spLocks noChangeAspect="1"/>
        </xdr:cNvSpPr>
      </xdr:nvSpPr>
      <xdr:spPr>
        <a:xfrm>
          <a:off x="44640499" y="4648047"/>
          <a:ext cx="950113" cy="9501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55</xdr:col>
      <xdr:colOff>31750</xdr:colOff>
      <xdr:row>1</xdr:row>
      <xdr:rowOff>63500</xdr:rowOff>
    </xdr:from>
    <xdr:to>
      <xdr:col>60</xdr:col>
      <xdr:colOff>800100</xdr:colOff>
      <xdr:row>25</xdr:row>
      <xdr:rowOff>228600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B3A1FB27-33DC-174B-8A3E-65693CFE7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55</xdr:col>
      <xdr:colOff>406400</xdr:colOff>
      <xdr:row>20</xdr:row>
      <xdr:rowOff>241300</xdr:rowOff>
    </xdr:from>
    <xdr:to>
      <xdr:col>56</xdr:col>
      <xdr:colOff>404013</xdr:colOff>
      <xdr:row>24</xdr:row>
      <xdr:rowOff>175413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7932C1B5-81D3-2B4F-A867-EE0E3F304BDF}"/>
            </a:ext>
          </a:extLst>
        </xdr:cNvPr>
        <xdr:cNvSpPr>
          <a:spLocks noChangeAspect="1"/>
        </xdr:cNvSpPr>
      </xdr:nvSpPr>
      <xdr:spPr>
        <a:xfrm>
          <a:off x="52793900" y="5321300"/>
          <a:ext cx="950113" cy="9501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260350</xdr:colOff>
      <xdr:row>9</xdr:row>
      <xdr:rowOff>50800</xdr:rowOff>
    </xdr:from>
    <xdr:to>
      <xdr:col>70</xdr:col>
      <xdr:colOff>114300</xdr:colOff>
      <xdr:row>30</xdr:row>
      <xdr:rowOff>88900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3E83D5DB-CEFF-D84D-818D-AE8BB168C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62</xdr:col>
      <xdr:colOff>635000</xdr:colOff>
      <xdr:row>25</xdr:row>
      <xdr:rowOff>101600</xdr:rowOff>
    </xdr:from>
    <xdr:to>
      <xdr:col>63</xdr:col>
      <xdr:colOff>632613</xdr:colOff>
      <xdr:row>29</xdr:row>
      <xdr:rowOff>35713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F9B127E7-709F-954D-957C-591EE9AFE68D}"/>
            </a:ext>
          </a:extLst>
        </xdr:cNvPr>
        <xdr:cNvSpPr>
          <a:spLocks noChangeAspect="1"/>
        </xdr:cNvSpPr>
      </xdr:nvSpPr>
      <xdr:spPr>
        <a:xfrm>
          <a:off x="59690000" y="6451600"/>
          <a:ext cx="950113" cy="9501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75</xdr:col>
      <xdr:colOff>692150</xdr:colOff>
      <xdr:row>5</xdr:row>
      <xdr:rowOff>139700</xdr:rowOff>
    </xdr:from>
    <xdr:to>
      <xdr:col>79</xdr:col>
      <xdr:colOff>901700</xdr:colOff>
      <xdr:row>21</xdr:row>
      <xdr:rowOff>12700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F02DC874-0575-994F-9B94-DF0CB6835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76</xdr:col>
      <xdr:colOff>114300</xdr:colOff>
      <xdr:row>16</xdr:row>
      <xdr:rowOff>12700</xdr:rowOff>
    </xdr:from>
    <xdr:to>
      <xdr:col>77</xdr:col>
      <xdr:colOff>111913</xdr:colOff>
      <xdr:row>19</xdr:row>
      <xdr:rowOff>200813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DAD5C43C-AC27-D048-95F7-EC6DD7392CFA}"/>
            </a:ext>
          </a:extLst>
        </xdr:cNvPr>
        <xdr:cNvSpPr>
          <a:spLocks noChangeAspect="1"/>
        </xdr:cNvSpPr>
      </xdr:nvSpPr>
      <xdr:spPr>
        <a:xfrm>
          <a:off x="72504300" y="4076700"/>
          <a:ext cx="950113" cy="9501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85</xdr:col>
      <xdr:colOff>692150</xdr:colOff>
      <xdr:row>7</xdr:row>
      <xdr:rowOff>101600</xdr:rowOff>
    </xdr:from>
    <xdr:to>
      <xdr:col>89</xdr:col>
      <xdr:colOff>444500</xdr:colOff>
      <xdr:row>21</xdr:row>
      <xdr:rowOff>12700</xdr:rowOff>
    </xdr:to>
    <xdr:graphicFrame macro="">
      <xdr:nvGraphicFramePr>
        <xdr:cNvPr id="23" name="グラフ 22">
          <a:extLst>
            <a:ext uri="{FF2B5EF4-FFF2-40B4-BE49-F238E27FC236}">
              <a16:creationId xmlns:a16="http://schemas.microsoft.com/office/drawing/2014/main" id="{A8AE0F78-FA69-964F-BA3D-BCB50B014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86</xdr:col>
      <xdr:colOff>114300</xdr:colOff>
      <xdr:row>16</xdr:row>
      <xdr:rowOff>25400</xdr:rowOff>
    </xdr:from>
    <xdr:to>
      <xdr:col>87</xdr:col>
      <xdr:colOff>111913</xdr:colOff>
      <xdr:row>19</xdr:row>
      <xdr:rowOff>213513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7FA2821D-132D-9A4A-B4AC-CC2597504885}"/>
            </a:ext>
          </a:extLst>
        </xdr:cNvPr>
        <xdr:cNvSpPr>
          <a:spLocks noChangeAspect="1"/>
        </xdr:cNvSpPr>
      </xdr:nvSpPr>
      <xdr:spPr>
        <a:xfrm>
          <a:off x="82029300" y="4089400"/>
          <a:ext cx="950113" cy="9501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C2E2E-9C3D-6E44-922F-583A21F72D2D}">
  <dimension ref="A1:BT45"/>
  <sheetViews>
    <sheetView topLeftCell="A5" workbookViewId="0">
      <selection activeCell="BS1" sqref="BS1:BT11"/>
    </sheetView>
  </sheetViews>
  <sheetFormatPr baseColWidth="10" defaultRowHeight="20"/>
  <cols>
    <col min="1" max="1" width="19" customWidth="1"/>
  </cols>
  <sheetData>
    <row r="1" spans="1:72">
      <c r="A1" t="s">
        <v>0</v>
      </c>
      <c r="B1">
        <v>153</v>
      </c>
      <c r="C1">
        <v>147</v>
      </c>
      <c r="E1">
        <v>139</v>
      </c>
      <c r="F1">
        <v>179</v>
      </c>
      <c r="H1">
        <v>186</v>
      </c>
      <c r="I1">
        <v>144</v>
      </c>
      <c r="J1" t="s">
        <v>4</v>
      </c>
      <c r="K1">
        <v>50</v>
      </c>
      <c r="L1">
        <v>206</v>
      </c>
      <c r="N1">
        <v>70</v>
      </c>
      <c r="O1">
        <v>226</v>
      </c>
      <c r="Q1">
        <v>70</v>
      </c>
      <c r="R1">
        <v>177</v>
      </c>
      <c r="S1" t="s">
        <v>47</v>
      </c>
      <c r="T1">
        <v>152</v>
      </c>
      <c r="U1">
        <v>239</v>
      </c>
      <c r="W1">
        <v>194</v>
      </c>
      <c r="X1">
        <v>271</v>
      </c>
      <c r="Z1">
        <v>136</v>
      </c>
      <c r="AA1">
        <v>259</v>
      </c>
      <c r="AB1" t="s">
        <v>48</v>
      </c>
      <c r="AC1">
        <v>98</v>
      </c>
      <c r="AD1">
        <v>113</v>
      </c>
      <c r="AF1">
        <v>90</v>
      </c>
      <c r="AG1">
        <v>143</v>
      </c>
      <c r="AI1">
        <v>132</v>
      </c>
      <c r="AJ1">
        <v>94</v>
      </c>
      <c r="AK1" t="s">
        <v>49</v>
      </c>
      <c r="AL1">
        <v>140</v>
      </c>
      <c r="AM1">
        <v>238</v>
      </c>
      <c r="AO1">
        <v>178</v>
      </c>
      <c r="AP1">
        <v>267</v>
      </c>
      <c r="AR1">
        <v>140</v>
      </c>
      <c r="AS1">
        <v>238</v>
      </c>
      <c r="AT1" t="s">
        <v>50</v>
      </c>
      <c r="AU1">
        <v>123</v>
      </c>
      <c r="AV1">
        <v>172</v>
      </c>
      <c r="AX1">
        <v>135</v>
      </c>
      <c r="AY1">
        <v>213</v>
      </c>
      <c r="BA1">
        <v>123</v>
      </c>
      <c r="BB1">
        <v>172</v>
      </c>
      <c r="BC1" t="s">
        <v>24</v>
      </c>
      <c r="BD1">
        <v>126</v>
      </c>
      <c r="BE1">
        <v>266</v>
      </c>
      <c r="BG1">
        <v>126</v>
      </c>
      <c r="BH1">
        <v>266</v>
      </c>
      <c r="BJ1">
        <v>168</v>
      </c>
      <c r="BK1">
        <v>296</v>
      </c>
      <c r="BL1" t="s">
        <v>51</v>
      </c>
      <c r="BM1">
        <v>102</v>
      </c>
      <c r="BN1">
        <v>231</v>
      </c>
      <c r="BP1">
        <v>102</v>
      </c>
      <c r="BQ1">
        <v>231</v>
      </c>
      <c r="BS1">
        <v>147</v>
      </c>
      <c r="BT1">
        <v>258</v>
      </c>
    </row>
    <row r="2" spans="1:72">
      <c r="A2" t="s">
        <v>46</v>
      </c>
      <c r="B2">
        <v>186</v>
      </c>
      <c r="C2">
        <v>144</v>
      </c>
      <c r="E2">
        <v>160</v>
      </c>
      <c r="F2">
        <v>192</v>
      </c>
      <c r="H2">
        <v>193</v>
      </c>
      <c r="I2">
        <v>170</v>
      </c>
      <c r="J2" t="s">
        <v>10</v>
      </c>
      <c r="K2">
        <v>70</v>
      </c>
      <c r="L2">
        <v>177</v>
      </c>
      <c r="N2">
        <v>112</v>
      </c>
      <c r="O2">
        <v>209</v>
      </c>
      <c r="Q2">
        <v>111</v>
      </c>
      <c r="R2">
        <v>179</v>
      </c>
      <c r="S2" t="s">
        <v>10</v>
      </c>
      <c r="T2">
        <v>191</v>
      </c>
      <c r="U2">
        <v>247</v>
      </c>
      <c r="W2">
        <v>191</v>
      </c>
      <c r="X2">
        <v>247</v>
      </c>
      <c r="Z2">
        <v>152</v>
      </c>
      <c r="AA2">
        <v>239</v>
      </c>
      <c r="AB2" t="s">
        <v>10</v>
      </c>
      <c r="AC2">
        <v>132</v>
      </c>
      <c r="AD2">
        <v>94</v>
      </c>
      <c r="AF2">
        <v>120</v>
      </c>
      <c r="AG2">
        <v>151</v>
      </c>
      <c r="AI2">
        <v>149</v>
      </c>
      <c r="AJ2">
        <v>123</v>
      </c>
      <c r="AK2" t="s">
        <v>10</v>
      </c>
      <c r="AL2">
        <v>154</v>
      </c>
      <c r="AM2">
        <v>224</v>
      </c>
      <c r="AO2">
        <v>191</v>
      </c>
      <c r="AP2">
        <v>247</v>
      </c>
      <c r="AR2">
        <v>154</v>
      </c>
      <c r="AS2">
        <v>224</v>
      </c>
      <c r="AT2" t="s">
        <v>11</v>
      </c>
      <c r="AU2">
        <v>142</v>
      </c>
      <c r="AV2">
        <v>173</v>
      </c>
      <c r="AX2">
        <v>151</v>
      </c>
      <c r="AY2">
        <v>206</v>
      </c>
      <c r="BA2">
        <v>142</v>
      </c>
      <c r="BB2">
        <v>173</v>
      </c>
      <c r="BC2" t="s">
        <v>25</v>
      </c>
      <c r="BD2">
        <v>140</v>
      </c>
      <c r="BE2">
        <v>253</v>
      </c>
      <c r="BG2">
        <v>140</v>
      </c>
      <c r="BH2">
        <v>253</v>
      </c>
      <c r="BJ2">
        <v>174</v>
      </c>
      <c r="BK2">
        <v>276</v>
      </c>
      <c r="BL2" t="s">
        <v>25</v>
      </c>
      <c r="BM2">
        <v>131</v>
      </c>
      <c r="BN2">
        <v>212</v>
      </c>
      <c r="BP2">
        <v>131</v>
      </c>
      <c r="BQ2">
        <v>212</v>
      </c>
      <c r="BS2">
        <v>158</v>
      </c>
      <c r="BT2">
        <v>235</v>
      </c>
    </row>
    <row r="3" spans="1:72">
      <c r="A3" t="s">
        <v>10</v>
      </c>
      <c r="B3">
        <v>193</v>
      </c>
      <c r="C3">
        <v>170</v>
      </c>
      <c r="E3">
        <v>169</v>
      </c>
      <c r="F3">
        <v>217</v>
      </c>
      <c r="H3">
        <v>219</v>
      </c>
      <c r="I3">
        <v>178</v>
      </c>
      <c r="K3">
        <v>111</v>
      </c>
      <c r="L3">
        <v>179</v>
      </c>
      <c r="N3">
        <v>123</v>
      </c>
      <c r="O3">
        <v>226</v>
      </c>
      <c r="Q3">
        <v>126</v>
      </c>
      <c r="R3">
        <v>164</v>
      </c>
      <c r="T3">
        <v>194</v>
      </c>
      <c r="U3">
        <v>271</v>
      </c>
      <c r="W3">
        <v>207</v>
      </c>
      <c r="X3">
        <v>232</v>
      </c>
      <c r="Z3">
        <v>141</v>
      </c>
      <c r="AA3">
        <v>226</v>
      </c>
      <c r="AC3">
        <v>149</v>
      </c>
      <c r="AD3">
        <v>123</v>
      </c>
      <c r="AF3">
        <v>123</v>
      </c>
      <c r="AG3">
        <v>166</v>
      </c>
      <c r="AI3">
        <v>162</v>
      </c>
      <c r="AJ3">
        <v>124</v>
      </c>
      <c r="AL3">
        <v>185</v>
      </c>
      <c r="AM3">
        <v>236</v>
      </c>
      <c r="AO3">
        <v>185</v>
      </c>
      <c r="AP3">
        <v>236</v>
      </c>
      <c r="AR3">
        <v>157</v>
      </c>
      <c r="AS3">
        <v>190</v>
      </c>
      <c r="AU3">
        <v>151</v>
      </c>
      <c r="AV3">
        <v>206</v>
      </c>
      <c r="AX3">
        <v>176</v>
      </c>
      <c r="AY3">
        <v>210</v>
      </c>
      <c r="BA3">
        <v>154</v>
      </c>
      <c r="BB3">
        <v>160</v>
      </c>
      <c r="BD3">
        <v>174</v>
      </c>
      <c r="BE3">
        <v>276</v>
      </c>
      <c r="BG3">
        <v>141</v>
      </c>
      <c r="BH3">
        <v>233</v>
      </c>
      <c r="BJ3">
        <v>193</v>
      </c>
      <c r="BK3">
        <v>264</v>
      </c>
      <c r="BM3">
        <v>158</v>
      </c>
      <c r="BN3">
        <v>235</v>
      </c>
      <c r="BP3">
        <v>130</v>
      </c>
      <c r="BQ3">
        <v>196</v>
      </c>
      <c r="BS3">
        <v>183</v>
      </c>
      <c r="BT3">
        <v>231</v>
      </c>
    </row>
    <row r="4" spans="1:72">
      <c r="B4">
        <v>160</v>
      </c>
      <c r="C4">
        <v>192</v>
      </c>
      <c r="E4">
        <v>161</v>
      </c>
      <c r="F4">
        <v>226</v>
      </c>
      <c r="H4">
        <v>206</v>
      </c>
      <c r="I4">
        <v>210</v>
      </c>
      <c r="K4">
        <v>112</v>
      </c>
      <c r="L4">
        <v>209</v>
      </c>
      <c r="N4">
        <v>156</v>
      </c>
      <c r="O4">
        <v>224</v>
      </c>
      <c r="Q4">
        <v>132</v>
      </c>
      <c r="R4">
        <v>161</v>
      </c>
      <c r="T4">
        <v>156</v>
      </c>
      <c r="U4">
        <v>284</v>
      </c>
      <c r="W4">
        <v>203</v>
      </c>
      <c r="X4">
        <v>207</v>
      </c>
      <c r="Z4">
        <v>153</v>
      </c>
      <c r="AA4">
        <v>203</v>
      </c>
      <c r="AC4">
        <v>120</v>
      </c>
      <c r="AD4">
        <v>151</v>
      </c>
      <c r="AF4">
        <v>151</v>
      </c>
      <c r="AG4">
        <v>186</v>
      </c>
      <c r="AI4">
        <v>185</v>
      </c>
      <c r="AJ4">
        <v>154</v>
      </c>
      <c r="AL4">
        <v>191</v>
      </c>
      <c r="AM4">
        <v>247</v>
      </c>
      <c r="AO4">
        <v>203</v>
      </c>
      <c r="AP4">
        <v>209</v>
      </c>
      <c r="AR4">
        <v>182</v>
      </c>
      <c r="AS4">
        <v>180</v>
      </c>
      <c r="AU4">
        <v>135</v>
      </c>
      <c r="AV4">
        <v>213</v>
      </c>
      <c r="AX4">
        <v>196</v>
      </c>
      <c r="AY4">
        <v>193</v>
      </c>
      <c r="BA4">
        <v>187</v>
      </c>
      <c r="BB4">
        <v>166</v>
      </c>
      <c r="BD4">
        <v>168</v>
      </c>
      <c r="BE4">
        <v>296</v>
      </c>
      <c r="BG4">
        <v>167</v>
      </c>
      <c r="BH4">
        <v>216</v>
      </c>
      <c r="BJ4">
        <v>196</v>
      </c>
      <c r="BK4">
        <v>238</v>
      </c>
      <c r="BM4">
        <v>147</v>
      </c>
      <c r="BN4">
        <v>258</v>
      </c>
      <c r="BP4">
        <v>136</v>
      </c>
      <c r="BQ4">
        <v>186</v>
      </c>
      <c r="BS4">
        <v>193</v>
      </c>
      <c r="BT4">
        <v>216</v>
      </c>
    </row>
    <row r="5" spans="1:72">
      <c r="B5">
        <v>139</v>
      </c>
      <c r="C5">
        <v>179</v>
      </c>
      <c r="E5">
        <v>201</v>
      </c>
      <c r="F5">
        <v>262</v>
      </c>
      <c r="H5">
        <v>222</v>
      </c>
      <c r="I5">
        <v>223</v>
      </c>
      <c r="K5">
        <v>70</v>
      </c>
      <c r="L5">
        <v>226</v>
      </c>
      <c r="N5">
        <v>164</v>
      </c>
      <c r="O5">
        <v>234</v>
      </c>
      <c r="Q5">
        <v>167</v>
      </c>
      <c r="R5">
        <v>172</v>
      </c>
      <c r="T5">
        <v>136</v>
      </c>
      <c r="U5">
        <v>259</v>
      </c>
      <c r="W5">
        <v>208</v>
      </c>
      <c r="X5">
        <v>201</v>
      </c>
      <c r="Z5">
        <v>148</v>
      </c>
      <c r="AA5">
        <v>193</v>
      </c>
      <c r="AC5">
        <v>90</v>
      </c>
      <c r="AD5">
        <v>143</v>
      </c>
      <c r="AF5">
        <v>171</v>
      </c>
      <c r="AG5">
        <v>182</v>
      </c>
      <c r="AI5">
        <v>206</v>
      </c>
      <c r="AJ5">
        <v>146</v>
      </c>
      <c r="AL5">
        <v>178</v>
      </c>
      <c r="AM5">
        <v>267</v>
      </c>
      <c r="AO5">
        <v>226</v>
      </c>
      <c r="AP5">
        <v>211</v>
      </c>
      <c r="AR5">
        <v>190</v>
      </c>
      <c r="AS5">
        <v>155</v>
      </c>
      <c r="AU5">
        <v>112</v>
      </c>
      <c r="AV5">
        <v>198</v>
      </c>
      <c r="AX5">
        <v>209</v>
      </c>
      <c r="AY5">
        <v>197</v>
      </c>
      <c r="BA5">
        <v>198</v>
      </c>
      <c r="BB5">
        <v>154</v>
      </c>
      <c r="BD5">
        <v>138</v>
      </c>
      <c r="BE5">
        <v>294</v>
      </c>
      <c r="BG5">
        <v>168</v>
      </c>
      <c r="BH5">
        <v>197</v>
      </c>
      <c r="BJ5">
        <v>214</v>
      </c>
      <c r="BK5">
        <v>231</v>
      </c>
      <c r="BM5">
        <v>108</v>
      </c>
      <c r="BN5">
        <v>253</v>
      </c>
      <c r="BP5">
        <v>133</v>
      </c>
      <c r="BQ5">
        <v>167</v>
      </c>
      <c r="BS5">
        <v>181</v>
      </c>
      <c r="BT5">
        <v>194</v>
      </c>
    </row>
    <row r="6" spans="1:72">
      <c r="E6">
        <v>202</v>
      </c>
      <c r="F6">
        <v>280</v>
      </c>
      <c r="H6">
        <v>223</v>
      </c>
      <c r="I6">
        <v>247</v>
      </c>
      <c r="N6">
        <v>185</v>
      </c>
      <c r="O6">
        <v>237</v>
      </c>
      <c r="Q6">
        <v>175</v>
      </c>
      <c r="R6">
        <v>194</v>
      </c>
      <c r="W6">
        <v>196</v>
      </c>
      <c r="X6">
        <v>166</v>
      </c>
      <c r="Z6">
        <v>152</v>
      </c>
      <c r="AA6">
        <v>168</v>
      </c>
      <c r="AF6">
        <v>183</v>
      </c>
      <c r="AG6">
        <v>199</v>
      </c>
      <c r="AI6">
        <v>231</v>
      </c>
      <c r="AJ6">
        <v>160</v>
      </c>
      <c r="AL6">
        <v>149</v>
      </c>
      <c r="AM6">
        <v>262</v>
      </c>
      <c r="AO6">
        <v>244</v>
      </c>
      <c r="AP6">
        <v>192</v>
      </c>
      <c r="AR6">
        <v>216</v>
      </c>
      <c r="AS6">
        <v>143</v>
      </c>
      <c r="AX6">
        <v>245</v>
      </c>
      <c r="AY6">
        <v>197</v>
      </c>
      <c r="BA6">
        <v>224</v>
      </c>
      <c r="BB6">
        <v>147</v>
      </c>
      <c r="BG6">
        <v>183</v>
      </c>
      <c r="BH6">
        <v>182</v>
      </c>
      <c r="BJ6">
        <v>225</v>
      </c>
      <c r="BK6">
        <v>208</v>
      </c>
      <c r="BP6">
        <v>154</v>
      </c>
      <c r="BQ6">
        <v>140</v>
      </c>
      <c r="BS6">
        <v>195</v>
      </c>
      <c r="BT6">
        <v>168</v>
      </c>
    </row>
    <row r="7" spans="1:72">
      <c r="B7">
        <v>160</v>
      </c>
      <c r="C7">
        <v>192</v>
      </c>
      <c r="E7">
        <v>224</v>
      </c>
      <c r="F7">
        <v>291</v>
      </c>
      <c r="H7">
        <v>251</v>
      </c>
      <c r="I7">
        <v>258</v>
      </c>
      <c r="K7">
        <v>111</v>
      </c>
      <c r="L7">
        <v>179</v>
      </c>
      <c r="N7">
        <v>216</v>
      </c>
      <c r="O7">
        <v>220</v>
      </c>
      <c r="Q7">
        <v>211</v>
      </c>
      <c r="R7">
        <v>189</v>
      </c>
      <c r="T7">
        <v>153</v>
      </c>
      <c r="U7">
        <v>203</v>
      </c>
      <c r="W7">
        <v>227</v>
      </c>
      <c r="X7">
        <v>144</v>
      </c>
      <c r="Z7">
        <v>175</v>
      </c>
      <c r="AA7">
        <v>152</v>
      </c>
      <c r="AC7">
        <v>120</v>
      </c>
      <c r="AD7">
        <v>151</v>
      </c>
      <c r="AF7">
        <v>207</v>
      </c>
      <c r="AG7">
        <v>200</v>
      </c>
      <c r="AI7">
        <v>231</v>
      </c>
      <c r="AJ7">
        <v>176</v>
      </c>
      <c r="AO7">
        <v>247</v>
      </c>
      <c r="AP7">
        <v>172</v>
      </c>
      <c r="AR7">
        <v>221</v>
      </c>
      <c r="AS7">
        <v>126</v>
      </c>
      <c r="AU7">
        <v>154</v>
      </c>
      <c r="AV7">
        <v>160</v>
      </c>
      <c r="AX7">
        <v>250</v>
      </c>
      <c r="AY7">
        <v>187</v>
      </c>
      <c r="BA7">
        <v>242</v>
      </c>
      <c r="BB7">
        <v>158</v>
      </c>
      <c r="BG7">
        <v>172</v>
      </c>
      <c r="BH7">
        <v>154</v>
      </c>
      <c r="BJ7">
        <v>217</v>
      </c>
      <c r="BK7">
        <v>188</v>
      </c>
      <c r="BP7">
        <v>176</v>
      </c>
      <c r="BQ7">
        <v>141</v>
      </c>
      <c r="BS7">
        <v>218</v>
      </c>
      <c r="BT7">
        <v>171</v>
      </c>
    </row>
    <row r="8" spans="1:72">
      <c r="B8">
        <v>193</v>
      </c>
      <c r="C8">
        <v>170</v>
      </c>
      <c r="E8">
        <v>228</v>
      </c>
      <c r="F8">
        <v>315</v>
      </c>
      <c r="H8">
        <v>251</v>
      </c>
      <c r="I8">
        <v>273</v>
      </c>
      <c r="K8">
        <v>126</v>
      </c>
      <c r="L8">
        <v>164</v>
      </c>
      <c r="N8">
        <v>225</v>
      </c>
      <c r="O8">
        <v>208</v>
      </c>
      <c r="Q8">
        <v>224</v>
      </c>
      <c r="R8">
        <v>169</v>
      </c>
      <c r="T8">
        <v>203</v>
      </c>
      <c r="U8">
        <v>207</v>
      </c>
      <c r="W8">
        <v>222</v>
      </c>
      <c r="X8">
        <v>122</v>
      </c>
      <c r="Z8">
        <v>173</v>
      </c>
      <c r="AA8">
        <v>125</v>
      </c>
      <c r="AC8">
        <v>149</v>
      </c>
      <c r="AD8">
        <v>123</v>
      </c>
      <c r="AF8">
        <v>218</v>
      </c>
      <c r="AG8">
        <v>229</v>
      </c>
      <c r="AI8">
        <v>256</v>
      </c>
      <c r="AJ8">
        <v>186</v>
      </c>
      <c r="AL8">
        <v>157</v>
      </c>
      <c r="AM8">
        <v>190</v>
      </c>
      <c r="AO8">
        <v>276</v>
      </c>
      <c r="AP8">
        <v>158</v>
      </c>
      <c r="AR8">
        <v>256</v>
      </c>
      <c r="AS8">
        <v>118</v>
      </c>
      <c r="AU8">
        <v>187</v>
      </c>
      <c r="AV8">
        <v>166</v>
      </c>
      <c r="AX8">
        <v>280</v>
      </c>
      <c r="AY8">
        <v>186</v>
      </c>
      <c r="BA8">
        <v>262</v>
      </c>
      <c r="BB8">
        <v>148</v>
      </c>
      <c r="BG8">
        <v>181</v>
      </c>
      <c r="BH8">
        <v>132</v>
      </c>
      <c r="BJ8">
        <v>235</v>
      </c>
      <c r="BK8">
        <v>160</v>
      </c>
      <c r="BP8">
        <v>190</v>
      </c>
      <c r="BQ8">
        <v>112</v>
      </c>
      <c r="BS8">
        <v>232</v>
      </c>
      <c r="BT8">
        <v>150</v>
      </c>
    </row>
    <row r="9" spans="1:72">
      <c r="B9">
        <v>219</v>
      </c>
      <c r="C9">
        <v>178</v>
      </c>
      <c r="H9">
        <v>277</v>
      </c>
      <c r="I9">
        <v>291</v>
      </c>
      <c r="K9">
        <v>132</v>
      </c>
      <c r="L9">
        <v>161</v>
      </c>
      <c r="N9">
        <v>277</v>
      </c>
      <c r="O9">
        <v>210</v>
      </c>
      <c r="Q9">
        <v>260</v>
      </c>
      <c r="R9">
        <v>152</v>
      </c>
      <c r="T9">
        <v>207</v>
      </c>
      <c r="U9">
        <v>232</v>
      </c>
      <c r="W9">
        <v>247</v>
      </c>
      <c r="X9">
        <v>100</v>
      </c>
      <c r="Z9">
        <v>190</v>
      </c>
      <c r="AA9">
        <v>111</v>
      </c>
      <c r="AC9">
        <v>162</v>
      </c>
      <c r="AD9">
        <v>124</v>
      </c>
      <c r="AF9">
        <v>235</v>
      </c>
      <c r="AG9">
        <v>233</v>
      </c>
      <c r="AI9">
        <v>259</v>
      </c>
      <c r="AJ9">
        <v>197</v>
      </c>
      <c r="AL9">
        <v>182</v>
      </c>
      <c r="AM9">
        <v>180</v>
      </c>
      <c r="AO9">
        <v>279</v>
      </c>
      <c r="AP9">
        <v>140</v>
      </c>
      <c r="AR9">
        <v>266</v>
      </c>
      <c r="AS9">
        <v>99</v>
      </c>
      <c r="AU9">
        <v>196</v>
      </c>
      <c r="AV9">
        <v>193</v>
      </c>
      <c r="AX9">
        <v>301</v>
      </c>
      <c r="AY9">
        <v>196</v>
      </c>
      <c r="BA9">
        <v>285</v>
      </c>
      <c r="BB9">
        <v>155</v>
      </c>
      <c r="BD9">
        <v>141</v>
      </c>
      <c r="BE9">
        <v>233</v>
      </c>
      <c r="BG9">
        <v>205</v>
      </c>
      <c r="BH9">
        <v>124</v>
      </c>
      <c r="BJ9">
        <v>260</v>
      </c>
      <c r="BK9">
        <v>161</v>
      </c>
      <c r="BM9">
        <v>130</v>
      </c>
      <c r="BN9">
        <v>196</v>
      </c>
      <c r="BP9">
        <v>215</v>
      </c>
      <c r="BQ9">
        <v>113</v>
      </c>
      <c r="BS9">
        <v>260</v>
      </c>
      <c r="BT9">
        <v>150</v>
      </c>
    </row>
    <row r="10" spans="1:72">
      <c r="B10">
        <v>206</v>
      </c>
      <c r="C10">
        <v>210</v>
      </c>
      <c r="K10">
        <v>167</v>
      </c>
      <c r="L10">
        <v>172</v>
      </c>
      <c r="N10">
        <v>284</v>
      </c>
      <c r="O10">
        <v>217</v>
      </c>
      <c r="Q10">
        <v>278</v>
      </c>
      <c r="R10">
        <v>163</v>
      </c>
      <c r="T10">
        <v>191</v>
      </c>
      <c r="U10">
        <v>247</v>
      </c>
      <c r="Z10">
        <v>185</v>
      </c>
      <c r="AA10">
        <v>78</v>
      </c>
      <c r="AC10">
        <v>185</v>
      </c>
      <c r="AD10">
        <v>154</v>
      </c>
      <c r="AF10">
        <v>248</v>
      </c>
      <c r="AG10">
        <v>254</v>
      </c>
      <c r="AI10">
        <v>285</v>
      </c>
      <c r="AJ10">
        <v>210</v>
      </c>
      <c r="AL10">
        <v>203</v>
      </c>
      <c r="AM10">
        <v>209</v>
      </c>
      <c r="AO10">
        <v>304</v>
      </c>
      <c r="AP10">
        <v>137</v>
      </c>
      <c r="AR10">
        <v>268</v>
      </c>
      <c r="AS10">
        <v>97</v>
      </c>
      <c r="AU10">
        <v>176</v>
      </c>
      <c r="AV10">
        <v>210</v>
      </c>
      <c r="BA10">
        <v>304</v>
      </c>
      <c r="BB10">
        <v>155</v>
      </c>
      <c r="BD10">
        <v>167</v>
      </c>
      <c r="BE10">
        <v>216</v>
      </c>
      <c r="BG10">
        <v>211</v>
      </c>
      <c r="BH10">
        <v>107</v>
      </c>
      <c r="BJ10">
        <v>265</v>
      </c>
      <c r="BK10">
        <v>139</v>
      </c>
      <c r="BM10">
        <v>136</v>
      </c>
      <c r="BN10">
        <v>186</v>
      </c>
      <c r="BP10">
        <v>232</v>
      </c>
      <c r="BQ10">
        <v>98</v>
      </c>
      <c r="BS10">
        <v>269</v>
      </c>
      <c r="BT10">
        <v>129</v>
      </c>
    </row>
    <row r="11" spans="1:72">
      <c r="B11">
        <v>169</v>
      </c>
      <c r="C11">
        <v>217</v>
      </c>
      <c r="K11">
        <v>175</v>
      </c>
      <c r="L11">
        <v>194</v>
      </c>
      <c r="N11">
        <v>318</v>
      </c>
      <c r="O11">
        <v>217</v>
      </c>
      <c r="Q11">
        <v>305</v>
      </c>
      <c r="R11">
        <v>150</v>
      </c>
      <c r="T11">
        <v>152</v>
      </c>
      <c r="U11">
        <v>239</v>
      </c>
      <c r="AC11">
        <v>171</v>
      </c>
      <c r="AD11">
        <v>182</v>
      </c>
      <c r="AL11">
        <v>185</v>
      </c>
      <c r="AM11">
        <v>236</v>
      </c>
      <c r="AU11">
        <v>151</v>
      </c>
      <c r="AV11">
        <v>206</v>
      </c>
      <c r="BD11">
        <v>196</v>
      </c>
      <c r="BE11">
        <v>238</v>
      </c>
      <c r="BG11">
        <v>233</v>
      </c>
      <c r="BH11">
        <v>107</v>
      </c>
      <c r="BJ11">
        <v>290</v>
      </c>
      <c r="BK11">
        <v>127</v>
      </c>
      <c r="BM11">
        <v>181</v>
      </c>
      <c r="BN11">
        <v>194</v>
      </c>
      <c r="BP11">
        <v>236</v>
      </c>
      <c r="BQ11">
        <v>76</v>
      </c>
      <c r="BS11">
        <v>294</v>
      </c>
      <c r="BT11">
        <v>123</v>
      </c>
    </row>
    <row r="12" spans="1:72">
      <c r="K12">
        <v>156</v>
      </c>
      <c r="L12">
        <v>224</v>
      </c>
      <c r="T12">
        <v>141</v>
      </c>
      <c r="U12">
        <v>226</v>
      </c>
      <c r="AC12">
        <v>151</v>
      </c>
      <c r="AD12">
        <v>186</v>
      </c>
      <c r="AL12">
        <v>154</v>
      </c>
      <c r="AM12">
        <v>224</v>
      </c>
      <c r="AU12">
        <v>142</v>
      </c>
      <c r="AV12">
        <v>173</v>
      </c>
      <c r="BD12">
        <v>193</v>
      </c>
      <c r="BE12">
        <v>264</v>
      </c>
      <c r="BG12">
        <v>239</v>
      </c>
      <c r="BH12">
        <v>85</v>
      </c>
      <c r="BM12">
        <v>193</v>
      </c>
      <c r="BN12">
        <v>216</v>
      </c>
    </row>
    <row r="13" spans="1:72">
      <c r="B13">
        <v>161</v>
      </c>
      <c r="C13">
        <v>226</v>
      </c>
      <c r="K13">
        <v>123</v>
      </c>
      <c r="L13">
        <v>226</v>
      </c>
      <c r="AC13">
        <v>123</v>
      </c>
      <c r="AD13">
        <v>166</v>
      </c>
      <c r="BD13">
        <v>174</v>
      </c>
      <c r="BE13">
        <v>276</v>
      </c>
      <c r="BM13">
        <v>183</v>
      </c>
      <c r="BN13">
        <v>231</v>
      </c>
    </row>
    <row r="14" spans="1:72">
      <c r="B14">
        <v>169</v>
      </c>
      <c r="C14">
        <v>217</v>
      </c>
      <c r="K14">
        <v>112</v>
      </c>
      <c r="L14">
        <v>209</v>
      </c>
      <c r="T14">
        <v>148</v>
      </c>
      <c r="U14">
        <v>193</v>
      </c>
      <c r="AL14">
        <v>182</v>
      </c>
      <c r="AM14">
        <v>180</v>
      </c>
      <c r="AU14">
        <v>187</v>
      </c>
      <c r="AV14">
        <v>166</v>
      </c>
      <c r="BD14">
        <v>140</v>
      </c>
      <c r="BE14">
        <v>253</v>
      </c>
      <c r="BM14">
        <v>158</v>
      </c>
      <c r="BN14">
        <v>235</v>
      </c>
    </row>
    <row r="15" spans="1:72">
      <c r="B15">
        <v>206</v>
      </c>
      <c r="C15">
        <v>210</v>
      </c>
      <c r="T15">
        <v>152</v>
      </c>
      <c r="U15">
        <v>168</v>
      </c>
      <c r="AC15">
        <v>171</v>
      </c>
      <c r="AD15">
        <v>182</v>
      </c>
      <c r="AL15">
        <v>190</v>
      </c>
      <c r="AM15">
        <v>155</v>
      </c>
      <c r="AU15">
        <v>198</v>
      </c>
      <c r="AV15">
        <v>154</v>
      </c>
      <c r="BM15">
        <v>131</v>
      </c>
      <c r="BN15">
        <v>212</v>
      </c>
    </row>
    <row r="16" spans="1:72">
      <c r="B16">
        <v>222</v>
      </c>
      <c r="C16">
        <v>223</v>
      </c>
      <c r="K16">
        <v>156</v>
      </c>
      <c r="L16">
        <v>224</v>
      </c>
      <c r="T16">
        <v>175</v>
      </c>
      <c r="U16">
        <v>152</v>
      </c>
      <c r="AC16">
        <v>185</v>
      </c>
      <c r="AD16">
        <v>154</v>
      </c>
      <c r="AL16">
        <v>216</v>
      </c>
      <c r="AM16">
        <v>143</v>
      </c>
      <c r="AU16">
        <v>224</v>
      </c>
      <c r="AV16">
        <v>147</v>
      </c>
    </row>
    <row r="17" spans="2:66">
      <c r="B17">
        <v>223</v>
      </c>
      <c r="C17">
        <v>247</v>
      </c>
      <c r="K17">
        <v>175</v>
      </c>
      <c r="L17">
        <v>194</v>
      </c>
      <c r="T17">
        <v>196</v>
      </c>
      <c r="U17">
        <v>166</v>
      </c>
      <c r="AC17">
        <v>206</v>
      </c>
      <c r="AD17">
        <v>146</v>
      </c>
      <c r="AL17">
        <v>247</v>
      </c>
      <c r="AM17">
        <v>172</v>
      </c>
      <c r="AU17">
        <v>242</v>
      </c>
      <c r="AV17">
        <v>158</v>
      </c>
      <c r="BD17">
        <v>168</v>
      </c>
      <c r="BE17">
        <v>197</v>
      </c>
      <c r="BM17">
        <v>133</v>
      </c>
      <c r="BN17">
        <v>167</v>
      </c>
    </row>
    <row r="18" spans="2:66">
      <c r="B18">
        <v>201</v>
      </c>
      <c r="C18">
        <v>262</v>
      </c>
      <c r="K18">
        <v>211</v>
      </c>
      <c r="L18">
        <v>189</v>
      </c>
      <c r="T18">
        <v>208</v>
      </c>
      <c r="U18">
        <v>201</v>
      </c>
      <c r="AC18">
        <v>231</v>
      </c>
      <c r="AD18">
        <v>160</v>
      </c>
      <c r="AL18">
        <v>244</v>
      </c>
      <c r="AM18">
        <v>192</v>
      </c>
      <c r="AU18">
        <v>250</v>
      </c>
      <c r="AV18">
        <v>187</v>
      </c>
      <c r="BD18">
        <v>183</v>
      </c>
      <c r="BE18">
        <v>182</v>
      </c>
      <c r="BM18">
        <v>154</v>
      </c>
      <c r="BN18">
        <v>140</v>
      </c>
    </row>
    <row r="19" spans="2:66">
      <c r="K19">
        <v>225</v>
      </c>
      <c r="L19">
        <v>208</v>
      </c>
      <c r="T19">
        <v>203</v>
      </c>
      <c r="U19">
        <v>207</v>
      </c>
      <c r="AC19">
        <v>231</v>
      </c>
      <c r="AD19">
        <v>176</v>
      </c>
      <c r="AL19">
        <v>226</v>
      </c>
      <c r="AM19">
        <v>211</v>
      </c>
      <c r="AU19">
        <v>245</v>
      </c>
      <c r="AV19">
        <v>197</v>
      </c>
      <c r="BD19">
        <v>217</v>
      </c>
      <c r="BE19">
        <v>188</v>
      </c>
      <c r="BM19">
        <v>176</v>
      </c>
      <c r="BN19">
        <v>141</v>
      </c>
    </row>
    <row r="20" spans="2:66">
      <c r="B20">
        <v>201</v>
      </c>
      <c r="C20">
        <v>262</v>
      </c>
      <c r="K20">
        <v>216</v>
      </c>
      <c r="L20">
        <v>220</v>
      </c>
      <c r="T20">
        <v>153</v>
      </c>
      <c r="U20">
        <v>203</v>
      </c>
      <c r="AC20">
        <v>207</v>
      </c>
      <c r="AD20">
        <v>200</v>
      </c>
      <c r="AL20">
        <v>203</v>
      </c>
      <c r="AM20">
        <v>209</v>
      </c>
      <c r="AU20">
        <v>209</v>
      </c>
      <c r="AV20">
        <v>197</v>
      </c>
      <c r="BD20">
        <v>225</v>
      </c>
      <c r="BE20">
        <v>208</v>
      </c>
      <c r="BM20">
        <v>195</v>
      </c>
      <c r="BN20">
        <v>168</v>
      </c>
    </row>
    <row r="21" spans="2:66">
      <c r="B21">
        <v>223</v>
      </c>
      <c r="C21">
        <v>247</v>
      </c>
      <c r="K21">
        <v>185</v>
      </c>
      <c r="L21">
        <v>237</v>
      </c>
      <c r="AC21">
        <v>183</v>
      </c>
      <c r="AD21">
        <v>199</v>
      </c>
      <c r="AU21">
        <v>196</v>
      </c>
      <c r="AV21">
        <v>193</v>
      </c>
      <c r="BD21">
        <v>214</v>
      </c>
      <c r="BE21">
        <v>231</v>
      </c>
      <c r="BM21">
        <v>181</v>
      </c>
      <c r="BN21">
        <v>194</v>
      </c>
    </row>
    <row r="22" spans="2:66">
      <c r="B22">
        <v>251</v>
      </c>
      <c r="C22">
        <v>258</v>
      </c>
      <c r="K22">
        <v>164</v>
      </c>
      <c r="L22">
        <v>234</v>
      </c>
      <c r="T22">
        <v>173</v>
      </c>
      <c r="U22">
        <v>125</v>
      </c>
      <c r="AL22">
        <v>216</v>
      </c>
      <c r="AM22">
        <v>143</v>
      </c>
      <c r="BD22">
        <v>196</v>
      </c>
      <c r="BE22">
        <v>238</v>
      </c>
      <c r="BM22">
        <v>136</v>
      </c>
      <c r="BN22">
        <v>186</v>
      </c>
    </row>
    <row r="23" spans="2:66">
      <c r="B23">
        <v>251</v>
      </c>
      <c r="C23">
        <v>273</v>
      </c>
      <c r="T23">
        <v>190</v>
      </c>
      <c r="U23">
        <v>111</v>
      </c>
      <c r="AC23">
        <v>207</v>
      </c>
      <c r="AD23">
        <v>200</v>
      </c>
      <c r="AL23">
        <v>221</v>
      </c>
      <c r="AM23">
        <v>126</v>
      </c>
      <c r="AU23">
        <v>242</v>
      </c>
      <c r="AV23">
        <v>158</v>
      </c>
      <c r="BD23">
        <v>167</v>
      </c>
      <c r="BE23">
        <v>216</v>
      </c>
    </row>
    <row r="24" spans="2:66">
      <c r="B24">
        <v>224</v>
      </c>
      <c r="C24">
        <v>291</v>
      </c>
      <c r="K24">
        <v>211</v>
      </c>
      <c r="L24">
        <v>189</v>
      </c>
      <c r="T24">
        <v>222</v>
      </c>
      <c r="U24">
        <v>122</v>
      </c>
      <c r="AC24">
        <v>231</v>
      </c>
      <c r="AD24">
        <v>176</v>
      </c>
      <c r="AL24">
        <v>256</v>
      </c>
      <c r="AM24">
        <v>118</v>
      </c>
      <c r="AU24">
        <v>262</v>
      </c>
      <c r="AV24">
        <v>148</v>
      </c>
    </row>
    <row r="25" spans="2:66">
      <c r="B25">
        <v>202</v>
      </c>
      <c r="C25">
        <v>280</v>
      </c>
      <c r="K25">
        <v>224</v>
      </c>
      <c r="L25">
        <v>169</v>
      </c>
      <c r="T25">
        <v>227</v>
      </c>
      <c r="U25">
        <v>144</v>
      </c>
      <c r="AC25">
        <v>256</v>
      </c>
      <c r="AD25">
        <v>186</v>
      </c>
      <c r="AL25">
        <v>279</v>
      </c>
      <c r="AM25">
        <v>140</v>
      </c>
      <c r="AU25">
        <v>285</v>
      </c>
      <c r="AV25">
        <v>155</v>
      </c>
      <c r="BD25">
        <v>172</v>
      </c>
      <c r="BE25">
        <v>154</v>
      </c>
      <c r="BM25">
        <v>176</v>
      </c>
      <c r="BN25">
        <v>141</v>
      </c>
    </row>
    <row r="26" spans="2:66">
      <c r="K26">
        <v>260</v>
      </c>
      <c r="L26">
        <v>152</v>
      </c>
      <c r="T26">
        <v>196</v>
      </c>
      <c r="U26">
        <v>166</v>
      </c>
      <c r="AC26">
        <v>259</v>
      </c>
      <c r="AD26">
        <v>197</v>
      </c>
      <c r="AL26">
        <v>276</v>
      </c>
      <c r="AM26">
        <v>158</v>
      </c>
      <c r="AU26">
        <v>280</v>
      </c>
      <c r="AV26">
        <v>186</v>
      </c>
      <c r="BD26">
        <v>181</v>
      </c>
      <c r="BE26">
        <v>132</v>
      </c>
      <c r="BM26">
        <v>190</v>
      </c>
      <c r="BN26">
        <v>112</v>
      </c>
    </row>
    <row r="27" spans="2:66">
      <c r="B27">
        <v>224</v>
      </c>
      <c r="C27">
        <v>291</v>
      </c>
      <c r="K27">
        <v>278</v>
      </c>
      <c r="L27">
        <v>163</v>
      </c>
      <c r="T27">
        <v>175</v>
      </c>
      <c r="U27">
        <v>152</v>
      </c>
      <c r="AC27">
        <v>235</v>
      </c>
      <c r="AD27">
        <v>233</v>
      </c>
      <c r="AL27">
        <v>247</v>
      </c>
      <c r="AM27">
        <v>172</v>
      </c>
      <c r="AU27">
        <v>250</v>
      </c>
      <c r="AV27">
        <v>187</v>
      </c>
      <c r="BD27">
        <v>205</v>
      </c>
      <c r="BE27">
        <v>124</v>
      </c>
      <c r="BM27">
        <v>215</v>
      </c>
      <c r="BN27">
        <v>113</v>
      </c>
    </row>
    <row r="28" spans="2:66">
      <c r="B28">
        <v>251</v>
      </c>
      <c r="C28">
        <v>273</v>
      </c>
      <c r="K28">
        <v>277</v>
      </c>
      <c r="L28">
        <v>210</v>
      </c>
      <c r="AC28">
        <v>218</v>
      </c>
      <c r="AD28">
        <v>229</v>
      </c>
      <c r="BD28">
        <v>235</v>
      </c>
      <c r="BE28">
        <v>160</v>
      </c>
      <c r="BM28">
        <v>232</v>
      </c>
      <c r="BN28">
        <v>150</v>
      </c>
    </row>
    <row r="29" spans="2:66">
      <c r="B29">
        <v>277</v>
      </c>
      <c r="C29">
        <v>291</v>
      </c>
      <c r="K29">
        <v>225</v>
      </c>
      <c r="L29">
        <v>208</v>
      </c>
      <c r="T29">
        <v>185</v>
      </c>
      <c r="U29">
        <v>78</v>
      </c>
      <c r="AL29">
        <v>256</v>
      </c>
      <c r="AM29">
        <v>118</v>
      </c>
      <c r="AU29">
        <v>285</v>
      </c>
      <c r="AV29">
        <v>155</v>
      </c>
      <c r="BD29">
        <v>217</v>
      </c>
      <c r="BE29">
        <v>188</v>
      </c>
      <c r="BM29">
        <v>218</v>
      </c>
      <c r="BN29">
        <v>171</v>
      </c>
    </row>
    <row r="30" spans="2:66">
      <c r="B30">
        <v>266</v>
      </c>
      <c r="C30">
        <v>313</v>
      </c>
      <c r="T30">
        <v>221</v>
      </c>
      <c r="U30">
        <v>73</v>
      </c>
      <c r="AC30">
        <v>235</v>
      </c>
      <c r="AD30">
        <v>233</v>
      </c>
      <c r="AL30">
        <v>266</v>
      </c>
      <c r="AM30">
        <v>99</v>
      </c>
      <c r="AU30">
        <v>304</v>
      </c>
      <c r="AV30">
        <v>155</v>
      </c>
      <c r="BD30">
        <v>183</v>
      </c>
      <c r="BE30">
        <v>182</v>
      </c>
      <c r="BM30">
        <v>195</v>
      </c>
      <c r="BN30">
        <v>168</v>
      </c>
    </row>
    <row r="31" spans="2:66">
      <c r="B31">
        <v>228</v>
      </c>
      <c r="C31">
        <v>315</v>
      </c>
      <c r="K31">
        <v>278</v>
      </c>
      <c r="L31">
        <v>163</v>
      </c>
      <c r="T31">
        <v>247</v>
      </c>
      <c r="U31">
        <v>100</v>
      </c>
      <c r="AC31">
        <v>259</v>
      </c>
      <c r="AD31">
        <v>197</v>
      </c>
      <c r="AL31">
        <v>268</v>
      </c>
      <c r="AM31">
        <v>97</v>
      </c>
      <c r="AU31">
        <v>321</v>
      </c>
      <c r="AV31">
        <v>180</v>
      </c>
    </row>
    <row r="32" spans="2:66">
      <c r="K32">
        <v>305</v>
      </c>
      <c r="L32">
        <v>150</v>
      </c>
      <c r="T32">
        <v>222</v>
      </c>
      <c r="U32">
        <v>122</v>
      </c>
      <c r="AC32">
        <v>285</v>
      </c>
      <c r="AD32">
        <v>210</v>
      </c>
      <c r="AL32">
        <v>301</v>
      </c>
      <c r="AM32">
        <v>106</v>
      </c>
      <c r="AU32">
        <v>301</v>
      </c>
      <c r="AV32">
        <v>196</v>
      </c>
    </row>
    <row r="33" spans="11:66">
      <c r="K33">
        <v>335</v>
      </c>
      <c r="L33">
        <v>183</v>
      </c>
      <c r="T33">
        <v>190</v>
      </c>
      <c r="U33">
        <v>111</v>
      </c>
      <c r="AC33">
        <v>281</v>
      </c>
      <c r="AD33">
        <v>244</v>
      </c>
      <c r="AL33">
        <v>304</v>
      </c>
      <c r="AM33">
        <v>137</v>
      </c>
      <c r="AU33">
        <v>280</v>
      </c>
      <c r="AV33">
        <v>186</v>
      </c>
      <c r="BD33">
        <v>211</v>
      </c>
      <c r="BE33">
        <v>107</v>
      </c>
      <c r="BM33">
        <v>215</v>
      </c>
      <c r="BN33">
        <v>113</v>
      </c>
    </row>
    <row r="34" spans="11:66">
      <c r="K34">
        <v>318</v>
      </c>
      <c r="L34">
        <v>217</v>
      </c>
      <c r="AC34">
        <v>248</v>
      </c>
      <c r="AD34">
        <v>254</v>
      </c>
      <c r="AL34">
        <v>279</v>
      </c>
      <c r="AM34">
        <v>140</v>
      </c>
      <c r="BD34">
        <v>233</v>
      </c>
      <c r="BE34">
        <v>107</v>
      </c>
      <c r="BM34">
        <v>232</v>
      </c>
      <c r="BN34">
        <v>98</v>
      </c>
    </row>
    <row r="35" spans="11:66">
      <c r="K35">
        <v>284</v>
      </c>
      <c r="L35">
        <v>217</v>
      </c>
      <c r="BD35">
        <v>265</v>
      </c>
      <c r="BE35">
        <v>139</v>
      </c>
      <c r="BM35">
        <v>269</v>
      </c>
      <c r="BN35">
        <v>129</v>
      </c>
    </row>
    <row r="36" spans="11:66">
      <c r="K36">
        <v>277</v>
      </c>
      <c r="L36">
        <v>210</v>
      </c>
      <c r="BD36">
        <v>260</v>
      </c>
      <c r="BE36">
        <v>161</v>
      </c>
      <c r="BM36">
        <v>260</v>
      </c>
      <c r="BN36">
        <v>150</v>
      </c>
    </row>
    <row r="37" spans="11:66">
      <c r="BD37">
        <v>235</v>
      </c>
      <c r="BE37">
        <v>160</v>
      </c>
      <c r="BM37">
        <v>232</v>
      </c>
      <c r="BN37">
        <v>150</v>
      </c>
    </row>
    <row r="38" spans="11:66">
      <c r="BD38">
        <v>205</v>
      </c>
      <c r="BE38">
        <v>124</v>
      </c>
    </row>
    <row r="41" spans="11:66">
      <c r="BD41">
        <v>239</v>
      </c>
      <c r="BE41">
        <v>85</v>
      </c>
      <c r="BM41">
        <v>236</v>
      </c>
      <c r="BN41">
        <v>76</v>
      </c>
    </row>
    <row r="42" spans="11:66">
      <c r="BD42">
        <v>279</v>
      </c>
      <c r="BE42">
        <v>88</v>
      </c>
      <c r="BM42">
        <v>284</v>
      </c>
      <c r="BN42">
        <v>84</v>
      </c>
    </row>
    <row r="43" spans="11:66">
      <c r="BD43">
        <v>290</v>
      </c>
      <c r="BE43">
        <v>127</v>
      </c>
      <c r="BM43">
        <v>294</v>
      </c>
      <c r="BN43">
        <v>123</v>
      </c>
    </row>
    <row r="44" spans="11:66">
      <c r="BD44">
        <v>265</v>
      </c>
      <c r="BE44">
        <v>139</v>
      </c>
      <c r="BM44">
        <v>269</v>
      </c>
      <c r="BN44">
        <v>129</v>
      </c>
    </row>
    <row r="45" spans="11:66">
      <c r="BD45">
        <v>233</v>
      </c>
      <c r="BE45">
        <v>107</v>
      </c>
      <c r="BM45">
        <v>232</v>
      </c>
      <c r="BN45">
        <v>98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2ED03-780D-F542-9FC7-C188B93CD5B4}">
  <dimension ref="A1:CA34"/>
  <sheetViews>
    <sheetView workbookViewId="0">
      <selection sqref="A1:I34"/>
    </sheetView>
  </sheetViews>
  <sheetFormatPr baseColWidth="10" defaultRowHeight="20"/>
  <sheetData>
    <row r="1" spans="1:79">
      <c r="A1" t="s">
        <v>1</v>
      </c>
      <c r="B1" s="1"/>
      <c r="C1" s="1"/>
      <c r="D1" s="1" t="s">
        <v>2</v>
      </c>
      <c r="E1" s="1">
        <f>(B9-B2)/(A9-A2)</f>
        <v>1.5280898876404494</v>
      </c>
      <c r="F1" s="1" t="s">
        <v>3</v>
      </c>
      <c r="G1" s="1">
        <f>B2-E1*A2</f>
        <v>-33.404494382022477</v>
      </c>
      <c r="H1" s="1"/>
      <c r="I1" s="1"/>
      <c r="K1" t="s">
        <v>4</v>
      </c>
      <c r="L1" s="1"/>
      <c r="M1" s="1"/>
      <c r="N1" s="1" t="s">
        <v>2</v>
      </c>
      <c r="O1" s="1">
        <f>(L12-L2)/(K12-K2)</f>
        <v>-3.6290322580645164E-2</v>
      </c>
      <c r="P1" s="1" t="s">
        <v>3</v>
      </c>
      <c r="Q1" s="1">
        <f>L2-O1*K2</f>
        <v>228.54032258064515</v>
      </c>
      <c r="R1" s="1"/>
      <c r="S1" s="1"/>
      <c r="U1" t="s">
        <v>5</v>
      </c>
      <c r="V1" s="1"/>
      <c r="W1" s="1"/>
      <c r="X1" s="1" t="s">
        <v>2</v>
      </c>
      <c r="Y1" s="1">
        <f>(V10-V2)/(U10-U2)</f>
        <v>-3.2264150943396226</v>
      </c>
      <c r="Z1" s="1" t="s">
        <v>3</v>
      </c>
      <c r="AA1" s="1">
        <f>V2-Y1*U2</f>
        <v>896.92452830188677</v>
      </c>
      <c r="AB1" s="1"/>
      <c r="AC1" s="1"/>
      <c r="AE1" t="s">
        <v>6</v>
      </c>
      <c r="AF1" s="1"/>
      <c r="AG1" s="1"/>
      <c r="AH1" s="1" t="s">
        <v>2</v>
      </c>
      <c r="AI1" s="1">
        <f>(AF11-AF2)/(AE11-AE2)</f>
        <v>0.70253164556962022</v>
      </c>
      <c r="AJ1" s="1" t="s">
        <v>3</v>
      </c>
      <c r="AK1" s="1">
        <f>AF2-AI1*AE2</f>
        <v>79.77215189873418</v>
      </c>
      <c r="AL1" s="1"/>
      <c r="AM1" s="1"/>
      <c r="AO1" t="s">
        <v>7</v>
      </c>
      <c r="AP1" s="1"/>
      <c r="AQ1" s="1"/>
      <c r="AR1" s="1" t="s">
        <v>2</v>
      </c>
      <c r="AS1" s="1">
        <f>(AP11-AP2)/(AO11-AO2)</f>
        <v>-1.0317460317460319</v>
      </c>
      <c r="AT1" s="1" t="s">
        <v>3</v>
      </c>
      <c r="AU1" s="1">
        <f>AP2-AS1*AO2</f>
        <v>450.65079365079367</v>
      </c>
      <c r="AV1" s="1"/>
      <c r="AW1" s="1"/>
      <c r="AY1" t="s">
        <v>8</v>
      </c>
      <c r="AZ1" s="1"/>
      <c r="BA1" s="1"/>
      <c r="BB1" s="1" t="s">
        <v>2</v>
      </c>
      <c r="BC1" s="1">
        <f>(AZ10-AZ2)/(AY10-AY2)</f>
        <v>-0.10240963855421686</v>
      </c>
      <c r="BD1" s="1" t="s">
        <v>3</v>
      </c>
      <c r="BE1" s="1">
        <f>AZ2-BC1*AY2</f>
        <v>226.82530120481928</v>
      </c>
      <c r="BF1" s="1"/>
      <c r="BG1" s="1"/>
      <c r="BH1" t="s">
        <v>25</v>
      </c>
      <c r="BI1" t="s">
        <v>24</v>
      </c>
      <c r="BJ1" s="1"/>
      <c r="BK1" s="1"/>
      <c r="BL1" s="1" t="s">
        <v>2</v>
      </c>
      <c r="BM1" s="1">
        <f>(BJ13-BJ2)/(BI13-BI2)</f>
        <v>-1.6017699115044248</v>
      </c>
      <c r="BN1" s="1" t="s">
        <v>3</v>
      </c>
      <c r="BO1" s="1">
        <f>BJ2-BM1*BI2</f>
        <v>467.82300884955754</v>
      </c>
      <c r="BP1" s="1"/>
      <c r="BQ1" s="1"/>
      <c r="BS1" t="s">
        <v>29</v>
      </c>
      <c r="BT1" s="1"/>
      <c r="BU1" s="1"/>
      <c r="BV1" s="1" t="s">
        <v>2</v>
      </c>
      <c r="BW1" s="1">
        <f>(BT12-BT2)/(BS12-BS2)</f>
        <v>-1.1567164179104477</v>
      </c>
      <c r="BX1" s="1" t="s">
        <v>3</v>
      </c>
      <c r="BY1" s="1">
        <f>BT2-BW1*BS2</f>
        <v>348.98507462686564</v>
      </c>
      <c r="BZ1" s="1"/>
      <c r="CA1" s="1"/>
    </row>
    <row r="2" spans="1:79">
      <c r="A2">
        <v>139</v>
      </c>
      <c r="B2">
        <v>179</v>
      </c>
      <c r="C2" s="1"/>
      <c r="D2" s="1">
        <f>(E$1*A2-B2+G$1)/SQRT(E$1^2+1)</f>
        <v>0</v>
      </c>
      <c r="E2" s="1">
        <f>(D2-D$15)^2</f>
        <v>6.9262241170458152</v>
      </c>
      <c r="F2" s="1">
        <v>1</v>
      </c>
      <c r="G2" s="1"/>
      <c r="H2" s="1"/>
      <c r="I2" s="1">
        <f>SQRT((A3-A2)^2+(B3-B2)^2)</f>
        <v>24.698178070456937</v>
      </c>
      <c r="K2">
        <v>70</v>
      </c>
      <c r="L2">
        <v>226</v>
      </c>
      <c r="M2" s="1"/>
      <c r="N2" s="1">
        <f>(O$1*K2-L2+Q$1)/SQRT(O$1^2+1)</f>
        <v>0</v>
      </c>
      <c r="O2" s="1">
        <f>(N2-N$15)^2</f>
        <v>0.61686374472692385</v>
      </c>
      <c r="P2" s="1">
        <v>1</v>
      </c>
      <c r="Q2" s="1"/>
      <c r="R2" s="1"/>
      <c r="S2" s="1">
        <f>SQRT((K3-K2)^2+(L3-L2)^2)</f>
        <v>45.310043036836767</v>
      </c>
      <c r="U2">
        <v>194</v>
      </c>
      <c r="V2">
        <v>271</v>
      </c>
      <c r="W2" s="1"/>
      <c r="X2" s="1">
        <f>(Y$1*U2-V2+AA$1)/SQRT(Y$1^2+1)</f>
        <v>0</v>
      </c>
      <c r="Y2" s="1">
        <f>(X2-X$15)^2</f>
        <v>77.868886962885824</v>
      </c>
      <c r="Z2" s="1">
        <v>1</v>
      </c>
      <c r="AA2" s="1"/>
      <c r="AB2" s="1"/>
      <c r="AC2" s="1">
        <f>SQRT((U3-U2)^2+(V3-V2)^2)</f>
        <v>24.186773244895647</v>
      </c>
      <c r="AE2">
        <v>90</v>
      </c>
      <c r="AF2">
        <v>143</v>
      </c>
      <c r="AG2" s="1"/>
      <c r="AH2" s="1">
        <f>(AI$1*AE2-AF2+AK$1)/SQRT(AI$1^2+1)</f>
        <v>0</v>
      </c>
      <c r="AI2" s="1">
        <f>(AH2-AH$15)^2</f>
        <v>44.300363148719299</v>
      </c>
      <c r="AJ2" s="1">
        <v>1</v>
      </c>
      <c r="AK2" s="1"/>
      <c r="AL2" s="1"/>
      <c r="AM2" s="1">
        <f>SQRT((AE3-AE2)^2+(AF3-AF2)^2)</f>
        <v>31.048349392520048</v>
      </c>
      <c r="AO2">
        <v>178</v>
      </c>
      <c r="AP2">
        <v>267</v>
      </c>
      <c r="AQ2" s="1"/>
      <c r="AR2" s="1">
        <f>(AS$1*AO2-AP2+AU$1)/SQRT(AS$1^2+1)</f>
        <v>0</v>
      </c>
      <c r="AS2" s="1">
        <f>(AR2-AR$15)^2</f>
        <v>82.420702953380442</v>
      </c>
      <c r="AT2" s="1">
        <v>1</v>
      </c>
      <c r="AU2" s="1"/>
      <c r="AV2" s="1"/>
      <c r="AW2" s="1">
        <f>SQRT((AO3-AO2)^2+(AP3-AP2)^2)</f>
        <v>23.853720883753127</v>
      </c>
      <c r="AY2">
        <v>135</v>
      </c>
      <c r="AZ2">
        <v>213</v>
      </c>
      <c r="BA2" s="1"/>
      <c r="BB2" s="1">
        <f>(BC$1*AY2-AZ2+BE$1)/SQRT(BC$1^2+1)</f>
        <v>0</v>
      </c>
      <c r="BC2" s="1">
        <f>(BB2-BB$15)^2</f>
        <v>40.318117267324219</v>
      </c>
      <c r="BD2" s="1">
        <v>1</v>
      </c>
      <c r="BE2" s="1"/>
      <c r="BF2" s="1"/>
      <c r="BG2" s="1">
        <f>SQRT((AY3-AY2)^2+(AZ3-AZ2)^2)</f>
        <v>17.464249196572979</v>
      </c>
      <c r="BI2">
        <v>126</v>
      </c>
      <c r="BJ2">
        <v>266</v>
      </c>
      <c r="BK2" s="1"/>
      <c r="BL2" s="1">
        <f>(BM$1*BI2-BJ2+BO$1)/SQRT(BM$1^2+1)</f>
        <v>0</v>
      </c>
      <c r="BM2" s="1">
        <f>(BL2-BL$15)^2</f>
        <v>15.234161236791421</v>
      </c>
      <c r="BN2" s="1">
        <v>1</v>
      </c>
      <c r="BO2" s="1"/>
      <c r="BP2" s="1"/>
      <c r="BQ2" s="1">
        <f>SQRT((BI3-BI2)^2+(BJ3-BJ2)^2)</f>
        <v>19.104973174542799</v>
      </c>
      <c r="BS2">
        <v>102</v>
      </c>
      <c r="BT2">
        <v>231</v>
      </c>
      <c r="BU2" s="1"/>
      <c r="BV2" s="1">
        <f>(BW$1*BS2-BT2+BY$1)/SQRT(BW$1^2+1)</f>
        <v>0</v>
      </c>
      <c r="BW2" s="1">
        <f>(BV2-BV$15)^2</f>
        <v>6.9249668435208909</v>
      </c>
      <c r="BX2" s="1">
        <v>1</v>
      </c>
      <c r="BY2" s="1"/>
      <c r="BZ2" s="1"/>
      <c r="CA2" s="1">
        <f>SQRT((BS3-BS2)^2+(BT3-BT2)^2)</f>
        <v>34.669871646719429</v>
      </c>
    </row>
    <row r="3" spans="1:79">
      <c r="A3">
        <v>160</v>
      </c>
      <c r="B3">
        <v>192</v>
      </c>
      <c r="C3" s="1"/>
      <c r="D3" s="1">
        <f t="shared" ref="D3:D9" si="0">(E$1*A3-B3+G$1)/SQRT(E$1^2+1)</f>
        <v>10.45325706832506</v>
      </c>
      <c r="E3" s="1">
        <f t="shared" ref="E3:E9" si="1">(D3-D$15)^2</f>
        <v>61.175627910057969</v>
      </c>
      <c r="F3" s="1">
        <v>2</v>
      </c>
      <c r="G3" s="1"/>
      <c r="H3" s="1"/>
      <c r="I3" s="1">
        <f t="shared" ref="I3:I7" si="2">SQRT((A4-A3)^2+(B4-B3)^2)</f>
        <v>26.570660511172846</v>
      </c>
      <c r="K3">
        <v>112</v>
      </c>
      <c r="L3">
        <v>209</v>
      </c>
      <c r="M3" s="1"/>
      <c r="N3" s="1">
        <f t="shared" ref="N3:N9" si="3">(O$1*K3-L3+Q$1)/SQRT(O$1^2+1)</f>
        <v>15.465625784443409</v>
      </c>
      <c r="O3" s="1">
        <f t="shared" ref="O3:O9" si="4">(N3-N$15)^2</f>
        <v>215.50883123976337</v>
      </c>
      <c r="P3" s="1">
        <v>2</v>
      </c>
      <c r="Q3" s="1"/>
      <c r="R3" s="1"/>
      <c r="S3" s="1">
        <f t="shared" ref="S3:S7" si="5">SQRT((K4-K3)^2+(L4-L3)^2)</f>
        <v>20.248456731316587</v>
      </c>
      <c r="U3">
        <v>191</v>
      </c>
      <c r="V3">
        <v>247</v>
      </c>
      <c r="W3" s="1"/>
      <c r="X3" s="1">
        <f t="shared" ref="X3:X10" si="6">(Y$1*U3-V3+AA$1)/SQRT(Y$1^2+1)</f>
        <v>9.9706668065813293</v>
      </c>
      <c r="Y3" s="1">
        <f t="shared" ref="Y3:Y10" si="7">(X3-X$15)^2</f>
        <v>1.3140767704782408</v>
      </c>
      <c r="Z3" s="1">
        <v>2</v>
      </c>
      <c r="AA3" s="1"/>
      <c r="AB3" s="1"/>
      <c r="AC3" s="1">
        <f t="shared" ref="AC3:AC7" si="8">SQRT((U4-U3)^2+(V4-V3)^2)</f>
        <v>21.931712199461309</v>
      </c>
      <c r="AE3">
        <v>120</v>
      </c>
      <c r="AF3">
        <v>151</v>
      </c>
      <c r="AG3" s="1"/>
      <c r="AH3" s="1">
        <f t="shared" ref="AH3:AH10" si="9">(AI$1*AE3-AF3+AK$1)/SQRT(AI$1^2+1)</f>
        <v>10.699494096943797</v>
      </c>
      <c r="AI3" s="1">
        <f t="shared" ref="AI3:AI10" si="10">(AH3-AH$15)^2</f>
        <v>16.35104304680171</v>
      </c>
      <c r="AJ3" s="1">
        <v>2</v>
      </c>
      <c r="AK3" s="1"/>
      <c r="AL3" s="1"/>
      <c r="AM3" s="1">
        <f t="shared" ref="AM3:AM7" si="11">SQRT((AE4-AE3)^2+(AF4-AF3)^2)</f>
        <v>15.297058540778355</v>
      </c>
      <c r="AO3">
        <v>191</v>
      </c>
      <c r="AP3">
        <v>247</v>
      </c>
      <c r="AQ3" s="1"/>
      <c r="AR3" s="1">
        <f t="shared" ref="AR3:AR11" si="12">(AS$1*AO3-AP3+AU$1)/SQRT(AS$1^2+1)</f>
        <v>4.5845859265734621</v>
      </c>
      <c r="AS3" s="1">
        <f t="shared" ref="AS3:AS11" si="13">(AR3-AR$15)^2</f>
        <v>20.196026360751503</v>
      </c>
      <c r="AT3" s="1">
        <v>2</v>
      </c>
      <c r="AU3" s="1"/>
      <c r="AV3" s="1"/>
      <c r="AW3" s="1">
        <f t="shared" ref="AW3:AW7" si="14">SQRT((AO4-AO3)^2+(AP4-AP3)^2)</f>
        <v>12.529964086141668</v>
      </c>
      <c r="AY3">
        <v>151</v>
      </c>
      <c r="AZ3">
        <v>206</v>
      </c>
      <c r="BA3" s="1"/>
      <c r="BB3" s="1">
        <f t="shared" ref="BB3:BB10" si="15">(BC$1*AY3-AZ3+BE$1)/SQRT(BC$1^2+1)</f>
        <v>5.3335503038406245</v>
      </c>
      <c r="BC3" s="1">
        <f t="shared" ref="BC3:BC10" si="16">(BB3-BB$15)^2</f>
        <v>1.0324685372509832</v>
      </c>
      <c r="BD3" s="1">
        <v>2</v>
      </c>
      <c r="BE3" s="1"/>
      <c r="BF3" s="1"/>
      <c r="BG3" s="1">
        <f t="shared" ref="BG3:BG7" si="17">SQRT((AY4-AY3)^2+(AZ4-AZ3)^2)</f>
        <v>25.317977802344327</v>
      </c>
      <c r="BI3">
        <v>140</v>
      </c>
      <c r="BJ3">
        <v>253</v>
      </c>
      <c r="BK3" s="1"/>
      <c r="BL3" s="1">
        <f t="shared" ref="BL3:BL10" si="18">(BM$1*BI3-BJ3+BO$1)/SQRT(BM$1^2+1)</f>
        <v>-4.991151845956594</v>
      </c>
      <c r="BM3" s="1">
        <f t="shared" ref="BM3:BM10" si="19">(BL3-BL$15)^2</f>
        <v>79.107651243380388</v>
      </c>
      <c r="BN3" s="1">
        <v>2</v>
      </c>
      <c r="BO3" s="1"/>
      <c r="BP3" s="1"/>
      <c r="BQ3" s="1">
        <f t="shared" ref="BQ3:BQ7" si="20">SQRT((BI4-BI3)^2+(BJ4-BJ3)^2)</f>
        <v>20.024984394500787</v>
      </c>
      <c r="BS3">
        <v>131</v>
      </c>
      <c r="BT3">
        <v>212</v>
      </c>
      <c r="BU3" s="1"/>
      <c r="BV3" s="1">
        <f t="shared" ref="BV3:BV12" si="21">(BW$1*BS3-BT3+BY$1)/SQRT(BW$1^2+1)</f>
        <v>-9.5122980454977988</v>
      </c>
      <c r="BW3" s="1">
        <f t="shared" ref="BW3:BW12" si="22">(BV3-BV$15)^2</f>
        <v>147.47263667684342</v>
      </c>
      <c r="BX3" s="1">
        <v>2</v>
      </c>
      <c r="BY3" s="1"/>
      <c r="BZ3" s="1"/>
      <c r="CA3" s="1">
        <f t="shared" ref="CA3:CA7" si="23">SQRT((BS4-BS3)^2+(BT4-BT3)^2)</f>
        <v>16.031219541881399</v>
      </c>
    </row>
    <row r="4" spans="1:79">
      <c r="A4">
        <v>169</v>
      </c>
      <c r="B4">
        <v>217</v>
      </c>
      <c r="C4" s="1"/>
      <c r="D4" s="1">
        <f t="shared" si="0"/>
        <v>4.2945105554390084</v>
      </c>
      <c r="E4" s="1">
        <f t="shared" si="1"/>
        <v>2.7646993413332139</v>
      </c>
      <c r="F4" s="1">
        <v>3</v>
      </c>
      <c r="G4" s="1"/>
      <c r="H4" s="1"/>
      <c r="I4" s="1">
        <f t="shared" si="2"/>
        <v>12.041594578792296</v>
      </c>
      <c r="K4">
        <v>123</v>
      </c>
      <c r="L4">
        <v>226</v>
      </c>
      <c r="M4" s="1"/>
      <c r="N4" s="1">
        <f t="shared" si="3"/>
        <v>-1.9221218080196869</v>
      </c>
      <c r="O4" s="1">
        <f t="shared" si="4"/>
        <v>7.3307108296871473</v>
      </c>
      <c r="P4" s="1">
        <v>3</v>
      </c>
      <c r="Q4" s="1"/>
      <c r="R4" s="1"/>
      <c r="S4" s="1">
        <f t="shared" si="5"/>
        <v>33.060550509633082</v>
      </c>
      <c r="U4">
        <v>207</v>
      </c>
      <c r="V4">
        <v>232</v>
      </c>
      <c r="W4" s="1"/>
      <c r="X4" s="1">
        <f t="shared" si="6"/>
        <v>-0.8713860066255894</v>
      </c>
      <c r="Y4" s="1">
        <f t="shared" si="7"/>
        <v>94.007004487586698</v>
      </c>
      <c r="Z4" s="1">
        <v>3</v>
      </c>
      <c r="AA4" s="1"/>
      <c r="AB4" s="1"/>
      <c r="AC4" s="1">
        <f t="shared" si="8"/>
        <v>25.317977802344327</v>
      </c>
      <c r="AE4">
        <v>123</v>
      </c>
      <c r="AF4">
        <v>166</v>
      </c>
      <c r="AG4" s="1"/>
      <c r="AH4" s="1">
        <f t="shared" si="9"/>
        <v>0.15018650958923435</v>
      </c>
      <c r="AI4" s="1">
        <f t="shared" si="10"/>
        <v>42.323680836797685</v>
      </c>
      <c r="AJ4" s="1">
        <v>3</v>
      </c>
      <c r="AK4" s="1"/>
      <c r="AL4" s="1"/>
      <c r="AM4" s="1">
        <f t="shared" si="11"/>
        <v>34.409301068170507</v>
      </c>
      <c r="AO4">
        <v>185</v>
      </c>
      <c r="AP4">
        <v>236</v>
      </c>
      <c r="AQ4" s="1"/>
      <c r="AR4" s="1">
        <f t="shared" si="12"/>
        <v>16.548698115679532</v>
      </c>
      <c r="AS4" s="1">
        <f t="shared" si="13"/>
        <v>55.802592140590633</v>
      </c>
      <c r="AT4" s="1">
        <v>3</v>
      </c>
      <c r="AU4" s="1"/>
      <c r="AV4" s="1"/>
      <c r="AW4" s="1">
        <f t="shared" si="14"/>
        <v>32.449961479175904</v>
      </c>
      <c r="AY4">
        <v>176</v>
      </c>
      <c r="AZ4">
        <v>210</v>
      </c>
      <c r="BA4" s="1"/>
      <c r="BB4" s="1">
        <f t="shared" si="15"/>
        <v>-1.1925578769261687</v>
      </c>
      <c r="BC4" s="1">
        <f t="shared" si="16"/>
        <v>56.884973475301003</v>
      </c>
      <c r="BD4" s="1">
        <v>3</v>
      </c>
      <c r="BE4" s="1"/>
      <c r="BF4" s="1"/>
      <c r="BG4" s="1">
        <f t="shared" si="17"/>
        <v>26.248809496813376</v>
      </c>
      <c r="BI4">
        <v>141</v>
      </c>
      <c r="BJ4">
        <v>233</v>
      </c>
      <c r="BK4" s="1"/>
      <c r="BL4" s="1">
        <f t="shared" si="18"/>
        <v>4.7521389406572991</v>
      </c>
      <c r="BM4" s="1">
        <f t="shared" si="19"/>
        <v>0.72087329477515227</v>
      </c>
      <c r="BN4" s="1">
        <v>3</v>
      </c>
      <c r="BO4" s="1"/>
      <c r="BP4" s="1"/>
      <c r="BQ4" s="1">
        <f t="shared" si="20"/>
        <v>31.064449134018133</v>
      </c>
      <c r="BS4">
        <v>130</v>
      </c>
      <c r="BT4">
        <v>196</v>
      </c>
      <c r="BU4" s="1"/>
      <c r="BV4" s="1">
        <f t="shared" si="21"/>
        <v>1.7082115525521699</v>
      </c>
      <c r="BW4" s="1">
        <f t="shared" si="22"/>
        <v>0.8525228158114484</v>
      </c>
      <c r="BX4" s="1">
        <v>3</v>
      </c>
      <c r="BY4" s="1"/>
      <c r="BZ4" s="1"/>
      <c r="CA4" s="1">
        <f t="shared" si="23"/>
        <v>11.661903789690601</v>
      </c>
    </row>
    <row r="5" spans="1:79">
      <c r="A5">
        <v>161</v>
      </c>
      <c r="B5">
        <v>226</v>
      </c>
      <c r="C5" s="1"/>
      <c r="D5" s="1">
        <f t="shared" si="0"/>
        <v>-7.3277393574897918</v>
      </c>
      <c r="E5" s="1">
        <f t="shared" si="1"/>
        <v>99.191867452776606</v>
      </c>
      <c r="F5" s="1">
        <v>4</v>
      </c>
      <c r="G5" s="1"/>
      <c r="H5" s="1"/>
      <c r="I5" s="1">
        <f t="shared" si="2"/>
        <v>53.814496188294839</v>
      </c>
      <c r="K5">
        <v>156</v>
      </c>
      <c r="L5">
        <v>224</v>
      </c>
      <c r="M5" s="1"/>
      <c r="N5" s="1">
        <f t="shared" si="3"/>
        <v>-1.1202303199779269</v>
      </c>
      <c r="O5" s="1">
        <f t="shared" si="4"/>
        <v>3.6314525982700667</v>
      </c>
      <c r="P5" s="1">
        <v>4</v>
      </c>
      <c r="Q5" s="1"/>
      <c r="R5" s="1"/>
      <c r="S5" s="1">
        <f t="shared" si="5"/>
        <v>12.806248474865697</v>
      </c>
      <c r="U5">
        <v>203</v>
      </c>
      <c r="V5">
        <v>207</v>
      </c>
      <c r="W5" s="1"/>
      <c r="X5" s="1">
        <f t="shared" si="6"/>
        <v>10.350501732546327</v>
      </c>
      <c r="Y5" s="1">
        <f t="shared" si="7"/>
        <v>2.3291851081450696</v>
      </c>
      <c r="Z5" s="1">
        <v>4</v>
      </c>
      <c r="AA5" s="1"/>
      <c r="AB5" s="1"/>
      <c r="AC5" s="1">
        <f t="shared" si="8"/>
        <v>7.810249675906654</v>
      </c>
      <c r="AE5">
        <v>151</v>
      </c>
      <c r="AF5">
        <v>186</v>
      </c>
      <c r="AG5" s="1"/>
      <c r="AH5" s="1">
        <f t="shared" si="9"/>
        <v>-0.1191134386397464</v>
      </c>
      <c r="AI5" s="1">
        <f t="shared" si="10"/>
        <v>45.900153949309406</v>
      </c>
      <c r="AJ5" s="1">
        <v>4</v>
      </c>
      <c r="AK5" s="1"/>
      <c r="AL5" s="1"/>
      <c r="AM5" s="1">
        <f t="shared" si="11"/>
        <v>20.396078054371138</v>
      </c>
      <c r="AO5">
        <v>203</v>
      </c>
      <c r="AP5">
        <v>209</v>
      </c>
      <c r="AQ5" s="1"/>
      <c r="AR5" s="1">
        <f t="shared" si="12"/>
        <v>22.414758662692783</v>
      </c>
      <c r="AS5" s="1">
        <f t="shared" si="13"/>
        <v>177.85353185257526</v>
      </c>
      <c r="AT5" s="1">
        <v>4</v>
      </c>
      <c r="AU5" s="1"/>
      <c r="AV5" s="1"/>
      <c r="AW5" s="1">
        <f t="shared" si="14"/>
        <v>23.086792761230392</v>
      </c>
      <c r="AY5">
        <v>196</v>
      </c>
      <c r="AZ5">
        <v>193</v>
      </c>
      <c r="BA5" s="1"/>
      <c r="BB5" s="1">
        <f t="shared" si="15"/>
        <v>13.681455442323777</v>
      </c>
      <c r="BC5" s="1">
        <f t="shared" si="16"/>
        <v>53.75529928683693</v>
      </c>
      <c r="BD5" s="1">
        <v>4</v>
      </c>
      <c r="BE5" s="1"/>
      <c r="BF5" s="1"/>
      <c r="BG5" s="1">
        <f t="shared" si="17"/>
        <v>13.601470508735444</v>
      </c>
      <c r="BI5">
        <v>167</v>
      </c>
      <c r="BJ5">
        <v>216</v>
      </c>
      <c r="BK5" s="1"/>
      <c r="BL5" s="1">
        <f t="shared" si="18"/>
        <v>-8.2998402997081069</v>
      </c>
      <c r="BM5" s="1">
        <f t="shared" si="19"/>
        <v>148.91166325011585</v>
      </c>
      <c r="BN5" s="1">
        <v>4</v>
      </c>
      <c r="BO5" s="1"/>
      <c r="BP5" s="1"/>
      <c r="BQ5" s="1">
        <f t="shared" si="20"/>
        <v>19.026297590440446</v>
      </c>
      <c r="BS5">
        <v>136</v>
      </c>
      <c r="BT5">
        <v>186</v>
      </c>
      <c r="BU5" s="1"/>
      <c r="BV5" s="1">
        <f t="shared" si="21"/>
        <v>3.709259371256183</v>
      </c>
      <c r="BW5" s="1">
        <f t="shared" si="22"/>
        <v>1.1614937572112689</v>
      </c>
      <c r="BX5" s="1">
        <v>4</v>
      </c>
      <c r="BY5" s="1"/>
      <c r="BZ5" s="1"/>
      <c r="CA5" s="1">
        <f t="shared" si="23"/>
        <v>19.235384061671343</v>
      </c>
    </row>
    <row r="6" spans="1:79">
      <c r="A6">
        <v>201</v>
      </c>
      <c r="B6">
        <v>262</v>
      </c>
      <c r="C6" s="1"/>
      <c r="D6" s="1">
        <f t="shared" si="0"/>
        <v>6.4294606453205869</v>
      </c>
      <c r="E6" s="1">
        <f t="shared" si="1"/>
        <v>14.422438675852652</v>
      </c>
      <c r="F6" s="1">
        <v>5</v>
      </c>
      <c r="G6" s="1"/>
      <c r="H6" s="1"/>
      <c r="I6" s="1">
        <f t="shared" si="2"/>
        <v>18.027756377319946</v>
      </c>
      <c r="K6">
        <v>164</v>
      </c>
      <c r="L6">
        <v>234</v>
      </c>
      <c r="M6" s="1"/>
      <c r="N6" s="1">
        <f t="shared" si="3"/>
        <v>-11.403783473156553</v>
      </c>
      <c r="O6" s="1">
        <f t="shared" si="4"/>
        <v>148.57635801354948</v>
      </c>
      <c r="P6" s="1">
        <v>5</v>
      </c>
      <c r="Q6" s="1"/>
      <c r="R6" s="1"/>
      <c r="S6" s="1">
        <f t="shared" si="5"/>
        <v>21.213203435596427</v>
      </c>
      <c r="U6">
        <v>208</v>
      </c>
      <c r="V6">
        <v>201</v>
      </c>
      <c r="W6" s="1"/>
      <c r="X6" s="1">
        <f t="shared" si="6"/>
        <v>7.3509229789697468</v>
      </c>
      <c r="Y6" s="1">
        <f t="shared" si="7"/>
        <v>2.1709427784519129</v>
      </c>
      <c r="Z6" s="1">
        <v>5</v>
      </c>
      <c r="AA6" s="1"/>
      <c r="AB6" s="1"/>
      <c r="AC6" s="1">
        <f t="shared" si="8"/>
        <v>37</v>
      </c>
      <c r="AE6">
        <v>171</v>
      </c>
      <c r="AF6">
        <v>182</v>
      </c>
      <c r="AG6" s="1"/>
      <c r="AH6" s="1">
        <f t="shared" si="9"/>
        <v>14.650952952688284</v>
      </c>
      <c r="AI6" s="1">
        <f t="shared" si="10"/>
        <v>63.921642483572555</v>
      </c>
      <c r="AJ6" s="1">
        <v>5</v>
      </c>
      <c r="AK6" s="1"/>
      <c r="AL6" s="1"/>
      <c r="AM6" s="1">
        <f t="shared" si="11"/>
        <v>20.808652046684813</v>
      </c>
      <c r="AO6">
        <v>226</v>
      </c>
      <c r="AP6">
        <v>211</v>
      </c>
      <c r="AQ6" s="1"/>
      <c r="AR6" s="1">
        <f t="shared" si="12"/>
        <v>4.5072555615469003</v>
      </c>
      <c r="AS6" s="1">
        <f t="shared" si="13"/>
        <v>20.897051501098296</v>
      </c>
      <c r="AT6" s="1">
        <v>5</v>
      </c>
      <c r="AU6" s="1"/>
      <c r="AV6" s="1"/>
      <c r="AW6" s="1">
        <f t="shared" si="14"/>
        <v>26.172504656604801</v>
      </c>
      <c r="AY6">
        <v>209</v>
      </c>
      <c r="AZ6">
        <v>197</v>
      </c>
      <c r="BA6" s="1"/>
      <c r="BB6" s="1">
        <f t="shared" si="15"/>
        <v>8.3778689042350507</v>
      </c>
      <c r="BC6" s="1">
        <f t="shared" si="16"/>
        <v>4.1136520730941779</v>
      </c>
      <c r="BD6" s="1">
        <v>5</v>
      </c>
      <c r="BE6" s="1"/>
      <c r="BF6" s="1"/>
      <c r="BG6" s="1">
        <f t="shared" si="17"/>
        <v>36</v>
      </c>
      <c r="BI6">
        <v>168</v>
      </c>
      <c r="BJ6">
        <v>197</v>
      </c>
      <c r="BK6" s="1"/>
      <c r="BL6" s="1">
        <f t="shared" si="18"/>
        <v>0.91387287320331867</v>
      </c>
      <c r="BM6" s="1">
        <f t="shared" si="19"/>
        <v>8.9354570856822679</v>
      </c>
      <c r="BN6" s="1">
        <v>5</v>
      </c>
      <c r="BO6" s="1"/>
      <c r="BP6" s="1"/>
      <c r="BQ6" s="1">
        <f t="shared" si="20"/>
        <v>21.213203435596427</v>
      </c>
      <c r="BS6">
        <v>133</v>
      </c>
      <c r="BT6">
        <v>167</v>
      </c>
      <c r="BU6" s="1"/>
      <c r="BV6" s="1">
        <f t="shared" si="21"/>
        <v>18.404759327640978</v>
      </c>
      <c r="BW6" s="1">
        <f t="shared" si="22"/>
        <v>248.79466330793926</v>
      </c>
      <c r="BX6" s="1">
        <v>5</v>
      </c>
      <c r="BY6" s="1"/>
      <c r="BZ6" s="1"/>
      <c r="CA6" s="1">
        <f t="shared" si="23"/>
        <v>34.205262752974143</v>
      </c>
    </row>
    <row r="7" spans="1:79">
      <c r="A7">
        <v>202</v>
      </c>
      <c r="B7">
        <v>280</v>
      </c>
      <c r="C7" s="1"/>
      <c r="D7" s="1">
        <f t="shared" si="0"/>
        <v>-2.590242039885132</v>
      </c>
      <c r="E7" s="1">
        <f t="shared" si="1"/>
        <v>27.269431142824569</v>
      </c>
      <c r="F7" s="1">
        <v>6</v>
      </c>
      <c r="G7" s="1"/>
      <c r="H7" s="1"/>
      <c r="I7" s="1">
        <f t="shared" si="2"/>
        <v>24.596747752497688</v>
      </c>
      <c r="K7">
        <v>185</v>
      </c>
      <c r="L7">
        <v>237</v>
      </c>
      <c r="M7" s="1"/>
      <c r="N7" s="1">
        <f t="shared" si="3"/>
        <v>-15.163405374377442</v>
      </c>
      <c r="O7" s="1">
        <f t="shared" si="4"/>
        <v>254.36460780873324</v>
      </c>
      <c r="P7" s="1">
        <v>6</v>
      </c>
      <c r="Q7" s="1"/>
      <c r="R7" s="1"/>
      <c r="S7" s="1">
        <f t="shared" si="5"/>
        <v>35.355339059327378</v>
      </c>
      <c r="U7">
        <v>196</v>
      </c>
      <c r="V7">
        <v>166</v>
      </c>
      <c r="W7" s="1"/>
      <c r="X7" s="1">
        <f t="shared" si="6"/>
        <v>29.174673798753087</v>
      </c>
      <c r="Y7" s="1">
        <f t="shared" si="7"/>
        <v>414.13629205908956</v>
      </c>
      <c r="Z7" s="1">
        <v>6</v>
      </c>
      <c r="AA7" s="1"/>
      <c r="AB7" s="1"/>
      <c r="AC7" s="1">
        <f t="shared" si="8"/>
        <v>38.013155617496423</v>
      </c>
      <c r="AE7">
        <v>183</v>
      </c>
      <c r="AF7">
        <v>199</v>
      </c>
      <c r="AG7" s="1"/>
      <c r="AH7" s="1">
        <f t="shared" si="9"/>
        <v>7.6387966084182457</v>
      </c>
      <c r="AI7" s="1">
        <f t="shared" si="10"/>
        <v>0.96618050154218038</v>
      </c>
      <c r="AJ7" s="1">
        <v>6</v>
      </c>
      <c r="AK7" s="1"/>
      <c r="AL7" s="1"/>
      <c r="AM7" s="1">
        <f t="shared" si="11"/>
        <v>24.020824298928627</v>
      </c>
      <c r="AO7">
        <v>244</v>
      </c>
      <c r="AP7">
        <v>192</v>
      </c>
      <c r="AQ7" s="1"/>
      <c r="AR7" s="1">
        <f t="shared" si="12"/>
        <v>4.8055298266492406</v>
      </c>
      <c r="AS7" s="1">
        <f t="shared" si="13"/>
        <v>18.258999267757069</v>
      </c>
      <c r="AT7" s="1">
        <v>6</v>
      </c>
      <c r="AU7" s="1"/>
      <c r="AV7" s="1"/>
      <c r="AW7" s="1">
        <f t="shared" si="14"/>
        <v>20.223748416156685</v>
      </c>
      <c r="AY7">
        <v>245</v>
      </c>
      <c r="AZ7">
        <v>197</v>
      </c>
      <c r="BA7" s="1"/>
      <c r="BB7" s="1">
        <f t="shared" si="15"/>
        <v>4.7103039762008478</v>
      </c>
      <c r="BC7" s="1">
        <f t="shared" si="16"/>
        <v>2.6874714302498477</v>
      </c>
      <c r="BD7" s="1">
        <v>6</v>
      </c>
      <c r="BE7" s="1"/>
      <c r="BF7" s="1"/>
      <c r="BG7" s="1">
        <f t="shared" si="17"/>
        <v>11.180339887498949</v>
      </c>
      <c r="BI7">
        <v>183</v>
      </c>
      <c r="BJ7">
        <v>182</v>
      </c>
      <c r="BK7" s="1"/>
      <c r="BL7" s="1">
        <f t="shared" si="18"/>
        <v>-3.8663852327832897</v>
      </c>
      <c r="BM7" s="1">
        <f t="shared" si="19"/>
        <v>60.36484430290183</v>
      </c>
      <c r="BN7" s="1">
        <v>6</v>
      </c>
      <c r="BO7" s="1"/>
      <c r="BP7" s="1"/>
      <c r="BQ7" s="1">
        <f t="shared" si="20"/>
        <v>30.083217912982647</v>
      </c>
      <c r="BS7">
        <v>154</v>
      </c>
      <c r="BT7">
        <v>140</v>
      </c>
      <c r="BU7" s="1"/>
      <c r="BV7" s="1">
        <f t="shared" si="21"/>
        <v>20.1764187378594</v>
      </c>
      <c r="BW7" s="1">
        <f t="shared" si="22"/>
        <v>307.82300946453398</v>
      </c>
      <c r="BX7" s="1">
        <v>6</v>
      </c>
      <c r="BY7" s="1"/>
      <c r="BZ7" s="1"/>
      <c r="CA7" s="1">
        <f t="shared" si="23"/>
        <v>22.022715545545239</v>
      </c>
    </row>
    <row r="8" spans="1:79">
      <c r="A8">
        <v>224</v>
      </c>
      <c r="B8">
        <v>291</v>
      </c>
      <c r="C8" s="1"/>
      <c r="D8" s="1">
        <f t="shared" si="0"/>
        <v>9.7949295189955734</v>
      </c>
      <c r="E8" s="1">
        <f t="shared" si="1"/>
        <v>51.310824942271928</v>
      </c>
      <c r="F8" s="1">
        <v>7</v>
      </c>
      <c r="G8" s="1"/>
      <c r="H8" s="1"/>
      <c r="I8" s="1">
        <f>SQRT((A9-A8)^2+(B9-B8)^2)</f>
        <v>24.331050121192877</v>
      </c>
      <c r="K8">
        <v>216</v>
      </c>
      <c r="L8">
        <v>220</v>
      </c>
      <c r="M8" s="1"/>
      <c r="N8" s="1">
        <f t="shared" si="3"/>
        <v>0.70115135135307582</v>
      </c>
      <c r="O8" s="1">
        <f t="shared" si="4"/>
        <v>7.0989702467271331E-3</v>
      </c>
      <c r="P8" s="1">
        <v>7</v>
      </c>
      <c r="Q8" s="1"/>
      <c r="R8" s="1"/>
      <c r="S8" s="1">
        <f>SQRT((K9-K8)^2+(L9-L8)^2)</f>
        <v>15</v>
      </c>
      <c r="U8">
        <v>227</v>
      </c>
      <c r="V8">
        <v>144</v>
      </c>
      <c r="W8" s="1"/>
      <c r="X8" s="1">
        <f t="shared" si="6"/>
        <v>6.077358815440034</v>
      </c>
      <c r="Y8" s="1">
        <f t="shared" si="7"/>
        <v>7.545877775851821</v>
      </c>
      <c r="Z8" s="1">
        <v>7</v>
      </c>
      <c r="AA8" s="1"/>
      <c r="AB8" s="1"/>
      <c r="AC8" s="1">
        <f>SQRT((U9-U8)^2+(V9-V8)^2)</f>
        <v>22.561028345356956</v>
      </c>
      <c r="AE8">
        <v>207</v>
      </c>
      <c r="AF8">
        <v>200</v>
      </c>
      <c r="AG8" s="1"/>
      <c r="AH8" s="1">
        <f t="shared" si="9"/>
        <v>20.616982574991887</v>
      </c>
      <c r="AI8" s="1">
        <f t="shared" si="10"/>
        <v>194.91317258951329</v>
      </c>
      <c r="AJ8" s="1">
        <v>7</v>
      </c>
      <c r="AK8" s="1"/>
      <c r="AL8" s="1"/>
      <c r="AM8" s="1">
        <f>SQRT((AE9-AE8)^2+(AF9-AF8)^2)</f>
        <v>31.016124838541646</v>
      </c>
      <c r="AO8">
        <v>247</v>
      </c>
      <c r="AP8">
        <v>172</v>
      </c>
      <c r="AQ8" s="1"/>
      <c r="AR8" s="1">
        <f t="shared" si="12"/>
        <v>16.570792505687113</v>
      </c>
      <c r="AS8" s="1">
        <f t="shared" si="13"/>
        <v>56.133175494264023</v>
      </c>
      <c r="AT8" s="1">
        <v>7</v>
      </c>
      <c r="AU8" s="1"/>
      <c r="AV8" s="1"/>
      <c r="AW8" s="1">
        <f>SQRT((AO9-AO8)^2+(AP9-AP8)^2)</f>
        <v>32.202484376209235</v>
      </c>
      <c r="AY8">
        <v>250</v>
      </c>
      <c r="AZ8">
        <v>187</v>
      </c>
      <c r="BA8" s="1"/>
      <c r="BB8" s="1">
        <f t="shared" si="15"/>
        <v>14.148890188053644</v>
      </c>
      <c r="BC8" s="1">
        <f t="shared" si="16"/>
        <v>60.828071178858444</v>
      </c>
      <c r="BD8" s="1">
        <v>7</v>
      </c>
      <c r="BE8" s="1"/>
      <c r="BF8" s="1"/>
      <c r="BG8" s="1">
        <f>SQRT((AY9-AY8)^2+(AZ9-AZ8)^2)</f>
        <v>30.016662039607269</v>
      </c>
      <c r="BI8">
        <v>172</v>
      </c>
      <c r="BJ8">
        <v>154</v>
      </c>
      <c r="BK8" s="1"/>
      <c r="BL8" s="1">
        <f t="shared" si="18"/>
        <v>20.292664312668638</v>
      </c>
      <c r="BM8" s="1">
        <f t="shared" si="19"/>
        <v>268.61793750152532</v>
      </c>
      <c r="BN8" s="1">
        <v>7</v>
      </c>
      <c r="BO8" s="1"/>
      <c r="BP8" s="1"/>
      <c r="BQ8" s="1">
        <f>SQRT((BI9-BI8)^2+(BJ9-BJ8)^2)</f>
        <v>23.769728648009426</v>
      </c>
      <c r="BS8">
        <v>176</v>
      </c>
      <c r="BT8">
        <v>141</v>
      </c>
      <c r="BU8" s="1"/>
      <c r="BV8" s="1">
        <f t="shared" si="21"/>
        <v>2.8795566171593934</v>
      </c>
      <c r="BW8" s="1">
        <f t="shared" si="22"/>
        <v>6.1515628577340151E-2</v>
      </c>
      <c r="BX8" s="1">
        <v>7</v>
      </c>
      <c r="BY8" s="1"/>
      <c r="BZ8" s="1"/>
      <c r="CA8" s="1">
        <f>SQRT((BS9-BS8)^2+(BT9-BT8)^2)</f>
        <v>32.202484376209235</v>
      </c>
    </row>
    <row r="9" spans="1:79">
      <c r="A9">
        <v>228</v>
      </c>
      <c r="B9">
        <v>315</v>
      </c>
      <c r="C9" s="1"/>
      <c r="D9" s="1">
        <f t="shared" si="0"/>
        <v>-1.5563184058125606E-14</v>
      </c>
      <c r="E9" s="1">
        <f t="shared" si="1"/>
        <v>6.9262241170458978</v>
      </c>
      <c r="F9" s="1">
        <v>8</v>
      </c>
      <c r="G9" s="1"/>
      <c r="H9" s="1"/>
      <c r="I9" s="1"/>
      <c r="K9">
        <v>225</v>
      </c>
      <c r="L9">
        <v>208</v>
      </c>
      <c r="M9" s="1"/>
      <c r="N9" s="1">
        <f t="shared" si="3"/>
        <v>12.366859179900167</v>
      </c>
      <c r="O9" s="1">
        <f t="shared" si="4"/>
        <v>134.13004065468894</v>
      </c>
      <c r="P9" s="1">
        <v>8</v>
      </c>
      <c r="Q9" s="1"/>
      <c r="R9" s="1"/>
      <c r="S9" s="1">
        <f>SQRT((K10-K9)^2+(L10-L9)^2)</f>
        <v>52.038447325030752</v>
      </c>
      <c r="U9">
        <v>222</v>
      </c>
      <c r="V9">
        <v>122</v>
      </c>
      <c r="W9" s="1"/>
      <c r="X9" s="1">
        <f t="shared" si="6"/>
        <v>17.366276247429326</v>
      </c>
      <c r="Y9" s="1">
        <f t="shared" si="7"/>
        <v>72.964761464532714</v>
      </c>
      <c r="Z9" s="1">
        <v>8</v>
      </c>
      <c r="AA9" s="1"/>
      <c r="AB9" s="1"/>
      <c r="AC9" s="1">
        <f>SQRT((U10-U9)^2+(V10-V9)^2)</f>
        <v>33.301651610693426</v>
      </c>
      <c r="AE9">
        <v>218</v>
      </c>
      <c r="AF9">
        <v>229</v>
      </c>
      <c r="AG9" s="1"/>
      <c r="AH9" s="1">
        <f t="shared" si="9"/>
        <v>3.210883998114773</v>
      </c>
      <c r="AI9" s="1">
        <f t="shared" si="10"/>
        <v>11.867803137991237</v>
      </c>
      <c r="AJ9" s="1">
        <v>8</v>
      </c>
      <c r="AK9" s="1"/>
      <c r="AL9" s="1"/>
      <c r="AM9" s="1">
        <f>SQRT((AE10-AE9)^2+(AF10-AF9)^2)</f>
        <v>17.464249196572979</v>
      </c>
      <c r="AO9">
        <v>276</v>
      </c>
      <c r="AP9">
        <v>158</v>
      </c>
      <c r="AQ9" s="1"/>
      <c r="AR9" s="1">
        <f t="shared" si="12"/>
        <v>5.4904559168843106</v>
      </c>
      <c r="AS9" s="1">
        <f t="shared" si="13"/>
        <v>12.874669270197835</v>
      </c>
      <c r="AT9" s="1">
        <v>8</v>
      </c>
      <c r="AU9" s="1"/>
      <c r="AV9" s="1"/>
      <c r="AW9" s="1">
        <f>SQRT((AO10-AO9)^2+(AP10-AP9)^2)</f>
        <v>18.248287590894659</v>
      </c>
      <c r="AY9">
        <v>280</v>
      </c>
      <c r="AZ9">
        <v>186</v>
      </c>
      <c r="BA9" s="1"/>
      <c r="BB9" s="1">
        <f t="shared" si="15"/>
        <v>12.087383104321979</v>
      </c>
      <c r="BC9" s="1">
        <f t="shared" si="16"/>
        <v>32.921525020561425</v>
      </c>
      <c r="BD9" s="1">
        <v>8</v>
      </c>
      <c r="BE9" s="1"/>
      <c r="BF9" s="1"/>
      <c r="BG9" s="1">
        <f>SQRT((AY10-AY9)^2+(AZ10-AZ9)^2)</f>
        <v>23.259406699226016</v>
      </c>
      <c r="BI9">
        <v>181</v>
      </c>
      <c r="BJ9">
        <v>132</v>
      </c>
      <c r="BK9" s="1"/>
      <c r="BL9" s="1">
        <f t="shared" si="18"/>
        <v>24.309018427208375</v>
      </c>
      <c r="BM9" s="1">
        <f t="shared" si="19"/>
        <v>416.40165519681824</v>
      </c>
      <c r="BN9" s="1">
        <v>8</v>
      </c>
      <c r="BO9" s="1"/>
      <c r="BP9" s="1"/>
      <c r="BQ9" s="1">
        <f>SQRT((BI10-BI9)^2+(BJ10-BJ9)^2)</f>
        <v>25.298221281347036</v>
      </c>
      <c r="BS9">
        <v>190</v>
      </c>
      <c r="BT9">
        <v>112</v>
      </c>
      <c r="BU9" s="1"/>
      <c r="BV9" s="1">
        <f t="shared" si="21"/>
        <v>11.25467382910105</v>
      </c>
      <c r="BW9" s="1">
        <f t="shared" si="22"/>
        <v>74.3585547653297</v>
      </c>
      <c r="BX9" s="1">
        <v>8</v>
      </c>
      <c r="BY9" s="1"/>
      <c r="BZ9" s="1"/>
      <c r="CA9" s="1">
        <f>SQRT((BS10-BS9)^2+(BT10-BT9)^2)</f>
        <v>25.019992006393608</v>
      </c>
    </row>
    <row r="10" spans="1:79">
      <c r="C10" s="1"/>
      <c r="D10" s="1"/>
      <c r="E10" s="1"/>
      <c r="F10" s="1"/>
      <c r="G10" s="1"/>
      <c r="H10" s="1"/>
      <c r="I10" s="1"/>
      <c r="K10">
        <v>277</v>
      </c>
      <c r="L10">
        <v>210</v>
      </c>
      <c r="M10" s="1"/>
      <c r="N10" s="1">
        <f t="shared" ref="N10:N12" si="24">(O$1*K10-L10+Q$1)/SQRT(O$1^2+1)</f>
        <v>8.4823195091853378</v>
      </c>
      <c r="O10" s="1">
        <f t="shared" ref="O10:O12" si="25">(N10-N$15)^2</f>
        <v>59.242466201051016</v>
      </c>
      <c r="P10" s="1">
        <v>9</v>
      </c>
      <c r="Q10" s="1"/>
      <c r="R10" s="1"/>
      <c r="S10" s="1">
        <f>SQRT((K11-K10)^2+(L11-L10)^2)</f>
        <v>9.8994949366116654</v>
      </c>
      <c r="U10">
        <v>247</v>
      </c>
      <c r="V10">
        <v>100</v>
      </c>
      <c r="W10" s="1"/>
      <c r="X10" s="1">
        <f t="shared" si="6"/>
        <v>0</v>
      </c>
      <c r="Y10" s="1">
        <f t="shared" si="7"/>
        <v>77.868886962885824</v>
      </c>
      <c r="Z10" s="1">
        <v>9</v>
      </c>
      <c r="AA10" s="1"/>
      <c r="AB10" s="1"/>
      <c r="AC10" s="1"/>
      <c r="AE10">
        <v>235</v>
      </c>
      <c r="AF10">
        <v>233</v>
      </c>
      <c r="AG10" s="1"/>
      <c r="AH10" s="1">
        <f t="shared" si="9"/>
        <v>9.7103346717181083</v>
      </c>
      <c r="AI10" s="1">
        <f t="shared" si="10"/>
        <v>9.3298656296097757</v>
      </c>
      <c r="AJ10" s="1">
        <v>9</v>
      </c>
      <c r="AK10" s="1"/>
      <c r="AL10" s="1"/>
      <c r="AM10" s="1">
        <f>SQRT((AE11-AE10)^2+(AF11-AF10)^2)</f>
        <v>24.698178070456937</v>
      </c>
      <c r="AO10">
        <v>279</v>
      </c>
      <c r="AP10">
        <v>140</v>
      </c>
      <c r="AQ10" s="1"/>
      <c r="AR10" s="1">
        <f t="shared" si="12"/>
        <v>15.863772025444463</v>
      </c>
      <c r="AS10" s="1">
        <f t="shared" si="13"/>
        <v>46.038764949963337</v>
      </c>
      <c r="AT10" s="1">
        <v>9</v>
      </c>
      <c r="AU10" s="1"/>
      <c r="AV10" s="1"/>
      <c r="AW10" s="1">
        <f>SQRT((AO11-AO10)^2+(AP11-AP10)^2)</f>
        <v>25.179356624028344</v>
      </c>
      <c r="AY10">
        <v>301</v>
      </c>
      <c r="AZ10">
        <v>196</v>
      </c>
      <c r="BA10" s="1"/>
      <c r="BB10" s="1">
        <f t="shared" si="15"/>
        <v>0</v>
      </c>
      <c r="BC10" s="1">
        <f t="shared" si="16"/>
        <v>40.318117267324219</v>
      </c>
      <c r="BD10" s="1">
        <v>9</v>
      </c>
      <c r="BE10" s="1"/>
      <c r="BF10" s="1"/>
      <c r="BG10" s="1"/>
      <c r="BI10">
        <v>205</v>
      </c>
      <c r="BJ10">
        <v>124</v>
      </c>
      <c r="BK10" s="1"/>
      <c r="BL10" s="1">
        <f t="shared" si="18"/>
        <v>8.1873636383907797</v>
      </c>
      <c r="BM10" s="1">
        <f t="shared" si="19"/>
        <v>18.354946067305963</v>
      </c>
      <c r="BN10" s="1">
        <v>9</v>
      </c>
      <c r="BO10" s="1"/>
      <c r="BP10" s="1"/>
      <c r="BQ10" s="1">
        <f t="shared" ref="BQ10" si="26">SQRT((BI11-BI10)^2+(BJ11-BJ10)^2)</f>
        <v>18.027756377319946</v>
      </c>
      <c r="BS10">
        <v>215</v>
      </c>
      <c r="BT10">
        <v>113</v>
      </c>
      <c r="BU10" s="1"/>
      <c r="BV10" s="1">
        <f t="shared" si="21"/>
        <v>-8.3116693542754057</v>
      </c>
      <c r="BW10" s="1">
        <f t="shared" si="22"/>
        <v>119.75368156511563</v>
      </c>
      <c r="BX10" s="1">
        <v>9</v>
      </c>
      <c r="BY10" s="1"/>
      <c r="BZ10" s="1"/>
      <c r="CA10" s="1">
        <f t="shared" ref="CA10" si="27">SQRT((BS11-BS10)^2+(BT11-BT10)^2)</f>
        <v>22.671568097509269</v>
      </c>
    </row>
    <row r="11" spans="1:79">
      <c r="C11" s="1"/>
      <c r="D11" s="1"/>
      <c r="E11" s="1"/>
      <c r="F11" s="1"/>
      <c r="G11" s="1"/>
      <c r="H11" s="1"/>
      <c r="I11" s="1"/>
      <c r="K11">
        <v>284</v>
      </c>
      <c r="L11">
        <v>217</v>
      </c>
      <c r="M11" s="1"/>
      <c r="N11" s="1">
        <f t="shared" si="24"/>
        <v>1.2330592730692111</v>
      </c>
      <c r="O11" s="1">
        <f t="shared" si="25"/>
        <v>0.20039279179417466</v>
      </c>
      <c r="P11" s="1">
        <v>10</v>
      </c>
      <c r="Q11" s="1"/>
      <c r="R11" s="1"/>
      <c r="S11" s="1">
        <f>SQRT((K12-K11)^2+(L12-L11)^2)</f>
        <v>34</v>
      </c>
      <c r="W11" s="1"/>
      <c r="X11" s="1"/>
      <c r="Y11" s="1"/>
      <c r="Z11" s="1"/>
      <c r="AA11" s="1"/>
      <c r="AB11" s="1"/>
      <c r="AC11" s="1"/>
      <c r="AE11">
        <v>248</v>
      </c>
      <c r="AF11">
        <v>254</v>
      </c>
      <c r="AG11" s="1"/>
      <c r="AH11" s="1">
        <f t="shared" ref="AH11" si="28">(AI$1*AE11-AF11+AK$1)/SQRT(AI$1^2+1)</f>
        <v>-1.1628138949553288E-14</v>
      </c>
      <c r="AI11" s="1">
        <f t="shared" ref="AI11" si="29">(AH11-AH$15)^2</f>
        <v>44.300363148719448</v>
      </c>
      <c r="AJ11" s="1">
        <v>10</v>
      </c>
      <c r="AK11" s="1"/>
      <c r="AL11" s="1"/>
      <c r="AM11" s="1"/>
      <c r="AO11">
        <v>304</v>
      </c>
      <c r="AP11">
        <v>137</v>
      </c>
      <c r="AQ11" s="1"/>
      <c r="AR11" s="1">
        <f t="shared" si="12"/>
        <v>0</v>
      </c>
      <c r="AS11" s="1">
        <f t="shared" si="13"/>
        <v>82.420702953380442</v>
      </c>
      <c r="AT11" s="1">
        <v>10</v>
      </c>
      <c r="AU11" s="1"/>
      <c r="AV11" s="1"/>
      <c r="AW11" s="1"/>
      <c r="BA11" s="1"/>
      <c r="BB11" s="1"/>
      <c r="BC11" s="1"/>
      <c r="BD11" s="1"/>
      <c r="BE11" s="1"/>
      <c r="BF11" s="1"/>
      <c r="BG11" s="1"/>
      <c r="BI11">
        <v>211</v>
      </c>
      <c r="BJ11">
        <v>107</v>
      </c>
      <c r="BK11" s="1"/>
      <c r="BL11" s="1">
        <f t="shared" ref="BL11:BL13" si="30">(BM$1*BI11-BJ11+BO$1)/SQRT(BM$1^2+1)</f>
        <v>12.100614146722968</v>
      </c>
      <c r="BM11" s="1">
        <f t="shared" ref="BM11:BM13" si="31">(BL11-BL$15)^2</f>
        <v>67.199297776801728</v>
      </c>
      <c r="BN11" s="1">
        <v>10</v>
      </c>
      <c r="BO11" s="1"/>
      <c r="BP11" s="1"/>
      <c r="BQ11" s="1">
        <f>SQRT((BI12-BI11)^2+(BJ12-BJ11)^2)</f>
        <v>22</v>
      </c>
      <c r="BS11">
        <v>232</v>
      </c>
      <c r="BT11">
        <v>98</v>
      </c>
      <c r="BU11" s="1"/>
      <c r="BV11" s="1">
        <f t="shared" si="21"/>
        <v>-11.362047126690053</v>
      </c>
      <c r="BW11" s="1">
        <f t="shared" si="22"/>
        <v>195.82028961940878</v>
      </c>
      <c r="BX11" s="1">
        <v>10</v>
      </c>
      <c r="BY11" s="1"/>
      <c r="BZ11" s="1"/>
      <c r="CA11" s="1">
        <f>SQRT((BS12-BS11)^2+(BT12-BT11)^2)</f>
        <v>22.360679774997898</v>
      </c>
    </row>
    <row r="12" spans="1:79">
      <c r="C12" s="1"/>
      <c r="D12" s="1"/>
      <c r="E12" s="1"/>
      <c r="F12" s="1"/>
      <c r="G12" s="1"/>
      <c r="H12" s="1"/>
      <c r="I12" s="1"/>
      <c r="K12">
        <v>318</v>
      </c>
      <c r="L12">
        <v>217</v>
      </c>
      <c r="M12" s="1"/>
      <c r="N12" s="1">
        <f t="shared" si="24"/>
        <v>0</v>
      </c>
      <c r="O12" s="1">
        <f t="shared" si="25"/>
        <v>0.61686374472692385</v>
      </c>
      <c r="P12" s="1">
        <v>11</v>
      </c>
      <c r="Q12" s="1"/>
      <c r="R12" s="1"/>
      <c r="S12" s="1"/>
      <c r="W12" s="1"/>
      <c r="X12" s="1"/>
      <c r="Y12" s="1"/>
      <c r="Z12" s="1"/>
      <c r="AA12" s="1"/>
      <c r="AB12" s="1"/>
      <c r="AC12" s="1"/>
      <c r="AG12" s="1"/>
      <c r="AH12" s="1"/>
      <c r="AI12" s="1"/>
      <c r="AJ12" s="1"/>
      <c r="AK12" s="1"/>
      <c r="AL12" s="1"/>
      <c r="AM12" s="1"/>
      <c r="AQ12" s="1"/>
      <c r="AR12" s="1"/>
      <c r="AS12" s="1"/>
      <c r="AT12" s="1"/>
      <c r="AU12" s="1"/>
      <c r="AV12" s="1"/>
      <c r="AW12" s="1"/>
      <c r="BA12" s="1"/>
      <c r="BB12" s="1"/>
      <c r="BC12" s="1"/>
      <c r="BD12" s="1"/>
      <c r="BE12" s="1"/>
      <c r="BF12" s="1"/>
      <c r="BG12" s="1"/>
      <c r="BI12">
        <v>233</v>
      </c>
      <c r="BJ12">
        <v>107</v>
      </c>
      <c r="BK12" s="1"/>
      <c r="BL12" s="1">
        <f t="shared" si="30"/>
        <v>-6.5611385768443471</v>
      </c>
      <c r="BM12" s="1">
        <f t="shared" si="31"/>
        <v>109.50021292432326</v>
      </c>
      <c r="BN12" s="1">
        <v>11</v>
      </c>
      <c r="BO12" s="1"/>
      <c r="BP12" s="1"/>
      <c r="BQ12" s="1">
        <f>SQRT((BI13-BI12)^2+(BJ13-BJ12)^2)</f>
        <v>22.803508501982758</v>
      </c>
      <c r="BS12">
        <v>236</v>
      </c>
      <c r="BT12">
        <v>76</v>
      </c>
      <c r="BU12" s="1"/>
      <c r="BV12" s="1">
        <f t="shared" si="21"/>
        <v>0</v>
      </c>
      <c r="BW12" s="1">
        <f t="shared" si="22"/>
        <v>6.9249668435208909</v>
      </c>
      <c r="BX12" s="1">
        <v>11</v>
      </c>
      <c r="BY12" s="1"/>
      <c r="BZ12" s="1"/>
      <c r="CA12" s="1"/>
    </row>
    <row r="13" spans="1:79">
      <c r="C13" s="1"/>
      <c r="D13" s="1"/>
      <c r="E13" s="1"/>
      <c r="F13" s="1"/>
      <c r="G13" s="1"/>
      <c r="H13" s="1"/>
      <c r="I13" s="2">
        <f>AVERAGE(I2:I12)</f>
        <v>26.297211942818201</v>
      </c>
      <c r="M13" s="1"/>
      <c r="N13" s="1"/>
      <c r="O13" s="1"/>
      <c r="P13" s="1"/>
      <c r="Q13" s="1"/>
      <c r="R13" s="1"/>
      <c r="S13" s="2">
        <f>AVERAGE(S2:S12)</f>
        <v>27.893178350921836</v>
      </c>
      <c r="W13" s="1"/>
      <c r="X13" s="1"/>
      <c r="Y13" s="1"/>
      <c r="Z13" s="1"/>
      <c r="AA13" s="1"/>
      <c r="AB13" s="1"/>
      <c r="AC13" s="2">
        <f>AVERAGE(AC2:AC12)</f>
        <v>26.265318562019345</v>
      </c>
      <c r="AG13" s="1"/>
      <c r="AH13" s="1"/>
      <c r="AI13" s="1"/>
      <c r="AJ13" s="1"/>
      <c r="AK13" s="1"/>
      <c r="AL13" s="1"/>
      <c r="AM13" s="2">
        <f>AVERAGE(AM2:AM12)</f>
        <v>24.350979500780564</v>
      </c>
      <c r="AQ13" s="1"/>
      <c r="AR13" s="1"/>
      <c r="AS13" s="1"/>
      <c r="AT13" s="1"/>
      <c r="AU13" s="1"/>
      <c r="AV13" s="1"/>
      <c r="AW13" s="2">
        <f>AVERAGE(AW2:AW12)</f>
        <v>23.771868986021644</v>
      </c>
      <c r="BA13" s="1"/>
      <c r="BB13" s="1"/>
      <c r="BC13" s="1"/>
      <c r="BD13" s="1"/>
      <c r="BE13" s="1"/>
      <c r="BF13" s="1"/>
      <c r="BG13" s="2">
        <f>AVERAGE(BG2:BG12)</f>
        <v>22.886114453849796</v>
      </c>
      <c r="BI13">
        <v>239</v>
      </c>
      <c r="BJ13">
        <v>85</v>
      </c>
      <c r="BK13" s="1"/>
      <c r="BL13" s="1">
        <f t="shared" si="30"/>
        <v>0</v>
      </c>
      <c r="BM13" s="1">
        <f t="shared" si="31"/>
        <v>15.234161236791421</v>
      </c>
      <c r="BN13" s="1">
        <v>12</v>
      </c>
      <c r="BO13" s="1"/>
      <c r="BP13" s="1"/>
      <c r="BQ13" s="2">
        <f>AVERAGE(BQ2:BQ12)</f>
        <v>22.946940040976397</v>
      </c>
      <c r="BU13" s="1"/>
      <c r="BV13" s="1"/>
      <c r="BW13" s="1"/>
      <c r="BX13" s="1"/>
      <c r="BY13" s="1"/>
      <c r="BZ13" s="1"/>
      <c r="CA13" s="2">
        <f>AVERAGE(CA2:CA12)</f>
        <v>24.008108159359214</v>
      </c>
    </row>
    <row r="14" spans="1:79">
      <c r="C14" s="1"/>
      <c r="D14" s="1"/>
      <c r="E14" s="1"/>
      <c r="F14" s="1"/>
      <c r="G14" s="1"/>
      <c r="H14" s="1"/>
      <c r="I14" s="1"/>
      <c r="M14" s="1"/>
      <c r="N14" s="1"/>
      <c r="O14" s="1"/>
      <c r="P14" s="1"/>
      <c r="Q14" s="1"/>
      <c r="R14" s="1"/>
      <c r="S14" s="1"/>
      <c r="W14" s="1"/>
      <c r="X14" s="1"/>
      <c r="Y14" s="1"/>
      <c r="Z14" s="1"/>
      <c r="AA14" s="1"/>
      <c r="AB14" s="1"/>
      <c r="AC14" s="1"/>
      <c r="AG14" s="1"/>
      <c r="AH14" s="1"/>
      <c r="AI14" s="1"/>
      <c r="AJ14" s="1"/>
      <c r="AK14" s="1"/>
      <c r="AL14" s="1"/>
      <c r="AM14" s="1"/>
      <c r="AQ14" s="1"/>
      <c r="AR14" s="1"/>
      <c r="AS14" s="1"/>
      <c r="AT14" s="1"/>
      <c r="AU14" s="1"/>
      <c r="AV14" s="1"/>
      <c r="AW14" s="1"/>
      <c r="BA14" s="1"/>
      <c r="BB14" s="1"/>
      <c r="BC14" s="1"/>
      <c r="BD14" s="1"/>
      <c r="BE14" s="1"/>
      <c r="BF14" s="1"/>
      <c r="BG14" s="1"/>
      <c r="BK14" s="1"/>
      <c r="BL14" s="1"/>
      <c r="BM14" s="1"/>
      <c r="BN14" s="1"/>
      <c r="BO14" s="1"/>
      <c r="BP14" s="1"/>
      <c r="BQ14" s="1"/>
      <c r="BU14" s="1"/>
      <c r="BV14" s="1"/>
      <c r="BW14" s="1"/>
      <c r="BX14" s="1"/>
      <c r="BY14" s="1"/>
      <c r="BZ14" s="1"/>
      <c r="CA14" s="1"/>
    </row>
    <row r="15" spans="1:79">
      <c r="A15" s="1"/>
      <c r="B15" s="1"/>
      <c r="C15" s="1"/>
      <c r="D15" s="2">
        <f>AVERAGE(D2:D13)</f>
        <v>2.6317720488381617</v>
      </c>
      <c r="E15" s="1">
        <f>SUM(E2:E13)</f>
        <v>269.98733769920864</v>
      </c>
      <c r="F15" s="1">
        <f>(E15)/F9</f>
        <v>33.74841721240108</v>
      </c>
      <c r="G15" s="1"/>
      <c r="H15" s="1"/>
      <c r="I15" s="1"/>
      <c r="K15" s="1"/>
      <c r="L15" s="1"/>
      <c r="M15" s="1"/>
      <c r="N15" s="2">
        <f>AVERAGE(N2:N13)</f>
        <v>0.7854067384017811</v>
      </c>
      <c r="O15" s="1">
        <f>SUM(O2:O13)</f>
        <v>824.22568659723811</v>
      </c>
      <c r="P15" s="1">
        <f>(O15)/P12</f>
        <v>74.929607872476197</v>
      </c>
      <c r="Q15" s="1"/>
      <c r="R15" s="1"/>
      <c r="S15" s="1"/>
      <c r="U15" s="1"/>
      <c r="V15" s="1"/>
      <c r="W15" s="1"/>
      <c r="X15" s="2">
        <f>AVERAGE(X2:X13)</f>
        <v>8.8243349303438059</v>
      </c>
      <c r="Y15" s="1">
        <f>SUM(Y2:Y13)</f>
        <v>750.20591436990776</v>
      </c>
      <c r="Z15" s="1">
        <f>(Y15)/Z10</f>
        <v>83.356212707767526</v>
      </c>
      <c r="AA15" s="1"/>
      <c r="AB15" s="1"/>
      <c r="AC15" s="1"/>
      <c r="AE15" s="1"/>
      <c r="AF15" s="1"/>
      <c r="AG15" s="1"/>
      <c r="AH15" s="2">
        <f>AVERAGE(AH2:AH13)</f>
        <v>6.655851797382458</v>
      </c>
      <c r="AI15" s="1">
        <f>SUM(AI2:AI13)</f>
        <v>474.17426847257661</v>
      </c>
      <c r="AJ15" s="1">
        <f>(AI15)/AJ11</f>
        <v>47.417426847257659</v>
      </c>
      <c r="AK15" s="1"/>
      <c r="AL15" s="1"/>
      <c r="AM15" s="1"/>
      <c r="AO15" s="1"/>
      <c r="AP15" s="1"/>
      <c r="AQ15" s="1"/>
      <c r="AR15" s="2">
        <f>AVERAGE(AR2:AR13)</f>
        <v>9.0785848541157801</v>
      </c>
      <c r="AS15" s="1">
        <f>SUM(AS2:AS13)</f>
        <v>572.89621674395892</v>
      </c>
      <c r="AT15" s="1">
        <f>(AS15)/AT11</f>
        <v>57.289621674395889</v>
      </c>
      <c r="AU15" s="1"/>
      <c r="AV15" s="1"/>
      <c r="AW15" s="1"/>
      <c r="AY15" s="1"/>
      <c r="AZ15" s="1"/>
      <c r="BA15" s="1"/>
      <c r="BB15" s="2">
        <f>AVERAGE(BB2:BB13)</f>
        <v>6.3496548935610839</v>
      </c>
      <c r="BC15" s="1">
        <f>SUM(BC2:BC13)</f>
        <v>292.85969553680127</v>
      </c>
      <c r="BD15" s="1">
        <f>(BC15)/BD10</f>
        <v>32.539966170755697</v>
      </c>
      <c r="BE15" s="1"/>
      <c r="BF15" s="1"/>
      <c r="BG15" s="1"/>
      <c r="BI15" s="1"/>
      <c r="BJ15" s="1"/>
      <c r="BK15" s="1"/>
      <c r="BL15" s="2">
        <f>AVERAGE(BL2:BL13)</f>
        <v>3.903096365296586</v>
      </c>
      <c r="BM15" s="1">
        <f>SUM(BM2:BM13)</f>
        <v>1208.5828611172128</v>
      </c>
      <c r="BN15" s="1">
        <f>(BM15)/BN13</f>
        <v>100.7152384264344</v>
      </c>
      <c r="BO15" s="1"/>
      <c r="BP15" s="1"/>
      <c r="BQ15" s="1"/>
      <c r="BS15" s="1"/>
      <c r="BT15" s="1"/>
      <c r="BU15" s="1"/>
      <c r="BV15" s="2">
        <f>AVERAGE(BV2:BV13)</f>
        <v>2.6315331735550838</v>
      </c>
      <c r="BW15" s="1">
        <f>SUM(BW2:BW13)</f>
        <v>1109.9483012878127</v>
      </c>
      <c r="BX15" s="1">
        <f>(BW15)/BX12</f>
        <v>100.90439102616479</v>
      </c>
      <c r="BY15" s="1"/>
      <c r="BZ15" s="1"/>
      <c r="CA15" s="1"/>
    </row>
    <row r="16" spans="1:79">
      <c r="A16" s="1"/>
      <c r="B16" s="1"/>
      <c r="C16" s="1"/>
      <c r="D16" s="1"/>
      <c r="E16" s="1"/>
      <c r="F16" s="1">
        <f>SQRT(F15)/I13</f>
        <v>0.22091082528745271</v>
      </c>
      <c r="G16" s="1"/>
      <c r="H16" s="1"/>
      <c r="I16" s="1"/>
      <c r="K16" s="1"/>
      <c r="L16" s="1"/>
      <c r="M16" s="1"/>
      <c r="N16" s="1"/>
      <c r="O16" s="1"/>
      <c r="P16" s="1">
        <f>SQRT(P15)/S13</f>
        <v>0.31033354763362575</v>
      </c>
      <c r="Q16" s="1"/>
      <c r="R16" s="1"/>
      <c r="S16" s="1"/>
      <c r="U16" s="1"/>
      <c r="V16" s="1"/>
      <c r="W16" s="1"/>
      <c r="X16" s="1"/>
      <c r="Y16" s="1"/>
      <c r="Z16" s="1">
        <f>SQRT(Z15)/AC13</f>
        <v>0.34760523993417564</v>
      </c>
      <c r="AA16" s="1"/>
      <c r="AB16" s="1"/>
      <c r="AC16" s="1"/>
      <c r="AE16" s="1"/>
      <c r="AF16" s="1"/>
      <c r="AG16" s="1"/>
      <c r="AH16" s="1"/>
      <c r="AI16" s="1"/>
      <c r="AJ16" s="1">
        <f>SQRT(AJ15)/AM13</f>
        <v>0.2827825173931649</v>
      </c>
      <c r="AK16" s="1"/>
      <c r="AL16" s="1"/>
      <c r="AM16" s="1"/>
      <c r="AO16" s="1"/>
      <c r="AP16" s="1"/>
      <c r="AQ16" s="1"/>
      <c r="AR16" s="1"/>
      <c r="AS16" s="1"/>
      <c r="AT16" s="1">
        <f>SQRT(AT15)/AW13</f>
        <v>0.3184011657116888</v>
      </c>
      <c r="AU16" s="1"/>
      <c r="AV16" s="1"/>
      <c r="AW16" s="1"/>
      <c r="AY16" s="1"/>
      <c r="AZ16" s="1"/>
      <c r="BA16" s="1"/>
      <c r="BB16" s="1"/>
      <c r="BC16" s="1"/>
      <c r="BD16" s="1">
        <f>SQRT(BD15)/BG13</f>
        <v>0.24925075530344137</v>
      </c>
      <c r="BE16" s="1"/>
      <c r="BF16" s="1"/>
      <c r="BG16" s="1"/>
      <c r="BI16" s="1"/>
      <c r="BJ16" s="1"/>
      <c r="BK16" s="1"/>
      <c r="BL16" s="1"/>
      <c r="BM16" s="1"/>
      <c r="BN16" s="1">
        <f>SQRT(BN15)/BQ13</f>
        <v>0.43734363646373936</v>
      </c>
      <c r="BO16" s="1"/>
      <c r="BP16" s="1"/>
      <c r="BQ16" s="1"/>
      <c r="BS16" s="1"/>
      <c r="BT16" s="1"/>
      <c r="BU16" s="1"/>
      <c r="BV16" s="1"/>
      <c r="BW16" s="1"/>
      <c r="BX16" s="1">
        <f>SQRT(BX15)/CA13</f>
        <v>0.4184052197686759</v>
      </c>
      <c r="BY16" s="1"/>
      <c r="BZ16" s="1"/>
      <c r="CA16" s="1"/>
    </row>
    <row r="17" spans="1:79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U17" s="1"/>
      <c r="V17" s="1"/>
      <c r="W17" s="1"/>
      <c r="X17" s="1"/>
      <c r="Y17" s="1"/>
      <c r="Z17" s="1"/>
      <c r="AA17" s="1"/>
      <c r="AB17" s="1"/>
      <c r="AC17" s="1"/>
      <c r="AE17" s="1"/>
      <c r="AF17" s="1"/>
      <c r="AG17" s="1"/>
      <c r="AH17" s="1"/>
      <c r="AI17" s="1"/>
      <c r="AJ17" s="1"/>
      <c r="AK17" s="1"/>
      <c r="AL17" s="1"/>
      <c r="AM17" s="1"/>
      <c r="AO17" s="1"/>
      <c r="AP17" s="1"/>
      <c r="AQ17" s="1"/>
      <c r="AR17" s="1"/>
      <c r="AS17" s="1"/>
      <c r="AT17" s="1"/>
      <c r="AU17" s="1"/>
      <c r="AV17" s="1"/>
      <c r="AW17" s="1"/>
      <c r="AY17" s="1"/>
      <c r="AZ17" s="1"/>
      <c r="BA17" s="1"/>
      <c r="BB17" s="1"/>
      <c r="BC17" s="1"/>
      <c r="BD17" s="1"/>
      <c r="BE17" s="1"/>
      <c r="BF17" s="1"/>
      <c r="BG17" s="1"/>
      <c r="BI17" s="1"/>
      <c r="BJ17" s="1"/>
      <c r="BK17" s="1"/>
      <c r="BL17" s="1"/>
      <c r="BM17" s="1"/>
      <c r="BN17" s="1"/>
      <c r="BO17" s="1"/>
      <c r="BP17" s="1"/>
      <c r="BQ17" s="1"/>
      <c r="BS17" s="1"/>
      <c r="BT17" s="1"/>
      <c r="BU17" s="1"/>
      <c r="BV17" s="1"/>
      <c r="BW17" s="1"/>
      <c r="BX17" s="1"/>
      <c r="BY17" s="1"/>
      <c r="BZ17" s="1"/>
      <c r="CA17" s="1"/>
    </row>
    <row r="18" spans="1:79">
      <c r="A18" s="1"/>
      <c r="B18" s="1"/>
      <c r="C18" s="1"/>
      <c r="D18" s="1" t="s">
        <v>2</v>
      </c>
      <c r="E18" s="1">
        <f>(B27-B19)/(A27-A19)</f>
        <v>1.6153846153846154</v>
      </c>
      <c r="F18" s="1" t="s">
        <v>3</v>
      </c>
      <c r="G18" s="1">
        <f>B19-E18*A19</f>
        <v>-156.46153846153845</v>
      </c>
      <c r="H18" s="1"/>
      <c r="I18" s="1"/>
      <c r="K18" s="1"/>
      <c r="L18" s="1"/>
      <c r="M18" s="1"/>
      <c r="N18" s="1" t="s">
        <v>2</v>
      </c>
      <c r="O18" s="1">
        <f>(L29-L19)/(K29-K19)</f>
        <v>-0.1148936170212766</v>
      </c>
      <c r="P18" s="1" t="s">
        <v>3</v>
      </c>
      <c r="Q18" s="1">
        <f>L19-O18*K19</f>
        <v>185.04255319148936</v>
      </c>
      <c r="R18" s="1"/>
      <c r="S18" s="1"/>
      <c r="U18" s="1"/>
      <c r="V18" s="1"/>
      <c r="W18" s="1"/>
      <c r="X18" s="1" t="s">
        <v>2</v>
      </c>
      <c r="Y18" s="1">
        <f>(V28-V19)/(U28-U19)</f>
        <v>-3.693877551020408</v>
      </c>
      <c r="Z18" s="1" t="s">
        <v>3</v>
      </c>
      <c r="AA18" s="1">
        <f>V19-Y18*U19</f>
        <v>761.36734693877543</v>
      </c>
      <c r="AB18" s="1"/>
      <c r="AC18" s="1"/>
      <c r="AE18" s="1"/>
      <c r="AF18" s="1"/>
      <c r="AG18" s="1"/>
      <c r="AH18" s="1" t="s">
        <v>2</v>
      </c>
      <c r="AI18" s="1">
        <f>(AF28-AF19)/(AE28-AE19)</f>
        <v>0.75816993464052285</v>
      </c>
      <c r="AJ18" s="1" t="s">
        <v>3</v>
      </c>
      <c r="AK18" s="1">
        <f>AF19-AI18*AE19</f>
        <v>-6.0784313725490193</v>
      </c>
      <c r="AL18" s="1"/>
      <c r="AM18" s="1"/>
      <c r="AO18" s="1"/>
      <c r="AP18" s="1"/>
      <c r="AQ18" s="1"/>
      <c r="AR18" s="1" t="s">
        <v>2</v>
      </c>
      <c r="AS18" s="1">
        <f>(AP28-AP19)/(AO28-AO19)</f>
        <v>-1.1015625</v>
      </c>
      <c r="AT18" s="1" t="s">
        <v>3</v>
      </c>
      <c r="AU18" s="1">
        <f>AP19-AS18*AO19</f>
        <v>392.21875</v>
      </c>
      <c r="AV18" s="1"/>
      <c r="AW18" s="1"/>
      <c r="AY18" s="1"/>
      <c r="AZ18" s="1"/>
      <c r="BA18" s="1"/>
      <c r="BB18" s="1" t="s">
        <v>2</v>
      </c>
      <c r="BC18" s="1">
        <f>(AZ28-AZ19)/(AY28-AY19)</f>
        <v>-9.3922651933701654E-2</v>
      </c>
      <c r="BD18" s="1" t="s">
        <v>3</v>
      </c>
      <c r="BE18" s="1">
        <f>AZ19-BC18*AY19</f>
        <v>183.55248618784532</v>
      </c>
      <c r="BF18" s="1"/>
      <c r="BG18" s="1"/>
      <c r="BI18" s="1"/>
      <c r="BJ18" s="1"/>
      <c r="BK18" s="1"/>
      <c r="BL18" s="1" t="s">
        <v>2</v>
      </c>
      <c r="BM18" s="1">
        <f>(BJ29-BJ19)/(BI29-BI19)</f>
        <v>-1.3852459016393444</v>
      </c>
      <c r="BN18" s="1" t="s">
        <v>3</v>
      </c>
      <c r="BO18" s="1">
        <f>BJ19-BM18*BI19</f>
        <v>528.72131147540983</v>
      </c>
      <c r="BP18" s="1"/>
      <c r="BQ18" s="1"/>
      <c r="BS18" s="1"/>
      <c r="BT18" s="1"/>
      <c r="BU18" s="1"/>
      <c r="BV18" s="1" t="s">
        <v>2</v>
      </c>
      <c r="BW18" s="1">
        <f>(BT29-BT19)/(BS29-BS19)</f>
        <v>-0.91836734693877553</v>
      </c>
      <c r="BX18" s="1" t="s">
        <v>3</v>
      </c>
      <c r="BY18" s="1">
        <f>BT19-BW18*BS19</f>
        <v>393</v>
      </c>
      <c r="BZ18" s="1"/>
      <c r="CA18" s="1"/>
    </row>
    <row r="19" spans="1:79">
      <c r="A19">
        <v>186</v>
      </c>
      <c r="B19">
        <v>144</v>
      </c>
      <c r="C19" s="1"/>
      <c r="D19" s="1">
        <f>(E$18*A19-B19+G$18)/SQRT(E$18^2+1)</f>
        <v>0</v>
      </c>
      <c r="E19" s="1">
        <f>(D19-D$33)^2</f>
        <v>54.434325035417842</v>
      </c>
      <c r="F19" s="1">
        <v>1</v>
      </c>
      <c r="G19" s="1"/>
      <c r="H19" s="1"/>
      <c r="I19" s="1">
        <f>SQRT((A20-A19)^2+(B20-B19)^2)</f>
        <v>26.92582403567252</v>
      </c>
      <c r="K19">
        <v>70</v>
      </c>
      <c r="L19">
        <v>177</v>
      </c>
      <c r="M19" s="1"/>
      <c r="N19" s="1">
        <f>(O$18*K19-L19+Q$18)/SQRT(O$18^2+1)</f>
        <v>0</v>
      </c>
      <c r="O19" s="1">
        <f>(N19-N$33)^2</f>
        <v>41.231812318087727</v>
      </c>
      <c r="P19" s="1">
        <v>1</v>
      </c>
      <c r="Q19" s="1"/>
      <c r="R19" s="1"/>
      <c r="S19" s="1">
        <f>SQRT((K20-K19)^2+(L20-L19)^2)</f>
        <v>41.048751503547585</v>
      </c>
      <c r="U19">
        <v>136</v>
      </c>
      <c r="V19">
        <v>259</v>
      </c>
      <c r="W19" s="1"/>
      <c r="X19" s="1">
        <f>(Y$18*U19-V19+AA$18)/SQRT(Y$18^2+1)</f>
        <v>0</v>
      </c>
      <c r="Y19" s="1">
        <f>(X19-X$33)^2</f>
        <v>3.2509985211308301</v>
      </c>
      <c r="Z19" s="1">
        <v>1</v>
      </c>
      <c r="AA19" s="1"/>
      <c r="AB19" s="1"/>
      <c r="AC19" s="1">
        <f>SQRT((U20-U19)^2+(V20-V19)^2)</f>
        <v>25.612496949731394</v>
      </c>
      <c r="AE19">
        <v>132</v>
      </c>
      <c r="AF19">
        <v>94</v>
      </c>
      <c r="AG19" s="1"/>
      <c r="AH19" s="1">
        <f>(AI$18*AE19-AF19+AK$18)/SQRT(AI$18^2+1)</f>
        <v>0</v>
      </c>
      <c r="AI19" s="1">
        <f>(AH19-AH$33)^2</f>
        <v>11.020717753967217</v>
      </c>
      <c r="AJ19" s="1">
        <v>1</v>
      </c>
      <c r="AK19" s="1"/>
      <c r="AL19" s="1"/>
      <c r="AM19" s="1">
        <f>SQRT((AE20-AE19)^2+(AF20-AF19)^2)</f>
        <v>33.61547262794322</v>
      </c>
      <c r="AO19">
        <v>140</v>
      </c>
      <c r="AP19">
        <v>238</v>
      </c>
      <c r="AQ19" s="1"/>
      <c r="AR19" s="1">
        <f>(AS$18*AO19-AP19+AU$18)/SQRT(AS$18^2+1)</f>
        <v>0</v>
      </c>
      <c r="AS19" s="1">
        <f>(AR19-AR$33)^2</f>
        <v>39.906493864607761</v>
      </c>
      <c r="AT19" s="1">
        <v>1</v>
      </c>
      <c r="AU19" s="1"/>
      <c r="AV19" s="1"/>
      <c r="AW19" s="1">
        <f>SQRT((AO20-AO19)^2+(AP20-AP19)^2)</f>
        <v>19.798989873223331</v>
      </c>
      <c r="AY19">
        <v>123</v>
      </c>
      <c r="AZ19">
        <v>172</v>
      </c>
      <c r="BA19" s="1"/>
      <c r="BB19" s="1">
        <f>(BC$18*AY19-AZ19+BE$18)/SQRT(BC$18^2+1)</f>
        <v>0</v>
      </c>
      <c r="BC19" s="1">
        <f>(BB19-BB$33)^2</f>
        <v>23.139190620272448</v>
      </c>
      <c r="BD19" s="1">
        <v>1</v>
      </c>
      <c r="BE19" s="1"/>
      <c r="BF19" s="1"/>
      <c r="BG19" s="1">
        <f>SQRT((AY20-AY19)^2+(AZ20-AZ19)^2)</f>
        <v>19.026297590440446</v>
      </c>
      <c r="BI19">
        <v>168</v>
      </c>
      <c r="BJ19">
        <v>296</v>
      </c>
      <c r="BK19" s="1"/>
      <c r="BL19" s="1">
        <f>(BM$18*BI19-BJ19+BO$18)/SQRT(BM$18^2+1)</f>
        <v>0</v>
      </c>
      <c r="BM19" s="1">
        <f>(BL19-BL$33)^2</f>
        <v>65.493280665493813</v>
      </c>
      <c r="BN19" s="1">
        <v>1</v>
      </c>
      <c r="BO19" s="1"/>
      <c r="BP19" s="1"/>
      <c r="BQ19" s="1">
        <f>SQRT((BI20-BI19)^2+(BJ20-BJ19)^2)</f>
        <v>20.880613017821101</v>
      </c>
      <c r="BS19">
        <v>147</v>
      </c>
      <c r="BT19">
        <v>258</v>
      </c>
      <c r="BU19" s="1"/>
      <c r="BV19" s="1">
        <f>(BW$18*BS19-BT19+BY$18)/SQRT(BW$18^2+1)</f>
        <v>0</v>
      </c>
      <c r="BW19" s="1">
        <f>(BV19-BV$33)^2</f>
        <v>112.20978963525083</v>
      </c>
      <c r="BX19" s="1">
        <v>1</v>
      </c>
      <c r="BY19" s="1"/>
      <c r="BZ19" s="1"/>
      <c r="CA19" s="1">
        <f>SQRT((BS20-BS19)^2+(BT20-BT19)^2)</f>
        <v>25.495097567963924</v>
      </c>
    </row>
    <row r="20" spans="1:79">
      <c r="A20">
        <v>193</v>
      </c>
      <c r="B20">
        <v>170</v>
      </c>
      <c r="C20" s="1"/>
      <c r="D20" s="1">
        <f t="shared" ref="D20:D27" si="32">(E$18*A20-B20+G$18)/SQRT(E$18^2+1)</f>
        <v>-7.7333639532086407</v>
      </c>
      <c r="E20" s="1">
        <f t="shared" ref="E20:E26" si="33">(D20-D$33)^2</f>
        <v>0.12631046346893265</v>
      </c>
      <c r="F20" s="1">
        <v>2</v>
      </c>
      <c r="G20" s="1"/>
      <c r="H20" s="1"/>
      <c r="I20" s="1">
        <f t="shared" ref="I20:I23" si="34">SQRT((A21-A20)^2+(B21-B20)^2)</f>
        <v>27.202941017470888</v>
      </c>
      <c r="K20">
        <v>111</v>
      </c>
      <c r="L20">
        <v>179</v>
      </c>
      <c r="M20" s="1"/>
      <c r="N20" s="1">
        <f t="shared" ref="N20:N27" si="35">(O$18*K20-L20+Q$18)/SQRT(O$18^2+1)</f>
        <v>-6.6667800028492845</v>
      </c>
      <c r="O20" s="1">
        <f t="shared" ref="O20:O26" si="36">(N20-N$33)^2</f>
        <v>6.0309427726499838E-2</v>
      </c>
      <c r="P20" s="1">
        <v>2</v>
      </c>
      <c r="Q20" s="1"/>
      <c r="R20" s="1"/>
      <c r="S20" s="1">
        <f t="shared" ref="S20:S23" si="37">SQRT((K21-K20)^2+(L21-L20)^2)</f>
        <v>21.213203435596427</v>
      </c>
      <c r="U20">
        <v>152</v>
      </c>
      <c r="V20">
        <v>239</v>
      </c>
      <c r="W20" s="1"/>
      <c r="X20" s="1">
        <f t="shared" ref="X20:X27" si="38">(Y$18*U20-V20+AA$18)/SQRT(Y$18^2+1)</f>
        <v>-10.217831109308477</v>
      </c>
      <c r="Y20" s="1">
        <f t="shared" ref="Y20:Y26" si="39">(X20-X$33)^2</f>
        <v>70.808498094533974</v>
      </c>
      <c r="Z20" s="1">
        <v>2</v>
      </c>
      <c r="AA20" s="1"/>
      <c r="AB20" s="1"/>
      <c r="AC20" s="1">
        <f t="shared" ref="AC20:AC23" si="40">SQRT((U21-U20)^2+(V21-V20)^2)</f>
        <v>17.029386365926403</v>
      </c>
      <c r="AE20">
        <v>149</v>
      </c>
      <c r="AF20">
        <v>123</v>
      </c>
      <c r="AG20" s="1"/>
      <c r="AH20" s="1">
        <f t="shared" ref="AH20:AH27" si="41">(AI$18*AE20-AF20+AK$18)/SQRT(AI$18^2+1)</f>
        <v>-12.838367536343432</v>
      </c>
      <c r="AI20" s="1">
        <f t="shared" ref="AI20:AI26" si="42">(AH20-AH$33)^2</f>
        <v>90.604143767801418</v>
      </c>
      <c r="AJ20" s="1">
        <v>2</v>
      </c>
      <c r="AK20" s="1"/>
      <c r="AL20" s="1"/>
      <c r="AM20" s="1">
        <f t="shared" ref="AM20:AM23" si="43">SQRT((AE21-AE20)^2+(AF21-AF20)^2)</f>
        <v>13.038404810405298</v>
      </c>
      <c r="AO20">
        <v>154</v>
      </c>
      <c r="AP20">
        <v>224</v>
      </c>
      <c r="AQ20" s="1"/>
      <c r="AR20" s="1">
        <f t="shared" ref="AR20:AR27" si="44">(AS$18*AO20-AP20+AU$18)/SQRT(AS$18^2+1)</f>
        <v>-0.95571311792122904</v>
      </c>
      <c r="AS20" s="1">
        <f t="shared" ref="AS20:AS26" si="45">(AR20-AR$33)^2</f>
        <v>52.894664276850975</v>
      </c>
      <c r="AT20" s="1">
        <v>2</v>
      </c>
      <c r="AU20" s="1"/>
      <c r="AV20" s="1"/>
      <c r="AW20" s="1">
        <f t="shared" ref="AW20:AW23" si="46">SQRT((AO21-AO20)^2+(AP21-AP20)^2)</f>
        <v>34.132096331752024</v>
      </c>
      <c r="AY20">
        <v>142</v>
      </c>
      <c r="AZ20">
        <v>173</v>
      </c>
      <c r="BA20" s="1"/>
      <c r="BB20" s="1">
        <f>(BC$18*AY20-AZ20+BE$18)/SQRT(BC$18^2+1)</f>
        <v>-2.7723292336459013</v>
      </c>
      <c r="BC20" s="1">
        <f t="shared" ref="BC20:BC26" si="47">(BB20-BB$33)^2</f>
        <v>57.496588502269447</v>
      </c>
      <c r="BD20" s="1">
        <v>2</v>
      </c>
      <c r="BE20" s="1"/>
      <c r="BF20" s="1"/>
      <c r="BG20" s="1">
        <f t="shared" ref="BG20:BG23" si="48">SQRT((AY21-AY20)^2+(AZ21-AZ20)^2)</f>
        <v>17.691806012954132</v>
      </c>
      <c r="BI20">
        <v>174</v>
      </c>
      <c r="BJ20">
        <v>276</v>
      </c>
      <c r="BK20" s="1"/>
      <c r="BL20" s="1">
        <f>(BM$18*BI20-BJ20+BO$18)/SQRT(BM$18^2+1)</f>
        <v>6.841473116377573</v>
      </c>
      <c r="BM20" s="1">
        <f t="shared" ref="BM20:BM22" si="49">(BL20-BL$33)^2</f>
        <v>1.5657986872354417</v>
      </c>
      <c r="BN20" s="1">
        <v>2</v>
      </c>
      <c r="BO20" s="1"/>
      <c r="BP20" s="1"/>
      <c r="BQ20" s="1">
        <f t="shared" ref="BQ20:BQ23" si="50">SQRT((BI21-BI20)^2+(BJ21-BJ20)^2)</f>
        <v>22.472205054244231</v>
      </c>
      <c r="BS20">
        <v>158</v>
      </c>
      <c r="BT20">
        <v>235</v>
      </c>
      <c r="BU20" s="1"/>
      <c r="BV20" s="1">
        <f>(BW$18*BS20-BT20+BY$18)/SQRT(BW$18^2+1)</f>
        <v>9.4997324384991533</v>
      </c>
      <c r="BW20" s="1">
        <f t="shared" ref="BW20:BW22" si="51">(BV20-BV$33)^2</f>
        <v>1.1950420692153139</v>
      </c>
      <c r="BX20" s="1">
        <v>2</v>
      </c>
      <c r="BY20" s="1"/>
      <c r="BZ20" s="1"/>
      <c r="CA20" s="1">
        <f t="shared" ref="CA20:CA23" si="52">SQRT((BS21-BS20)^2+(BT21-BT20)^2)</f>
        <v>25.317977802344327</v>
      </c>
    </row>
    <row r="21" spans="1:79">
      <c r="A21">
        <v>219</v>
      </c>
      <c r="B21">
        <v>178</v>
      </c>
      <c r="C21" s="1"/>
      <c r="D21" s="1">
        <f t="shared" si="32"/>
        <v>10.162692943745402</v>
      </c>
      <c r="E21" s="1">
        <f t="shared" si="33"/>
        <v>307.67458004452533</v>
      </c>
      <c r="F21" s="1">
        <v>3</v>
      </c>
      <c r="G21" s="1"/>
      <c r="H21" s="1"/>
      <c r="I21" s="1">
        <f t="shared" si="34"/>
        <v>34.539832078341085</v>
      </c>
      <c r="K21">
        <v>126</v>
      </c>
      <c r="L21">
        <v>164</v>
      </c>
      <c r="M21" s="1"/>
      <c r="N21" s="1">
        <f t="shared" si="35"/>
        <v>6.5230447332887955</v>
      </c>
      <c r="O21" s="1">
        <f t="shared" si="36"/>
        <v>167.5534775170986</v>
      </c>
      <c r="P21" s="1">
        <v>3</v>
      </c>
      <c r="Q21" s="1"/>
      <c r="R21" s="1"/>
      <c r="S21" s="1">
        <f t="shared" si="37"/>
        <v>6.7082039324993694</v>
      </c>
      <c r="U21">
        <v>141</v>
      </c>
      <c r="V21">
        <v>226</v>
      </c>
      <c r="W21" s="1"/>
      <c r="X21" s="1">
        <f t="shared" si="38"/>
        <v>3.7970228339392271</v>
      </c>
      <c r="Y21" s="1">
        <f t="shared" si="39"/>
        <v>31.360844377452775</v>
      </c>
      <c r="Z21" s="1">
        <v>3</v>
      </c>
      <c r="AA21" s="1"/>
      <c r="AB21" s="1"/>
      <c r="AC21" s="1">
        <f t="shared" si="40"/>
        <v>25.942243542145693</v>
      </c>
      <c r="AE21">
        <v>162</v>
      </c>
      <c r="AF21">
        <v>124</v>
      </c>
      <c r="AG21" s="1"/>
      <c r="AH21" s="1">
        <f t="shared" si="41"/>
        <v>-5.7811715883737218</v>
      </c>
      <c r="AI21" s="1">
        <f t="shared" si="42"/>
        <v>6.0586127763461386</v>
      </c>
      <c r="AJ21" s="1">
        <v>3</v>
      </c>
      <c r="AK21" s="1"/>
      <c r="AL21" s="1"/>
      <c r="AM21" s="1">
        <f t="shared" si="43"/>
        <v>37.802116342871599</v>
      </c>
      <c r="AO21">
        <v>157</v>
      </c>
      <c r="AP21">
        <v>190</v>
      </c>
      <c r="AQ21" s="1"/>
      <c r="AR21" s="1">
        <f t="shared" si="44"/>
        <v>19.676137653026622</v>
      </c>
      <c r="AS21" s="1">
        <f t="shared" si="45"/>
        <v>178.46231904039701</v>
      </c>
      <c r="AT21" s="1">
        <v>3</v>
      </c>
      <c r="AU21" s="1"/>
      <c r="AV21" s="1"/>
      <c r="AW21" s="1">
        <f t="shared" si="46"/>
        <v>26.92582403567252</v>
      </c>
      <c r="AY21">
        <v>154</v>
      </c>
      <c r="AZ21">
        <v>160</v>
      </c>
      <c r="BA21" s="1"/>
      <c r="BB21" s="1">
        <f t="shared" ref="BB21:BB27" si="53">(BC$18*AY21-AZ21+BE$18)/SQRT(BC$18^2+1)</f>
        <v>9.048574582038734</v>
      </c>
      <c r="BC21" s="1">
        <f t="shared" si="47"/>
        <v>17.962791225416087</v>
      </c>
      <c r="BD21" s="1">
        <v>3</v>
      </c>
      <c r="BE21" s="1"/>
      <c r="BF21" s="1"/>
      <c r="BG21" s="1">
        <f t="shared" si="48"/>
        <v>33.541019662496844</v>
      </c>
      <c r="BI21">
        <v>193</v>
      </c>
      <c r="BJ21">
        <v>264</v>
      </c>
      <c r="BK21" s="1"/>
      <c r="BL21" s="1">
        <f t="shared" ref="BL21:BL27" si="54">(BM$18*BI21-BJ21+BO$18)/SQRT(BM$18^2+1)</f>
        <v>-1.5400511012322917</v>
      </c>
      <c r="BM21" s="1">
        <f t="shared" si="49"/>
        <v>92.791664201626602</v>
      </c>
      <c r="BN21" s="1">
        <v>3</v>
      </c>
      <c r="BO21" s="1"/>
      <c r="BP21" s="1"/>
      <c r="BQ21" s="1">
        <f t="shared" si="50"/>
        <v>26.172504656604801</v>
      </c>
      <c r="BS21">
        <v>183</v>
      </c>
      <c r="BT21">
        <v>231</v>
      </c>
      <c r="BU21" s="1"/>
      <c r="BV21" s="1">
        <f t="shared" ref="BV21:BV27" si="55">(BW$18*BS21-BT21+BY$18)/SQRT(BW$18^2+1)</f>
        <v>-4.4642729972060708</v>
      </c>
      <c r="BW21" s="1">
        <f t="shared" si="51"/>
        <v>226.71882714089901</v>
      </c>
      <c r="BX21" s="1">
        <v>3</v>
      </c>
      <c r="BY21" s="1"/>
      <c r="BZ21" s="1"/>
      <c r="CA21" s="1">
        <f t="shared" si="52"/>
        <v>18.027756377319946</v>
      </c>
    </row>
    <row r="22" spans="1:79">
      <c r="A22">
        <v>206</v>
      </c>
      <c r="B22">
        <v>210</v>
      </c>
      <c r="C22" s="1"/>
      <c r="D22" s="1">
        <f t="shared" si="32"/>
        <v>-17.734101630918254</v>
      </c>
      <c r="E22" s="1">
        <f t="shared" si="33"/>
        <v>107.249625581866</v>
      </c>
      <c r="F22" s="1">
        <v>4</v>
      </c>
      <c r="G22" s="1"/>
      <c r="H22" s="1"/>
      <c r="I22" s="1">
        <f t="shared" si="34"/>
        <v>20.615528128088304</v>
      </c>
      <c r="K22">
        <v>132</v>
      </c>
      <c r="L22">
        <v>161</v>
      </c>
      <c r="M22" s="1"/>
      <c r="N22" s="1">
        <f t="shared" si="35"/>
        <v>8.818581538328214</v>
      </c>
      <c r="O22" s="1">
        <f t="shared" si="36"/>
        <v>232.25094816669076</v>
      </c>
      <c r="P22" s="1">
        <v>4</v>
      </c>
      <c r="Q22" s="1"/>
      <c r="R22" s="1"/>
      <c r="S22" s="1">
        <f t="shared" si="37"/>
        <v>36.687872655688281</v>
      </c>
      <c r="U22">
        <v>153</v>
      </c>
      <c r="V22">
        <v>203</v>
      </c>
      <c r="W22" s="1"/>
      <c r="X22" s="1">
        <f t="shared" si="38"/>
        <v>-1.7758547804800304</v>
      </c>
      <c r="Y22" s="1">
        <f t="shared" si="39"/>
        <v>7.3971901484588191E-4</v>
      </c>
      <c r="Z22" s="1">
        <v>4</v>
      </c>
      <c r="AA22" s="1"/>
      <c r="AB22" s="1"/>
      <c r="AC22" s="1">
        <f t="shared" si="40"/>
        <v>11.180339887498949</v>
      </c>
      <c r="AE22">
        <v>185</v>
      </c>
      <c r="AF22">
        <v>154</v>
      </c>
      <c r="AG22" s="1"/>
      <c r="AH22" s="1">
        <f t="shared" si="41"/>
        <v>-15.791452482837029</v>
      </c>
      <c r="AI22" s="1">
        <f t="shared" si="42"/>
        <v>155.54344662959437</v>
      </c>
      <c r="AJ22" s="1">
        <v>4</v>
      </c>
      <c r="AK22" s="1"/>
      <c r="AL22" s="1"/>
      <c r="AM22" s="1">
        <f t="shared" si="43"/>
        <v>22.472205054244231</v>
      </c>
      <c r="AO22">
        <v>182</v>
      </c>
      <c r="AP22">
        <v>180</v>
      </c>
      <c r="AQ22" s="1"/>
      <c r="AR22" s="1">
        <f t="shared" si="44"/>
        <v>7.8872588083389346</v>
      </c>
      <c r="AS22" s="1">
        <f t="shared" si="45"/>
        <v>2.4652143940438407</v>
      </c>
      <c r="AT22" s="1">
        <v>4</v>
      </c>
      <c r="AU22" s="1"/>
      <c r="AV22" s="1"/>
      <c r="AW22" s="1">
        <f t="shared" si="46"/>
        <v>26.248809496813376</v>
      </c>
      <c r="AY22">
        <v>187</v>
      </c>
      <c r="AZ22">
        <v>166</v>
      </c>
      <c r="BA22" s="1"/>
      <c r="BB22" s="1">
        <f t="shared" si="53"/>
        <v>-1.1001306482699485E-2</v>
      </c>
      <c r="BC22" s="1">
        <f t="shared" si="47"/>
        <v>23.24515128593033</v>
      </c>
      <c r="BD22" s="1">
        <v>4</v>
      </c>
      <c r="BE22" s="1"/>
      <c r="BF22" s="1"/>
      <c r="BG22" s="1">
        <f t="shared" si="48"/>
        <v>16.278820596099706</v>
      </c>
      <c r="BI22">
        <v>196</v>
      </c>
      <c r="BJ22">
        <v>238</v>
      </c>
      <c r="BK22" s="1"/>
      <c r="BL22" s="1">
        <f t="shared" si="54"/>
        <v>11.245731405882966</v>
      </c>
      <c r="BM22" s="1">
        <f t="shared" si="49"/>
        <v>9.9410275555015311</v>
      </c>
      <c r="BN22" s="1">
        <v>4</v>
      </c>
      <c r="BO22" s="1"/>
      <c r="BP22" s="1"/>
      <c r="BQ22" s="1">
        <f t="shared" si="50"/>
        <v>19.313207915827967</v>
      </c>
      <c r="BS22">
        <v>193</v>
      </c>
      <c r="BT22">
        <v>216</v>
      </c>
      <c r="BU22" s="1"/>
      <c r="BV22" s="1">
        <f t="shared" si="55"/>
        <v>-0.18037466655378193</v>
      </c>
      <c r="BW22" s="1">
        <f t="shared" si="51"/>
        <v>116.06371068031513</v>
      </c>
      <c r="BX22" s="1">
        <v>4</v>
      </c>
      <c r="BY22" s="1"/>
      <c r="BZ22" s="1"/>
      <c r="CA22" s="1">
        <f t="shared" si="52"/>
        <v>25.059928172283335</v>
      </c>
    </row>
    <row r="23" spans="1:79">
      <c r="A23">
        <v>222</v>
      </c>
      <c r="B23">
        <v>223</v>
      </c>
      <c r="C23" s="1"/>
      <c r="D23" s="1">
        <f t="shared" si="32"/>
        <v>-10.972469273924293</v>
      </c>
      <c r="E23" s="1">
        <f t="shared" si="33"/>
        <v>12.920481683869573</v>
      </c>
      <c r="F23" s="1">
        <v>5</v>
      </c>
      <c r="G23" s="1"/>
      <c r="H23" s="1"/>
      <c r="I23" s="1">
        <f t="shared" si="34"/>
        <v>24.020824298928627</v>
      </c>
      <c r="K23">
        <v>167</v>
      </c>
      <c r="L23">
        <v>172</v>
      </c>
      <c r="M23" s="1"/>
      <c r="N23" s="1">
        <f t="shared" si="35"/>
        <v>-6.1045214483921155</v>
      </c>
      <c r="O23" s="1">
        <f t="shared" si="36"/>
        <v>0.10028544698906416</v>
      </c>
      <c r="P23" s="1">
        <v>5</v>
      </c>
      <c r="Q23" s="1"/>
      <c r="R23" s="1"/>
      <c r="S23" s="1">
        <f t="shared" si="37"/>
        <v>23.409399821439251</v>
      </c>
      <c r="U23">
        <v>148</v>
      </c>
      <c r="V23">
        <v>193</v>
      </c>
      <c r="W23" s="1"/>
      <c r="X23" s="1">
        <f t="shared" si="38"/>
        <v>5.6635368674768047</v>
      </c>
      <c r="Y23" s="1">
        <f t="shared" si="39"/>
        <v>55.749957624708607</v>
      </c>
      <c r="Z23" s="1">
        <v>5</v>
      </c>
      <c r="AA23" s="1"/>
      <c r="AB23" s="1"/>
      <c r="AC23" s="1">
        <f t="shared" si="40"/>
        <v>25.317977802344327</v>
      </c>
      <c r="AE23">
        <v>206</v>
      </c>
      <c r="AF23">
        <v>146</v>
      </c>
      <c r="AG23" s="1"/>
      <c r="AH23" s="1">
        <f t="shared" si="41"/>
        <v>3.2707889707195315</v>
      </c>
      <c r="AI23" s="1">
        <f t="shared" si="42"/>
        <v>43.435159636511536</v>
      </c>
      <c r="AJ23" s="1">
        <v>5</v>
      </c>
      <c r="AK23" s="1"/>
      <c r="AL23" s="1"/>
      <c r="AM23" s="1">
        <f t="shared" si="43"/>
        <v>28.653097563788805</v>
      </c>
      <c r="AO23">
        <v>190</v>
      </c>
      <c r="AP23">
        <v>155</v>
      </c>
      <c r="AQ23" s="1"/>
      <c r="AR23" s="1">
        <f t="shared" si="44"/>
        <v>18.767685073903696</v>
      </c>
      <c r="AS23" s="1">
        <f t="shared" si="45"/>
        <v>155.01560733489586</v>
      </c>
      <c r="AT23" s="1">
        <v>5</v>
      </c>
      <c r="AU23" s="1"/>
      <c r="AV23" s="1"/>
      <c r="AW23" s="1">
        <f t="shared" si="46"/>
        <v>28.635642126552707</v>
      </c>
      <c r="AY23">
        <v>198</v>
      </c>
      <c r="AZ23">
        <v>154</v>
      </c>
      <c r="BA23" s="1"/>
      <c r="BB23" s="1">
        <f t="shared" si="53"/>
        <v>10.90779537761871</v>
      </c>
      <c r="BC23" s="1">
        <f>(BB23-BB$33)^2</f>
        <v>37.179190620272202</v>
      </c>
      <c r="BD23" s="1">
        <v>5</v>
      </c>
      <c r="BE23" s="1"/>
      <c r="BF23" s="1"/>
      <c r="BG23" s="1">
        <f t="shared" si="48"/>
        <v>26.92582403567252</v>
      </c>
      <c r="BI23">
        <v>214</v>
      </c>
      <c r="BJ23">
        <v>231</v>
      </c>
      <c r="BK23" s="1"/>
      <c r="BL23" s="1">
        <f t="shared" si="54"/>
        <v>0.74843604919699103</v>
      </c>
      <c r="BM23" s="1">
        <f>(BL23-BL$33)^2</f>
        <v>53.939562798598381</v>
      </c>
      <c r="BN23" s="1">
        <v>5</v>
      </c>
      <c r="BO23" s="1"/>
      <c r="BP23" s="1"/>
      <c r="BQ23" s="1">
        <f t="shared" si="50"/>
        <v>25.495097567963924</v>
      </c>
      <c r="BS23">
        <v>181</v>
      </c>
      <c r="BT23">
        <v>194</v>
      </c>
      <c r="BU23" s="1"/>
      <c r="BV23" s="1">
        <f t="shared" si="55"/>
        <v>24.140142873781027</v>
      </c>
      <c r="BW23" s="1">
        <f>(BV23-BV$33)^2</f>
        <v>183.52745795879318</v>
      </c>
      <c r="BX23" s="1">
        <v>5</v>
      </c>
      <c r="BY23" s="1"/>
      <c r="BZ23" s="1"/>
      <c r="CA23" s="1">
        <f t="shared" si="52"/>
        <v>29.529646120466801</v>
      </c>
    </row>
    <row r="24" spans="1:79">
      <c r="A24">
        <v>223</v>
      </c>
      <c r="B24">
        <v>247</v>
      </c>
      <c r="C24" s="1"/>
      <c r="D24" s="1">
        <f t="shared" si="32"/>
        <v>-22.754714878027535</v>
      </c>
      <c r="E24" s="1">
        <f t="shared" si="33"/>
        <v>236.4445253997167</v>
      </c>
      <c r="F24" s="1">
        <v>6</v>
      </c>
      <c r="G24" s="1"/>
      <c r="H24" s="1"/>
      <c r="I24" s="1">
        <f>SQRT((A25-A24)^2+(B25-B24)^2)</f>
        <v>30.083217912982647</v>
      </c>
      <c r="K24">
        <v>175</v>
      </c>
      <c r="L24">
        <v>194</v>
      </c>
      <c r="M24" s="1"/>
      <c r="N24" s="1">
        <f t="shared" si="35"/>
        <v>-28.87387914994326</v>
      </c>
      <c r="O24" s="1">
        <f t="shared" si="36"/>
        <v>504.12279094663603</v>
      </c>
      <c r="P24" s="1">
        <v>6</v>
      </c>
      <c r="Q24" s="1"/>
      <c r="R24" s="1"/>
      <c r="S24" s="1">
        <f>SQRT((K25-K24)^2+(L25-L24)^2)</f>
        <v>36.345563690772494</v>
      </c>
      <c r="U24">
        <v>152</v>
      </c>
      <c r="V24">
        <v>168</v>
      </c>
      <c r="W24" s="1"/>
      <c r="X24" s="1">
        <f t="shared" si="38"/>
        <v>8.3353183840548368</v>
      </c>
      <c r="Y24" s="1">
        <f t="shared" si="39"/>
        <v>102.78656532620428</v>
      </c>
      <c r="Z24" s="1">
        <v>6</v>
      </c>
      <c r="AA24" s="1"/>
      <c r="AB24" s="1"/>
      <c r="AC24" s="1">
        <f>SQRT((U25-U24)^2+(V25-V24)^2)</f>
        <v>28.0178514522438</v>
      </c>
      <c r="AE24">
        <v>231</v>
      </c>
      <c r="AF24">
        <v>160</v>
      </c>
      <c r="AG24" s="1"/>
      <c r="AH24" s="1">
        <f t="shared" si="41"/>
        <v>7.2186520914287913</v>
      </c>
      <c r="AI24" s="1">
        <f t="shared" si="42"/>
        <v>111.05784782313843</v>
      </c>
      <c r="AJ24" s="1">
        <v>6</v>
      </c>
      <c r="AK24" s="1"/>
      <c r="AL24" s="1"/>
      <c r="AM24" s="1">
        <f>SQRT((AE25-AE24)^2+(AF25-AF24)^2)</f>
        <v>16</v>
      </c>
      <c r="AO24">
        <v>216</v>
      </c>
      <c r="AP24">
        <v>143</v>
      </c>
      <c r="AQ24" s="1"/>
      <c r="AR24" s="1">
        <f t="shared" si="44"/>
        <v>7.5826908916387623</v>
      </c>
      <c r="AS24" s="1">
        <f t="shared" si="45"/>
        <v>1.6015717634082414</v>
      </c>
      <c r="AT24" s="1">
        <v>6</v>
      </c>
      <c r="AU24" s="1"/>
      <c r="AV24" s="1"/>
      <c r="AW24" s="1">
        <f>SQRT((AO25-AO24)^2+(AP25-AP24)^2)</f>
        <v>17.720045146669349</v>
      </c>
      <c r="AY24">
        <v>224</v>
      </c>
      <c r="AZ24">
        <v>147</v>
      </c>
      <c r="BA24" s="1"/>
      <c r="BB24" s="1">
        <f t="shared" si="53"/>
        <v>15.445834301741487</v>
      </c>
      <c r="BC24" s="1">
        <f>(BB24-BB$33)^2</f>
        <v>113.11413767019681</v>
      </c>
      <c r="BD24" s="1">
        <v>6</v>
      </c>
      <c r="BE24" s="1"/>
      <c r="BF24" s="1"/>
      <c r="BG24" s="1">
        <f>SQRT((AY25-AY24)^2+(AZ25-AZ24)^2)</f>
        <v>21.095023109728988</v>
      </c>
      <c r="BI24">
        <v>225</v>
      </c>
      <c r="BJ24">
        <v>208</v>
      </c>
      <c r="BK24" s="1"/>
      <c r="BL24" s="1">
        <f t="shared" si="54"/>
        <v>5.2918266811812638</v>
      </c>
      <c r="BM24" s="1">
        <f>(BL24-BL$33)^2</f>
        <v>7.8454061323854463</v>
      </c>
      <c r="BN24" s="1">
        <v>6</v>
      </c>
      <c r="BO24" s="1"/>
      <c r="BP24" s="1"/>
      <c r="BQ24" s="1">
        <f>SQRT((BI25-BI24)^2+(BJ25-BJ24)^2)</f>
        <v>21.540659228538015</v>
      </c>
      <c r="BS24">
        <v>195</v>
      </c>
      <c r="BT24">
        <v>168</v>
      </c>
      <c r="BU24" s="1"/>
      <c r="BV24" s="1">
        <f t="shared" si="55"/>
        <v>33.820249978833964</v>
      </c>
      <c r="BW24" s="1">
        <f>(BV24-BV$33)^2</f>
        <v>539.50921862921234</v>
      </c>
      <c r="BX24" s="1">
        <v>6</v>
      </c>
      <c r="BY24" s="1"/>
      <c r="BZ24" s="1"/>
      <c r="CA24" s="1">
        <f>SQRT((BS25-BS24)^2+(BT25-BT24)^2)</f>
        <v>23.194827009486403</v>
      </c>
    </row>
    <row r="25" spans="1:79">
      <c r="A25">
        <v>251</v>
      </c>
      <c r="B25">
        <v>258</v>
      </c>
      <c r="C25" s="1"/>
      <c r="D25" s="1">
        <f t="shared" si="32"/>
        <v>-4.7371915315466584</v>
      </c>
      <c r="E25" s="1">
        <f t="shared" si="33"/>
        <v>6.9736692977129824</v>
      </c>
      <c r="F25" s="1">
        <v>7</v>
      </c>
      <c r="G25" s="1"/>
      <c r="H25" s="1"/>
      <c r="I25" s="1">
        <f t="shared" ref="I25" si="56">SQRT((A26-A25)^2+(B26-B25)^2)</f>
        <v>15</v>
      </c>
      <c r="K25">
        <v>211</v>
      </c>
      <c r="L25">
        <v>189</v>
      </c>
      <c r="M25" s="1"/>
      <c r="N25" s="1">
        <f t="shared" si="35"/>
        <v>-28.015695040508639</v>
      </c>
      <c r="O25" s="1">
        <f t="shared" si="36"/>
        <v>466.32220637554371</v>
      </c>
      <c r="P25" s="1">
        <v>7</v>
      </c>
      <c r="Q25" s="1"/>
      <c r="R25" s="1"/>
      <c r="S25" s="1">
        <f t="shared" ref="S25" si="57">SQRT((K26-K25)^2+(L26-L25)^2)</f>
        <v>23.853720883753127</v>
      </c>
      <c r="U25">
        <v>175</v>
      </c>
      <c r="V25">
        <v>152</v>
      </c>
      <c r="W25" s="1"/>
      <c r="X25" s="1">
        <f t="shared" si="38"/>
        <v>-9.6845413854406068</v>
      </c>
      <c r="Y25" s="1">
        <f t="shared" si="39"/>
        <v>62.117866162334479</v>
      </c>
      <c r="Z25" s="1">
        <v>7</v>
      </c>
      <c r="AA25" s="1"/>
      <c r="AB25" s="1"/>
      <c r="AC25" s="1">
        <f t="shared" ref="AC25" si="58">SQRT((U26-U25)^2+(V26-V25)^2)</f>
        <v>27.073972741361768</v>
      </c>
      <c r="AE25">
        <v>231</v>
      </c>
      <c r="AF25">
        <v>176</v>
      </c>
      <c r="AG25" s="1"/>
      <c r="AH25" s="1">
        <f t="shared" si="41"/>
        <v>-5.5311749791467513</v>
      </c>
      <c r="AI25" s="1">
        <f t="shared" si="42"/>
        <v>4.8904152990641663</v>
      </c>
      <c r="AJ25" s="1">
        <v>7</v>
      </c>
      <c r="AK25" s="1"/>
      <c r="AL25" s="1"/>
      <c r="AM25" s="1">
        <f t="shared" ref="AM25" si="59">SQRT((AE26-AE25)^2+(AF26-AF25)^2)</f>
        <v>26.92582403567252</v>
      </c>
      <c r="AO25">
        <v>221</v>
      </c>
      <c r="AP25">
        <v>126</v>
      </c>
      <c r="AQ25" s="1"/>
      <c r="AR25" s="1">
        <f t="shared" si="44"/>
        <v>15.307163399672433</v>
      </c>
      <c r="AS25" s="1">
        <f t="shared" si="45"/>
        <v>80.820184751137432</v>
      </c>
      <c r="AT25" s="1">
        <v>7</v>
      </c>
      <c r="AU25" s="1"/>
      <c r="AV25" s="1"/>
      <c r="AW25" s="1">
        <f t="shared" ref="AW25" si="60">SQRT((AO26-AO25)^2+(AP26-AP25)^2)</f>
        <v>35.902646142032481</v>
      </c>
      <c r="AY25">
        <v>242</v>
      </c>
      <c r="AZ25">
        <v>158</v>
      </c>
      <c r="BA25" s="1"/>
      <c r="BB25" s="1">
        <f t="shared" si="53"/>
        <v>2.8108338063354488</v>
      </c>
      <c r="BC25" s="1">
        <f t="shared" si="47"/>
        <v>3.9979500756429469</v>
      </c>
      <c r="BD25" s="1">
        <v>7</v>
      </c>
      <c r="BE25" s="1"/>
      <c r="BF25" s="1"/>
      <c r="BG25" s="1">
        <f t="shared" ref="BG25" si="61">SQRT((AY26-AY25)^2+(AZ26-AZ25)^2)</f>
        <v>22.360679774997898</v>
      </c>
      <c r="BI25">
        <v>217</v>
      </c>
      <c r="BJ25">
        <v>188</v>
      </c>
      <c r="BK25" s="1"/>
      <c r="BL25" s="1">
        <f t="shared" si="54"/>
        <v>23.484579877046556</v>
      </c>
      <c r="BM25" s="1">
        <f t="shared" ref="BM25:BM26" si="62">(BL25-BL$33)^2</f>
        <v>236.90713726579361</v>
      </c>
      <c r="BN25" s="1">
        <v>7</v>
      </c>
      <c r="BO25" s="1"/>
      <c r="BP25" s="1"/>
      <c r="BQ25" s="1">
        <f t="shared" ref="BQ25" si="63">SQRT((BI26-BI25)^2+(BJ26-BJ25)^2)</f>
        <v>33.286633954186478</v>
      </c>
      <c r="BS25">
        <v>218</v>
      </c>
      <c r="BT25">
        <v>171</v>
      </c>
      <c r="BU25" s="1"/>
      <c r="BV25" s="1">
        <f t="shared" si="55"/>
        <v>16.053345323286507</v>
      </c>
      <c r="BW25" s="1">
        <f t="shared" ref="BW25:BW26" si="64">(BV25-BV$33)^2</f>
        <v>29.816329502974405</v>
      </c>
      <c r="BX25" s="1">
        <v>7</v>
      </c>
      <c r="BY25" s="1"/>
      <c r="BZ25" s="1"/>
      <c r="CA25" s="1">
        <f t="shared" ref="CA25" si="65">SQRT((BS26-BS25)^2+(BT26-BT25)^2)</f>
        <v>25.238858928247925</v>
      </c>
    </row>
    <row r="26" spans="1:79">
      <c r="A26">
        <v>251</v>
      </c>
      <c r="B26">
        <v>273</v>
      </c>
      <c r="C26" s="1"/>
      <c r="D26" s="1">
        <f t="shared" si="32"/>
        <v>-12.63251075079109</v>
      </c>
      <c r="E26" s="1">
        <f t="shared" si="33"/>
        <v>27.610281319571001</v>
      </c>
      <c r="F26" s="1">
        <v>8</v>
      </c>
      <c r="G26" s="1"/>
      <c r="H26" s="1"/>
      <c r="I26" s="1">
        <f>SQRT((A27-A26)^2+(B27-B26)^2)</f>
        <v>31.622776601683793</v>
      </c>
      <c r="K26">
        <v>224</v>
      </c>
      <c r="L26">
        <v>169</v>
      </c>
      <c r="M26" s="1"/>
      <c r="N26" s="1">
        <f t="shared" si="35"/>
        <v>-9.6302630605520889</v>
      </c>
      <c r="O26" s="1">
        <f t="shared" si="36"/>
        <v>10.298084288245034</v>
      </c>
      <c r="P26" s="1">
        <v>8</v>
      </c>
      <c r="Q26" s="1"/>
      <c r="R26" s="1"/>
      <c r="S26" s="1">
        <f>SQRT((K27-K26)^2+(L27-L26)^2)</f>
        <v>39.812058474788763</v>
      </c>
      <c r="U26">
        <v>173</v>
      </c>
      <c r="V26">
        <v>125</v>
      </c>
      <c r="W26" s="1"/>
      <c r="X26" s="1">
        <f t="shared" si="38"/>
        <v>-0.69860953826693351</v>
      </c>
      <c r="Y26" s="1">
        <f t="shared" si="39"/>
        <v>1.219794380296908</v>
      </c>
      <c r="Z26" s="1">
        <v>8</v>
      </c>
      <c r="AA26" s="1"/>
      <c r="AB26" s="1"/>
      <c r="AC26" s="1">
        <f>SQRT((U27-U26)^2+(V27-V26)^2)</f>
        <v>22.022715545545239</v>
      </c>
      <c r="AE26">
        <v>256</v>
      </c>
      <c r="AF26">
        <v>186</v>
      </c>
      <c r="AG26" s="1"/>
      <c r="AH26" s="1">
        <f t="shared" si="41"/>
        <v>1.6041449092063944</v>
      </c>
      <c r="AI26" s="1">
        <f t="shared" si="42"/>
        <v>24.244707988607082</v>
      </c>
      <c r="AJ26" s="1">
        <v>8</v>
      </c>
      <c r="AK26" s="1"/>
      <c r="AL26" s="1"/>
      <c r="AM26" s="1">
        <f>SQRT((AE27-AE26)^2+(AF27-AF26)^2)</f>
        <v>11.401754250991379</v>
      </c>
      <c r="AO26">
        <v>256</v>
      </c>
      <c r="AP26">
        <v>118</v>
      </c>
      <c r="AQ26" s="1"/>
      <c r="AR26" s="1">
        <f t="shared" si="44"/>
        <v>-5.2301662936788142</v>
      </c>
      <c r="AS26" s="1">
        <f t="shared" si="45"/>
        <v>133.34071418723289</v>
      </c>
      <c r="AT26" s="1">
        <v>8</v>
      </c>
      <c r="AU26" s="1"/>
      <c r="AV26" s="1"/>
      <c r="AW26" s="1">
        <f>SQRT((AO27-AO26)^2+(AP27-AP26)^2)</f>
        <v>21.470910553583888</v>
      </c>
      <c r="AY26">
        <v>262</v>
      </c>
      <c r="AZ26">
        <v>148</v>
      </c>
      <c r="BA26" s="1"/>
      <c r="BB26" s="1">
        <f t="shared" si="53"/>
        <v>10.896794071136011</v>
      </c>
      <c r="BC26" s="1">
        <f t="shared" si="47"/>
        <v>37.045151285930572</v>
      </c>
      <c r="BD26" s="1">
        <v>8</v>
      </c>
      <c r="BE26" s="1"/>
      <c r="BF26" s="1"/>
      <c r="BG26" s="1">
        <f>SQRT((AY27-AY26)^2+(AZ27-AZ26)^2)</f>
        <v>24.041630560342615</v>
      </c>
      <c r="BI26">
        <v>235</v>
      </c>
      <c r="BJ26">
        <v>160</v>
      </c>
      <c r="BK26" s="1"/>
      <c r="BL26" s="1">
        <f t="shared" si="54"/>
        <v>25.278907328326532</v>
      </c>
      <c r="BM26" s="1">
        <f t="shared" si="62"/>
        <v>295.36256366699104</v>
      </c>
      <c r="BN26" s="1">
        <v>8</v>
      </c>
      <c r="BO26" s="1"/>
      <c r="BP26" s="1"/>
      <c r="BQ26" s="1">
        <f>SQRT((BI27-BI26)^2+(BJ27-BJ26)^2)</f>
        <v>25.019992006393608</v>
      </c>
      <c r="BS26">
        <v>232</v>
      </c>
      <c r="BT26">
        <v>150</v>
      </c>
      <c r="BU26" s="1"/>
      <c r="BV26" s="1">
        <f t="shared" si="55"/>
        <v>22.050802986199745</v>
      </c>
      <c r="BW26" s="1">
        <f t="shared" si="64"/>
        <v>131.28326044821557</v>
      </c>
      <c r="BX26" s="1">
        <v>8</v>
      </c>
      <c r="BY26" s="1"/>
      <c r="BZ26" s="1"/>
      <c r="CA26" s="1">
        <f>SQRT((BS27-BS26)^2+(BT27-BT26)^2)</f>
        <v>28</v>
      </c>
    </row>
    <row r="27" spans="1:79">
      <c r="A27">
        <v>277</v>
      </c>
      <c r="B27">
        <v>291</v>
      </c>
      <c r="C27" s="1"/>
      <c r="D27" s="1">
        <f t="shared" si="32"/>
        <v>0</v>
      </c>
      <c r="E27" s="1">
        <f>(D27-D$33)^2</f>
        <v>54.434325035417842</v>
      </c>
      <c r="F27" s="1">
        <v>9</v>
      </c>
      <c r="G27" s="1"/>
      <c r="H27" s="1"/>
      <c r="I27" s="1"/>
      <c r="K27">
        <v>260</v>
      </c>
      <c r="L27">
        <v>152</v>
      </c>
      <c r="M27" s="1"/>
      <c r="N27" s="1">
        <f t="shared" si="35"/>
        <v>3.1494934065457869</v>
      </c>
      <c r="O27" s="1">
        <f>(N27-N$33)^2</f>
        <v>91.598176571841563</v>
      </c>
      <c r="P27" s="1">
        <v>9</v>
      </c>
      <c r="Q27" s="1"/>
      <c r="R27" s="1"/>
      <c r="S27" s="1">
        <f>SQRT((K28-K27)^2+(L28-L27)^2)</f>
        <v>21.095023109728988</v>
      </c>
      <c r="U27">
        <v>190</v>
      </c>
      <c r="V27">
        <v>111</v>
      </c>
      <c r="W27" s="1"/>
      <c r="X27" s="1">
        <f t="shared" si="38"/>
        <v>-13.449566835947769</v>
      </c>
      <c r="Y27" s="1">
        <f>(X27-X$33)^2</f>
        <v>135.64129486377303</v>
      </c>
      <c r="Z27" s="1">
        <v>9</v>
      </c>
      <c r="AA27" s="1"/>
      <c r="AB27" s="1"/>
      <c r="AC27" s="1">
        <f>SQRT((U28-U27)^2+(V28-V27)^2)</f>
        <v>33.376638536557273</v>
      </c>
      <c r="AE27">
        <v>259</v>
      </c>
      <c r="AF27">
        <v>197</v>
      </c>
      <c r="AG27" s="1"/>
      <c r="AH27" s="1">
        <f t="shared" si="41"/>
        <v>-5.3488857849187434</v>
      </c>
      <c r="AI27" s="1">
        <f>(AH27-AH$33)^2</f>
        <v>4.1174056693340368</v>
      </c>
      <c r="AJ27" s="1">
        <v>9</v>
      </c>
      <c r="AK27" s="1"/>
      <c r="AL27" s="1"/>
      <c r="AM27" s="1">
        <f>SQRT((AE28-AE27)^2+(AF28-AF27)^2)</f>
        <v>29.068883707497267</v>
      </c>
      <c r="AO27">
        <v>266</v>
      </c>
      <c r="AP27">
        <v>99</v>
      </c>
      <c r="AQ27" s="1"/>
      <c r="AR27" s="1">
        <f t="shared" si="44"/>
        <v>0.13653044541731843</v>
      </c>
      <c r="AS27" s="1">
        <f>(AR27-AR$33)^2</f>
        <v>38.200165448779821</v>
      </c>
      <c r="AT27" s="1">
        <v>9</v>
      </c>
      <c r="AU27" s="1"/>
      <c r="AV27" s="1"/>
      <c r="AW27" s="1">
        <f>SQRT((AO28-AO27)^2+(AP28-AP27)^2)</f>
        <v>2.8284271247461903</v>
      </c>
      <c r="AY27">
        <v>285</v>
      </c>
      <c r="AZ27">
        <v>155</v>
      </c>
      <c r="BA27" s="1"/>
      <c r="BB27" s="1">
        <f t="shared" si="53"/>
        <v>1.7767109969596031</v>
      </c>
      <c r="BC27" s="1">
        <f>(BB27-BB$33)^2</f>
        <v>9.2027912254159627</v>
      </c>
      <c r="BD27" s="1">
        <v>9</v>
      </c>
      <c r="BE27" s="1"/>
      <c r="BF27" s="1"/>
      <c r="BG27" s="1">
        <f>SQRT((AY28-AY27)^2+(AZ28-AZ27)^2)</f>
        <v>19</v>
      </c>
      <c r="BI27">
        <v>260</v>
      </c>
      <c r="BJ27">
        <v>161</v>
      </c>
      <c r="BK27" s="1"/>
      <c r="BL27" s="1">
        <f t="shared" si="54"/>
        <v>4.4234489574334273</v>
      </c>
      <c r="BM27" s="1">
        <f>(BL27-BL$33)^2</f>
        <v>13.464077597875058</v>
      </c>
      <c r="BN27" s="1">
        <v>9</v>
      </c>
      <c r="BO27" s="1"/>
      <c r="BP27" s="1"/>
      <c r="BQ27" s="1">
        <f>SQRT((BI28-BI27)^2+(BJ28-BJ27)^2)</f>
        <v>22.561028345356956</v>
      </c>
      <c r="BS27">
        <v>260</v>
      </c>
      <c r="BT27">
        <v>150</v>
      </c>
      <c r="BU27" s="1"/>
      <c r="BV27" s="1">
        <f t="shared" si="55"/>
        <v>3.1114629980527275</v>
      </c>
      <c r="BW27" s="1">
        <f>(BV27-BV$33)^2</f>
        <v>55.972082696911173</v>
      </c>
      <c r="BX27" s="1">
        <v>9</v>
      </c>
      <c r="BY27" s="1"/>
      <c r="BZ27" s="1"/>
      <c r="CA27" s="1">
        <f>SQRT((BS28-BS27)^2+(BT28-BT27)^2)</f>
        <v>22.847319317591726</v>
      </c>
    </row>
    <row r="28" spans="1:79">
      <c r="C28" s="1"/>
      <c r="D28" s="1"/>
      <c r="E28" s="1"/>
      <c r="F28" s="1"/>
      <c r="G28" s="1"/>
      <c r="H28" s="1"/>
      <c r="I28" s="1"/>
      <c r="K28">
        <v>278</v>
      </c>
      <c r="L28">
        <v>163</v>
      </c>
      <c r="M28" s="1"/>
      <c r="N28" s="1">
        <f>(O$18*K28-L28+Q$18)/SQRT(O$18^2+1)</f>
        <v>-9.8331834411080514</v>
      </c>
      <c r="O28" s="1">
        <f t="shared" ref="O28:O29" si="66">(N28-N$33)^2</f>
        <v>11.641629473088376</v>
      </c>
      <c r="P28" s="1">
        <v>10</v>
      </c>
      <c r="Q28" s="1"/>
      <c r="R28" s="1"/>
      <c r="S28" s="1">
        <f>SQRT((K29-K28)^2+(L29-L28)^2)</f>
        <v>29.966648127543394</v>
      </c>
      <c r="U28">
        <v>185</v>
      </c>
      <c r="V28">
        <v>78</v>
      </c>
      <c r="W28" s="1"/>
      <c r="X28" s="1">
        <f>(Y$18*U28-V28+AA$18)/SQRT(Y$18^2+1)</f>
        <v>-2.970773092502645E-14</v>
      </c>
      <c r="Y28" s="1">
        <f t="shared" ref="Y28" si="67">(X28-X$33)^2</f>
        <v>3.2509985211307231</v>
      </c>
      <c r="Z28" s="1">
        <v>10</v>
      </c>
      <c r="AA28" s="1"/>
      <c r="AB28" s="1"/>
      <c r="AC28" s="1"/>
      <c r="AE28">
        <v>285</v>
      </c>
      <c r="AF28">
        <v>210</v>
      </c>
      <c r="AG28" s="1"/>
      <c r="AH28" s="1">
        <f>(AI$18*AE28-AF28+AK$18)/SQRT(AI$18^2+1)</f>
        <v>-1.1324121258993663E-14</v>
      </c>
      <c r="AI28" s="1">
        <f t="shared" ref="AI28" si="68">(AH28-AH$33)^2</f>
        <v>11.020717753967142</v>
      </c>
      <c r="AJ28" s="1">
        <v>10</v>
      </c>
      <c r="AK28" s="1"/>
      <c r="AL28" s="1"/>
      <c r="AM28" s="1"/>
      <c r="AO28">
        <v>268</v>
      </c>
      <c r="AP28">
        <v>97</v>
      </c>
      <c r="AQ28" s="1"/>
      <c r="AR28" s="1">
        <f>(AS$18*AO28-AP28+AU$18)/SQRT(AS$18^2+1)</f>
        <v>0</v>
      </c>
      <c r="AS28" s="1">
        <f t="shared" ref="AS28" si="69">(AR28-AR$33)^2</f>
        <v>39.906493864607761</v>
      </c>
      <c r="AT28" s="1">
        <v>10</v>
      </c>
      <c r="AU28" s="1"/>
      <c r="AV28" s="1"/>
      <c r="AW28" s="1"/>
      <c r="AY28">
        <v>304</v>
      </c>
      <c r="AZ28">
        <v>155</v>
      </c>
      <c r="BA28" s="1"/>
      <c r="BB28" s="1">
        <f>(BC$18*AY28-AZ28+BE$18)/SQRT(BC$18^2+1)</f>
        <v>0</v>
      </c>
      <c r="BC28" s="1">
        <f>(BB28-BB$33)^2</f>
        <v>23.139190620272448</v>
      </c>
      <c r="BD28" s="1">
        <v>10</v>
      </c>
      <c r="BE28" s="1"/>
      <c r="BF28" s="1"/>
      <c r="BG28" s="1"/>
      <c r="BI28">
        <v>265</v>
      </c>
      <c r="BJ28">
        <v>139</v>
      </c>
      <c r="BK28" s="1"/>
      <c r="BL28" s="1">
        <f>(BM$18*BI28-BJ28+BO$18)/SQRT(BM$18^2+1)</f>
        <v>13.246358537390307</v>
      </c>
      <c r="BM28" s="1">
        <f>(BL28-BL$33)^2</f>
        <v>26.559249131370791</v>
      </c>
      <c r="BN28" s="1">
        <v>10</v>
      </c>
      <c r="BO28" s="1"/>
      <c r="BP28" s="1"/>
      <c r="BQ28" s="1">
        <f>SQRT((BI29-BI28)^2+(BJ29-BJ28)^2)</f>
        <v>27.730849247724095</v>
      </c>
      <c r="BS28">
        <v>269</v>
      </c>
      <c r="BT28">
        <v>129</v>
      </c>
      <c r="BU28" s="1"/>
      <c r="BV28" s="1">
        <f>(BW$18*BS28-BT28+BY$18)/SQRT(BW$18^2+1)</f>
        <v>12.490945658849345</v>
      </c>
      <c r="BW28" s="1">
        <f>(BV28-BV$33)^2</f>
        <v>3.6025308750322176</v>
      </c>
      <c r="BX28" s="1">
        <v>10</v>
      </c>
      <c r="BY28" s="1"/>
      <c r="BZ28" s="1"/>
      <c r="CA28" s="1">
        <f>SQRT((BS29-BS28)^2+(BT29-BT28)^2)</f>
        <v>25.709920264364882</v>
      </c>
    </row>
    <row r="29" spans="1:79">
      <c r="C29" s="1"/>
      <c r="D29" s="1"/>
      <c r="E29" s="1"/>
      <c r="F29" s="1"/>
      <c r="G29" s="1"/>
      <c r="H29" s="1"/>
      <c r="I29" s="1"/>
      <c r="K29">
        <v>305</v>
      </c>
      <c r="L29">
        <v>150</v>
      </c>
      <c r="M29" s="1"/>
      <c r="N29" s="1">
        <f>(O$18*K29-L29+Q$18)/SQRT(O$18^2+1)</f>
        <v>0</v>
      </c>
      <c r="O29" s="1">
        <f t="shared" si="66"/>
        <v>41.231812318087727</v>
      </c>
      <c r="P29" s="1">
        <v>11</v>
      </c>
      <c r="Q29" s="1"/>
      <c r="R29" s="1"/>
      <c r="S29" s="1"/>
      <c r="W29" s="1"/>
      <c r="X29" s="1"/>
      <c r="Y29" s="1"/>
      <c r="Z29" s="1"/>
      <c r="AA29" s="1"/>
      <c r="AB29" s="1"/>
      <c r="AC29" s="1"/>
      <c r="AG29" s="1"/>
      <c r="AH29" s="1"/>
      <c r="AI29" s="1"/>
      <c r="AJ29" s="1"/>
      <c r="AK29" s="1"/>
      <c r="AL29" s="1"/>
      <c r="AM29" s="1"/>
      <c r="AQ29" s="1"/>
      <c r="AR29" s="1"/>
      <c r="AS29" s="1"/>
      <c r="AT29" s="1"/>
      <c r="AU29" s="1"/>
      <c r="AV29" s="1"/>
      <c r="AW29" s="1"/>
      <c r="BA29" s="1"/>
      <c r="BB29" s="1"/>
      <c r="BC29" s="1"/>
      <c r="BD29" s="1"/>
      <c r="BE29" s="1"/>
      <c r="BF29" s="1"/>
      <c r="BG29" s="1"/>
      <c r="BI29">
        <v>290</v>
      </c>
      <c r="BJ29">
        <v>127</v>
      </c>
      <c r="BK29" s="1"/>
      <c r="BL29" s="1">
        <f>(BM$18*BI29-BJ29+BO$18)/SQRT(BM$18^2+1)</f>
        <v>-6.6542653690692348E-14</v>
      </c>
      <c r="BM29" s="1">
        <f>(BL29-BL$33)^2</f>
        <v>65.493280665494865</v>
      </c>
      <c r="BN29" s="1">
        <v>11</v>
      </c>
      <c r="BO29" s="1"/>
      <c r="BP29" s="1"/>
      <c r="BQ29" s="1"/>
      <c r="BS29">
        <v>294</v>
      </c>
      <c r="BT29">
        <v>123</v>
      </c>
      <c r="BU29" s="1"/>
      <c r="BV29" s="1">
        <f>(BW$18*BS29-BT29+BY$18)/SQRT(BW$18^2+1)</f>
        <v>0</v>
      </c>
      <c r="BW29" s="1">
        <f>(BV29-BV$33)^2</f>
        <v>112.20978963525083</v>
      </c>
      <c r="BX29" s="1">
        <v>11</v>
      </c>
      <c r="BY29" s="1"/>
      <c r="BZ29" s="1"/>
      <c r="CA29" s="1"/>
    </row>
    <row r="30" spans="1:79">
      <c r="C30" s="1"/>
      <c r="D30" s="1"/>
      <c r="E30" s="1"/>
      <c r="F30" s="1"/>
      <c r="G30" s="1"/>
      <c r="H30" s="1"/>
      <c r="I30" s="1">
        <f>AVERAGE(I19:I29)</f>
        <v>26.251368009145981</v>
      </c>
      <c r="M30" s="1"/>
      <c r="N30" s="1"/>
      <c r="O30" s="1"/>
      <c r="P30" s="1"/>
      <c r="Q30" s="1"/>
      <c r="R30" s="1"/>
      <c r="S30" s="1">
        <f>AVERAGE(S19:S29)</f>
        <v>28.014044563535769</v>
      </c>
      <c r="W30" s="1"/>
      <c r="X30" s="1"/>
      <c r="Y30" s="1"/>
      <c r="Z30" s="1"/>
      <c r="AA30" s="1"/>
      <c r="AB30" s="1"/>
      <c r="AC30" s="1">
        <f>AVERAGE(AC19:AC29)</f>
        <v>23.952624758150534</v>
      </c>
      <c r="AG30" s="1"/>
      <c r="AH30" s="1"/>
      <c r="AI30" s="1"/>
      <c r="AJ30" s="1"/>
      <c r="AK30" s="1"/>
      <c r="AL30" s="1"/>
      <c r="AM30" s="1">
        <f>AVERAGE(AM19:AM29)</f>
        <v>24.330862043712703</v>
      </c>
      <c r="AQ30" s="1"/>
      <c r="AR30" s="1"/>
      <c r="AS30" s="1"/>
      <c r="AT30" s="1"/>
      <c r="AU30" s="1"/>
      <c r="AV30" s="1"/>
      <c r="AW30" s="1">
        <f>AVERAGE(AW19:AW29)</f>
        <v>23.740376759005091</v>
      </c>
      <c r="BA30" s="1"/>
      <c r="BB30" s="1"/>
      <c r="BC30" s="1"/>
      <c r="BD30" s="1"/>
      <c r="BE30" s="1"/>
      <c r="BF30" s="1"/>
      <c r="BG30" s="1">
        <f>AVERAGE(BG19:BG29)</f>
        <v>22.217900149192573</v>
      </c>
      <c r="BK30" s="1"/>
      <c r="BL30" s="1"/>
      <c r="BM30" s="1"/>
      <c r="BN30" s="1"/>
      <c r="BO30" s="1"/>
      <c r="BP30" s="1"/>
      <c r="BQ30" s="1">
        <f>AVERAGE(BQ19:BQ29)</f>
        <v>24.447279099466119</v>
      </c>
      <c r="BU30" s="1"/>
      <c r="BV30" s="1"/>
      <c r="BW30" s="1"/>
      <c r="BX30" s="1"/>
      <c r="BY30" s="1"/>
      <c r="BZ30" s="1"/>
      <c r="CA30" s="1">
        <f>AVERAGE(CA19:CA29)</f>
        <v>24.842133156006931</v>
      </c>
    </row>
    <row r="31" spans="1:79">
      <c r="A31" s="1"/>
      <c r="B31" s="1"/>
      <c r="C31" s="1"/>
      <c r="D31" s="1"/>
      <c r="E31" s="1"/>
      <c r="F31" s="1"/>
      <c r="G31" s="1"/>
      <c r="H31" s="1"/>
      <c r="I31" s="1"/>
      <c r="K31" s="1"/>
      <c r="L31" s="1"/>
      <c r="M31" s="1"/>
      <c r="N31" s="1"/>
      <c r="O31" s="1"/>
      <c r="P31" s="1"/>
      <c r="Q31" s="1"/>
      <c r="R31" s="1"/>
      <c r="S31" s="1"/>
      <c r="U31" s="1"/>
      <c r="V31" s="1"/>
      <c r="W31" s="1"/>
      <c r="X31" s="1"/>
      <c r="Y31" s="1"/>
      <c r="Z31" s="1"/>
      <c r="AA31" s="1"/>
      <c r="AB31" s="1"/>
      <c r="AC31" s="1"/>
    </row>
    <row r="32" spans="1:79">
      <c r="A32" s="1"/>
      <c r="B32" s="1"/>
      <c r="C32" s="1"/>
      <c r="D32" s="1"/>
      <c r="E32" s="1"/>
      <c r="F32" s="1"/>
      <c r="G32" s="1"/>
      <c r="H32" s="1"/>
      <c r="I32" s="1"/>
      <c r="K32" s="1"/>
      <c r="L32" s="1"/>
      <c r="M32" s="1"/>
      <c r="N32" s="1"/>
      <c r="O32" s="1"/>
      <c r="P32" s="1"/>
      <c r="Q32" s="1"/>
      <c r="R32" s="1"/>
      <c r="S32" s="1"/>
      <c r="U32" s="1"/>
      <c r="V32" s="1"/>
      <c r="W32" s="1"/>
      <c r="X32" s="1"/>
      <c r="Y32" s="1"/>
      <c r="Z32" s="1"/>
      <c r="AA32" s="1"/>
      <c r="AB32" s="1"/>
      <c r="AC32" s="1"/>
    </row>
    <row r="33" spans="1:78">
      <c r="A33" s="1"/>
      <c r="B33" s="1"/>
      <c r="C33" s="1"/>
      <c r="D33" s="2">
        <f>AVERAGE(D19:D30)</f>
        <v>-7.3779621194078953</v>
      </c>
      <c r="E33" s="1">
        <f>SUM(E19:E30)</f>
        <v>807.86812386156612</v>
      </c>
      <c r="F33" s="1">
        <f>(E33)/F27</f>
        <v>89.763124873507351</v>
      </c>
      <c r="G33" s="1"/>
      <c r="H33" s="2">
        <f>(F16+F34)/2</f>
        <v>0.29090963385715141</v>
      </c>
      <c r="I33" s="1"/>
      <c r="K33" s="1"/>
      <c r="L33" s="1"/>
      <c r="M33" s="1"/>
      <c r="N33" s="2">
        <f>AVERAGE(N19:N30)</f>
        <v>-6.4212002241082411</v>
      </c>
      <c r="O33" s="1">
        <f>SUM(O19:O30)</f>
        <v>1566.4115328500352</v>
      </c>
      <c r="P33" s="1">
        <f>(O33)/P29</f>
        <v>142.40104844091229</v>
      </c>
      <c r="Q33" s="1"/>
      <c r="R33" s="2">
        <f>(P16+P34)/2</f>
        <v>0.36815263908110507</v>
      </c>
      <c r="S33" s="1"/>
      <c r="U33" s="1"/>
      <c r="V33" s="1"/>
      <c r="W33" s="1"/>
      <c r="X33" s="2">
        <f>AVERAGE(X19:X30)</f>
        <v>-1.8030525563972977</v>
      </c>
      <c r="Y33" s="1">
        <f>SUM(Y19:Y30)</f>
        <v>466.18755759058052</v>
      </c>
      <c r="Z33" s="1">
        <f>(Y33)/Z28</f>
        <v>46.618755759058054</v>
      </c>
      <c r="AA33" s="1"/>
      <c r="AB33" s="2">
        <f>(Z16+Z34)/2</f>
        <v>0.31632964904419658</v>
      </c>
      <c r="AC33" s="1"/>
      <c r="AH33" s="2">
        <f>AVERAGE(AH19:AH30)</f>
        <v>-3.319746640026497</v>
      </c>
      <c r="AI33" s="1">
        <f>SUM(AI19:AI30)</f>
        <v>461.99317509833156</v>
      </c>
      <c r="AJ33" s="1">
        <f>(AI33)/AJ28</f>
        <v>46.199317509833158</v>
      </c>
      <c r="AK33" s="1"/>
      <c r="AL33" s="2">
        <f>(AJ16+AJ34)/2</f>
        <v>0.28106999202649074</v>
      </c>
      <c r="AR33" s="2">
        <f>AVERAGE(AR19:AR30)</f>
        <v>6.3171586860397735</v>
      </c>
      <c r="AS33" s="1">
        <f>SUM(AS19:AS30)</f>
        <v>722.61342892596167</v>
      </c>
      <c r="AT33" s="1">
        <f>(AS33)/AT28</f>
        <v>72.261342892596161</v>
      </c>
      <c r="AU33" s="1"/>
      <c r="AV33" s="2">
        <f>(AT16+AT34)/2</f>
        <v>0.33823454025852029</v>
      </c>
      <c r="BB33" s="2">
        <f>AVERAGE(BB19:BB30)</f>
        <v>4.8103212595701388</v>
      </c>
      <c r="BC33" s="1">
        <f>SUM(BC19:BC30)</f>
        <v>345.52213313161928</v>
      </c>
      <c r="BD33" s="1">
        <f>(BC33)/BD28</f>
        <v>34.552213313161928</v>
      </c>
      <c r="BE33" s="1"/>
      <c r="BF33" s="2">
        <f>(BD16+BD34)/2</f>
        <v>0.2569086500297475</v>
      </c>
      <c r="BL33" s="2">
        <f>AVERAGE(BL19:BL30)</f>
        <v>8.0927918956002944</v>
      </c>
      <c r="BM33" s="1">
        <f>SUM(BM19:BM30)</f>
        <v>869.36304836836666</v>
      </c>
      <c r="BN33" s="1">
        <f>(BM33)/BN29</f>
        <v>79.033004397124245</v>
      </c>
      <c r="BO33" s="1"/>
      <c r="BP33" s="2">
        <f>(BN16+BN34)/2</f>
        <v>0.40049268323824605</v>
      </c>
      <c r="BV33" s="2">
        <f>AVERAGE(BV19:BV30)</f>
        <v>10.592912235794783</v>
      </c>
      <c r="BW33" s="1">
        <f>SUM(BW19:BW30)</f>
        <v>1512.1080392720701</v>
      </c>
      <c r="BX33" s="1">
        <f>(BW33)/BX29</f>
        <v>137.46436720655183</v>
      </c>
      <c r="BY33" s="1"/>
      <c r="BZ33" s="2">
        <f>(BX16+BX34)/2</f>
        <v>0.44518314827173089</v>
      </c>
    </row>
    <row r="34" spans="1:78">
      <c r="A34" s="1"/>
      <c r="B34" s="1"/>
      <c r="C34" s="1"/>
      <c r="D34" s="1"/>
      <c r="E34" s="1"/>
      <c r="F34" s="1">
        <f>SQRT(F33)/I30</f>
        <v>0.36090844242685016</v>
      </c>
      <c r="G34" s="1"/>
      <c r="H34" s="1"/>
      <c r="I34" s="1"/>
      <c r="K34" s="1"/>
      <c r="L34" s="1"/>
      <c r="M34" s="1"/>
      <c r="N34" s="1"/>
      <c r="O34" s="1"/>
      <c r="P34" s="1">
        <f>SQRT(P33)/S30</f>
        <v>0.42597173052858434</v>
      </c>
      <c r="Q34" s="1"/>
      <c r="R34" s="1"/>
      <c r="S34" s="1"/>
      <c r="U34" s="1"/>
      <c r="V34" s="1"/>
      <c r="W34" s="1"/>
      <c r="X34" s="1"/>
      <c r="Y34" s="1"/>
      <c r="Z34" s="1">
        <f>SQRT(Z33)/AC30</f>
        <v>0.28505405815421747</v>
      </c>
      <c r="AA34" s="1"/>
      <c r="AB34" s="1"/>
      <c r="AC34" s="1"/>
      <c r="AH34" s="1"/>
      <c r="AI34" s="1"/>
      <c r="AJ34" s="1">
        <f>SQRT(AJ33)/AM30</f>
        <v>0.27935746665981659</v>
      </c>
      <c r="AK34" s="1"/>
      <c r="AL34" s="1"/>
      <c r="AR34" s="1"/>
      <c r="AS34" s="1"/>
      <c r="AT34" s="1">
        <f>SQRT(AT33)/AW30</f>
        <v>0.35806791480535183</v>
      </c>
      <c r="AU34" s="1"/>
      <c r="AV34" s="1"/>
      <c r="BB34" s="1"/>
      <c r="BC34" s="1"/>
      <c r="BD34" s="1">
        <f>SQRT(BD33)/BG30</f>
        <v>0.26456654475605357</v>
      </c>
      <c r="BE34" s="1"/>
      <c r="BF34" s="1"/>
      <c r="BL34" s="1"/>
      <c r="BM34" s="1"/>
      <c r="BN34" s="1">
        <f>SQRT(BN33)/BQ30</f>
        <v>0.36364173001275274</v>
      </c>
      <c r="BO34" s="1"/>
      <c r="BP34" s="1"/>
      <c r="BV34" s="1"/>
      <c r="BW34" s="1"/>
      <c r="BX34" s="1">
        <f>SQRT(BX33)/CA30</f>
        <v>0.47196107677478588</v>
      </c>
      <c r="BY34" s="1"/>
      <c r="BZ34" s="1"/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E951C-A475-6044-B69F-6AA44746D70C}">
  <dimension ref="A1:CA47"/>
  <sheetViews>
    <sheetView tabSelected="1" workbookViewId="0">
      <selection activeCell="J25" sqref="J25"/>
    </sheetView>
  </sheetViews>
  <sheetFormatPr baseColWidth="10" defaultRowHeight="20"/>
  <sheetData>
    <row r="1" spans="1:79">
      <c r="A1" t="s">
        <v>0</v>
      </c>
      <c r="B1">
        <v>153</v>
      </c>
      <c r="C1">
        <v>147</v>
      </c>
      <c r="E1" t="s">
        <v>12</v>
      </c>
      <c r="F1" t="s">
        <v>13</v>
      </c>
      <c r="G1" t="s">
        <v>14</v>
      </c>
      <c r="H1">
        <v>166.43262867885099</v>
      </c>
      <c r="K1" t="s">
        <v>4</v>
      </c>
      <c r="L1">
        <v>50</v>
      </c>
      <c r="M1">
        <v>206</v>
      </c>
      <c r="O1" t="s">
        <v>12</v>
      </c>
      <c r="P1" t="s">
        <v>13</v>
      </c>
      <c r="Q1" t="s">
        <v>14</v>
      </c>
      <c r="R1">
        <v>83.662104118110491</v>
      </c>
      <c r="U1" t="s">
        <v>5</v>
      </c>
      <c r="V1">
        <v>152</v>
      </c>
      <c r="W1">
        <v>239</v>
      </c>
      <c r="Y1" t="s">
        <v>12</v>
      </c>
      <c r="Z1" t="s">
        <v>13</v>
      </c>
      <c r="AA1" t="s">
        <v>14</v>
      </c>
      <c r="AB1">
        <v>166.21838182997652</v>
      </c>
      <c r="AE1" t="s">
        <v>6</v>
      </c>
      <c r="AF1">
        <v>98</v>
      </c>
      <c r="AG1">
        <v>113</v>
      </c>
      <c r="AI1" t="s">
        <v>12</v>
      </c>
      <c r="AJ1" t="s">
        <v>13</v>
      </c>
      <c r="AK1" t="s">
        <v>14</v>
      </c>
      <c r="AL1">
        <v>120.06997951299549</v>
      </c>
      <c r="AO1" t="s">
        <v>7</v>
      </c>
      <c r="AP1">
        <v>140</v>
      </c>
      <c r="AQ1">
        <v>238</v>
      </c>
      <c r="AS1" t="s">
        <v>12</v>
      </c>
      <c r="AT1" t="s">
        <v>13</v>
      </c>
      <c r="AU1" t="s">
        <v>14</v>
      </c>
      <c r="AV1">
        <v>164.82891074408957</v>
      </c>
      <c r="AY1" t="s">
        <v>8</v>
      </c>
      <c r="AZ1">
        <v>123</v>
      </c>
      <c r="BA1">
        <v>172</v>
      </c>
      <c r="BC1" t="s">
        <v>12</v>
      </c>
      <c r="BD1" t="s">
        <v>13</v>
      </c>
      <c r="BE1" t="s">
        <v>14</v>
      </c>
      <c r="BF1">
        <v>133.02366329510684</v>
      </c>
      <c r="BI1" t="s">
        <v>24</v>
      </c>
      <c r="BJ1">
        <v>126</v>
      </c>
      <c r="BK1">
        <v>266</v>
      </c>
      <c r="BM1" t="s">
        <v>12</v>
      </c>
      <c r="BN1" t="s">
        <v>13</v>
      </c>
      <c r="BO1" t="s">
        <v>14</v>
      </c>
      <c r="BP1">
        <v>150.02450416408968</v>
      </c>
      <c r="BS1" t="s">
        <v>29</v>
      </c>
      <c r="BT1">
        <v>102</v>
      </c>
      <c r="BU1">
        <v>231</v>
      </c>
      <c r="BW1" t="s">
        <v>12</v>
      </c>
      <c r="BX1" t="s">
        <v>13</v>
      </c>
      <c r="BY1" t="s">
        <v>14</v>
      </c>
      <c r="BZ1">
        <v>129.77122793125739</v>
      </c>
    </row>
    <row r="2" spans="1:79">
      <c r="A2" t="s">
        <v>1</v>
      </c>
      <c r="B2">
        <v>186</v>
      </c>
      <c r="C2">
        <v>144</v>
      </c>
      <c r="E2" t="s">
        <v>15</v>
      </c>
      <c r="F2" t="s">
        <v>16</v>
      </c>
      <c r="G2" t="s">
        <v>14</v>
      </c>
      <c r="H2">
        <v>166.29238077252359</v>
      </c>
      <c r="K2" t="s">
        <v>10</v>
      </c>
      <c r="L2">
        <v>70</v>
      </c>
      <c r="M2">
        <v>177</v>
      </c>
      <c r="O2" t="s">
        <v>15</v>
      </c>
      <c r="P2" t="s">
        <v>16</v>
      </c>
      <c r="Q2" t="s">
        <v>14</v>
      </c>
      <c r="R2">
        <v>199.22317063235471</v>
      </c>
      <c r="U2" t="s">
        <v>10</v>
      </c>
      <c r="V2">
        <v>191</v>
      </c>
      <c r="W2">
        <v>247</v>
      </c>
      <c r="Y2" t="s">
        <v>15</v>
      </c>
      <c r="Z2" t="s">
        <v>16</v>
      </c>
      <c r="AA2" t="s">
        <v>14</v>
      </c>
      <c r="AB2">
        <v>260.90653814518043</v>
      </c>
      <c r="AE2" t="s">
        <v>10</v>
      </c>
      <c r="AF2">
        <v>132</v>
      </c>
      <c r="AG2">
        <v>94</v>
      </c>
      <c r="AI2" t="s">
        <v>15</v>
      </c>
      <c r="AJ2" t="s">
        <v>16</v>
      </c>
      <c r="AK2" t="s">
        <v>14</v>
      </c>
      <c r="AL2">
        <v>123.76764098210535</v>
      </c>
      <c r="AO2" t="s">
        <v>10</v>
      </c>
      <c r="AP2">
        <v>154</v>
      </c>
      <c r="AQ2">
        <v>224</v>
      </c>
      <c r="AS2" t="s">
        <v>15</v>
      </c>
      <c r="AT2" t="s">
        <v>16</v>
      </c>
      <c r="AU2" t="s">
        <v>14</v>
      </c>
      <c r="AV2">
        <v>246.19732078875342</v>
      </c>
      <c r="AY2" t="s">
        <v>11</v>
      </c>
      <c r="AZ2">
        <v>142</v>
      </c>
      <c r="BA2">
        <v>173</v>
      </c>
      <c r="BC2" t="s">
        <v>15</v>
      </c>
      <c r="BD2" t="s">
        <v>16</v>
      </c>
      <c r="BE2" t="s">
        <v>14</v>
      </c>
      <c r="BF2">
        <v>191.75370891709198</v>
      </c>
      <c r="BI2" t="s">
        <v>25</v>
      </c>
      <c r="BJ2">
        <v>140</v>
      </c>
      <c r="BK2">
        <v>253</v>
      </c>
      <c r="BM2" t="s">
        <v>15</v>
      </c>
      <c r="BN2" t="s">
        <v>16</v>
      </c>
      <c r="BO2" t="s">
        <v>14</v>
      </c>
      <c r="BP2">
        <v>276.31253358111587</v>
      </c>
      <c r="BS2" t="s">
        <v>25</v>
      </c>
      <c r="BT2">
        <v>131</v>
      </c>
      <c r="BU2">
        <v>212</v>
      </c>
      <c r="BW2" t="s">
        <v>15</v>
      </c>
      <c r="BX2" t="s">
        <v>16</v>
      </c>
      <c r="BY2" t="s">
        <v>14</v>
      </c>
      <c r="BZ2">
        <v>237.30901670408545</v>
      </c>
    </row>
    <row r="3" spans="1:79">
      <c r="A3" t="s">
        <v>10</v>
      </c>
      <c r="B3">
        <v>193</v>
      </c>
      <c r="C3">
        <v>170</v>
      </c>
      <c r="E3" t="s">
        <v>17</v>
      </c>
      <c r="F3" t="s">
        <v>18</v>
      </c>
      <c r="G3" t="s">
        <v>14</v>
      </c>
      <c r="H3">
        <v>-0.56986673717006076</v>
      </c>
      <c r="L3">
        <v>111</v>
      </c>
      <c r="M3">
        <v>179</v>
      </c>
      <c r="O3" t="s">
        <v>17</v>
      </c>
      <c r="P3" t="s">
        <v>18</v>
      </c>
      <c r="Q3" t="s">
        <v>14</v>
      </c>
      <c r="R3">
        <v>-0.38811334215609983</v>
      </c>
      <c r="V3">
        <v>194</v>
      </c>
      <c r="W3">
        <v>271</v>
      </c>
      <c r="Y3" t="s">
        <v>17</v>
      </c>
      <c r="Z3" t="s">
        <v>18</v>
      </c>
      <c r="AA3" t="s">
        <v>14</v>
      </c>
      <c r="AB3">
        <v>3.0651112731782403E-2</v>
      </c>
      <c r="AF3">
        <v>149</v>
      </c>
      <c r="AG3">
        <v>123</v>
      </c>
      <c r="AI3" t="s">
        <v>17</v>
      </c>
      <c r="AJ3" t="s">
        <v>18</v>
      </c>
      <c r="AK3" t="s">
        <v>14</v>
      </c>
      <c r="AL3">
        <v>-0.72374262857337646</v>
      </c>
      <c r="AP3">
        <v>185</v>
      </c>
      <c r="AQ3">
        <v>236</v>
      </c>
      <c r="AS3" t="s">
        <v>17</v>
      </c>
      <c r="AT3" t="s">
        <v>18</v>
      </c>
      <c r="AU3" t="s">
        <v>14</v>
      </c>
      <c r="AV3">
        <v>0.45497114777745223</v>
      </c>
      <c r="AZ3">
        <v>151</v>
      </c>
      <c r="BA3">
        <v>206</v>
      </c>
      <c r="BC3" t="s">
        <v>17</v>
      </c>
      <c r="BD3" t="s">
        <v>18</v>
      </c>
      <c r="BE3" t="s">
        <v>14</v>
      </c>
      <c r="BF3">
        <v>0.45445507334203722</v>
      </c>
      <c r="BJ3">
        <v>174</v>
      </c>
      <c r="BK3">
        <v>276</v>
      </c>
      <c r="BM3" t="s">
        <v>17</v>
      </c>
      <c r="BN3" t="s">
        <v>18</v>
      </c>
      <c r="BO3" t="s">
        <v>14</v>
      </c>
      <c r="BP3">
        <v>0.70321697888551249</v>
      </c>
      <c r="BT3">
        <v>158</v>
      </c>
      <c r="BU3">
        <v>235</v>
      </c>
      <c r="BW3" t="s">
        <v>17</v>
      </c>
      <c r="BX3" t="s">
        <v>18</v>
      </c>
      <c r="BY3" t="s">
        <v>14</v>
      </c>
      <c r="BZ3">
        <v>0.13982632709866541</v>
      </c>
    </row>
    <row r="4" spans="1:79">
      <c r="B4">
        <v>160</v>
      </c>
      <c r="C4">
        <v>192</v>
      </c>
      <c r="F4" t="s">
        <v>19</v>
      </c>
      <c r="G4" t="s">
        <v>14</v>
      </c>
      <c r="H4">
        <v>-32.650958924735434</v>
      </c>
      <c r="L4">
        <v>112</v>
      </c>
      <c r="M4">
        <v>209</v>
      </c>
      <c r="P4" t="s">
        <v>19</v>
      </c>
      <c r="Q4" t="s">
        <v>14</v>
      </c>
      <c r="R4">
        <v>-22.237256478261376</v>
      </c>
      <c r="V4">
        <v>156</v>
      </c>
      <c r="W4">
        <v>284</v>
      </c>
      <c r="Z4" t="s">
        <v>19</v>
      </c>
      <c r="AA4" t="s">
        <v>14</v>
      </c>
      <c r="AB4">
        <v>1.756179396910835</v>
      </c>
      <c r="AF4">
        <v>120</v>
      </c>
      <c r="AG4">
        <v>151</v>
      </c>
      <c r="AJ4" t="s">
        <v>19</v>
      </c>
      <c r="AK4" t="s">
        <v>14</v>
      </c>
      <c r="AL4">
        <v>-41.467398070958815</v>
      </c>
      <c r="AP4">
        <v>191</v>
      </c>
      <c r="AQ4">
        <v>247</v>
      </c>
      <c r="AT4" t="s">
        <v>19</v>
      </c>
      <c r="AU4" t="s">
        <v>14</v>
      </c>
      <c r="AV4">
        <v>26.067926567870899</v>
      </c>
      <c r="AZ4">
        <v>135</v>
      </c>
      <c r="BA4">
        <v>213</v>
      </c>
      <c r="BD4" t="s">
        <v>19</v>
      </c>
      <c r="BE4" t="s">
        <v>14</v>
      </c>
      <c r="BF4">
        <v>26.038357680807021</v>
      </c>
      <c r="BJ4">
        <v>168</v>
      </c>
      <c r="BK4">
        <v>296</v>
      </c>
      <c r="BN4" t="s">
        <v>19</v>
      </c>
      <c r="BO4" t="s">
        <v>14</v>
      </c>
      <c r="BP4">
        <v>40.291364972080189</v>
      </c>
      <c r="BT4">
        <v>147</v>
      </c>
      <c r="BU4">
        <v>258</v>
      </c>
      <c r="BX4" t="s">
        <v>19</v>
      </c>
      <c r="BY4" t="s">
        <v>14</v>
      </c>
      <c r="BZ4">
        <v>8.0114584075692612</v>
      </c>
    </row>
    <row r="5" spans="1:79">
      <c r="B5">
        <v>139</v>
      </c>
      <c r="C5">
        <v>179</v>
      </c>
      <c r="E5" t="s">
        <v>20</v>
      </c>
      <c r="F5" t="s">
        <v>21</v>
      </c>
      <c r="G5" t="s">
        <v>14</v>
      </c>
      <c r="H5">
        <v>30.420281391294694</v>
      </c>
      <c r="L5">
        <v>70</v>
      </c>
      <c r="M5">
        <v>226</v>
      </c>
      <c r="O5" t="s">
        <v>20</v>
      </c>
      <c r="P5" t="s">
        <v>21</v>
      </c>
      <c r="Q5" t="s">
        <v>14</v>
      </c>
      <c r="R5">
        <v>34.823034300253241</v>
      </c>
      <c r="V5">
        <v>136</v>
      </c>
      <c r="W5">
        <v>259</v>
      </c>
      <c r="Y5" t="s">
        <v>20</v>
      </c>
      <c r="Z5" t="s">
        <v>21</v>
      </c>
      <c r="AA5" t="s">
        <v>14</v>
      </c>
      <c r="AB5">
        <v>30.286557249575534</v>
      </c>
      <c r="AF5">
        <v>90</v>
      </c>
      <c r="AG5">
        <v>143</v>
      </c>
      <c r="AI5" t="s">
        <v>20</v>
      </c>
      <c r="AJ5" t="s">
        <v>21</v>
      </c>
      <c r="AK5" t="s">
        <v>14</v>
      </c>
      <c r="AL5">
        <v>36.27694085970478</v>
      </c>
      <c r="AP5">
        <v>178</v>
      </c>
      <c r="AQ5">
        <v>267</v>
      </c>
      <c r="AS5" t="s">
        <v>20</v>
      </c>
      <c r="AT5" t="s">
        <v>21</v>
      </c>
      <c r="AU5" t="s">
        <v>14</v>
      </c>
      <c r="AV5">
        <v>26.581914696918414</v>
      </c>
      <c r="AZ5">
        <v>112</v>
      </c>
      <c r="BA5">
        <v>198</v>
      </c>
      <c r="BC5" t="s">
        <v>20</v>
      </c>
      <c r="BD5" t="s">
        <v>21</v>
      </c>
      <c r="BE5" t="s">
        <v>14</v>
      </c>
      <c r="BF5">
        <v>23.057446629550899</v>
      </c>
      <c r="BJ5">
        <v>138</v>
      </c>
      <c r="BK5">
        <v>294</v>
      </c>
      <c r="BM5" t="s">
        <v>20</v>
      </c>
      <c r="BN5" t="s">
        <v>21</v>
      </c>
      <c r="BO5" t="s">
        <v>14</v>
      </c>
      <c r="BP5">
        <v>26.782987645404123</v>
      </c>
      <c r="BT5">
        <v>108</v>
      </c>
      <c r="BU5">
        <v>253</v>
      </c>
      <c r="BW5" t="s">
        <v>20</v>
      </c>
      <c r="BX5" t="s">
        <v>21</v>
      </c>
      <c r="BY5" t="s">
        <v>14</v>
      </c>
      <c r="BZ5">
        <v>28.505397942094508</v>
      </c>
    </row>
    <row r="6" spans="1:79">
      <c r="E6" t="s">
        <v>22</v>
      </c>
      <c r="F6" t="s">
        <v>23</v>
      </c>
      <c r="G6" t="s">
        <v>14</v>
      </c>
      <c r="H6">
        <v>23.501148230160208</v>
      </c>
      <c r="I6">
        <f>H6/H5</f>
        <v>0.77254867987136633</v>
      </c>
      <c r="O6" t="s">
        <v>22</v>
      </c>
      <c r="P6" t="s">
        <v>23</v>
      </c>
      <c r="Q6" t="s">
        <v>14</v>
      </c>
      <c r="R6">
        <v>25.933204221044008</v>
      </c>
      <c r="S6">
        <f>R5/R6</f>
        <v>1.3427972109977604</v>
      </c>
      <c r="Y6" t="s">
        <v>22</v>
      </c>
      <c r="Z6" t="s">
        <v>23</v>
      </c>
      <c r="AA6" t="s">
        <v>14</v>
      </c>
      <c r="AB6">
        <v>24.640924856723014</v>
      </c>
      <c r="AC6">
        <f>AB6/AB5</f>
        <v>0.81359279807441165</v>
      </c>
      <c r="AI6" t="s">
        <v>22</v>
      </c>
      <c r="AJ6" t="s">
        <v>23</v>
      </c>
      <c r="AK6" t="s">
        <v>14</v>
      </c>
      <c r="AL6">
        <v>23.486617804953614</v>
      </c>
      <c r="AM6">
        <f>AL6/AL5</f>
        <v>0.64742553391655377</v>
      </c>
      <c r="AP6">
        <v>149</v>
      </c>
      <c r="AQ6">
        <v>262</v>
      </c>
      <c r="AS6" t="s">
        <v>22</v>
      </c>
      <c r="AT6" t="s">
        <v>23</v>
      </c>
      <c r="AU6" t="s">
        <v>14</v>
      </c>
      <c r="AV6">
        <v>21.737119023172571</v>
      </c>
      <c r="AW6">
        <f>AV6/AV5</f>
        <v>0.81774090659061927</v>
      </c>
      <c r="BC6" t="s">
        <v>22</v>
      </c>
      <c r="BD6" t="s">
        <v>23</v>
      </c>
      <c r="BE6" t="s">
        <v>14</v>
      </c>
      <c r="BF6">
        <v>20.791127871490119</v>
      </c>
      <c r="BG6">
        <f>BF6/BF5</f>
        <v>0.90170989899826026</v>
      </c>
      <c r="BM6" t="s">
        <v>22</v>
      </c>
      <c r="BN6" t="s">
        <v>23</v>
      </c>
      <c r="BO6" t="s">
        <v>14</v>
      </c>
      <c r="BP6">
        <v>21.343878131562658</v>
      </c>
      <c r="BQ6">
        <f>BP6/BP5</f>
        <v>0.79691923896418626</v>
      </c>
      <c r="BW6" t="s">
        <v>22</v>
      </c>
      <c r="BX6" t="s">
        <v>23</v>
      </c>
      <c r="BY6" t="s">
        <v>14</v>
      </c>
      <c r="BZ6">
        <v>25.316566869840429</v>
      </c>
      <c r="CA6">
        <f>BZ5/BZ6</f>
        <v>1.1259582742260732</v>
      </c>
    </row>
    <row r="7" spans="1:79">
      <c r="B7">
        <v>160</v>
      </c>
      <c r="C7">
        <v>192</v>
      </c>
      <c r="L7">
        <v>111</v>
      </c>
      <c r="M7">
        <v>179</v>
      </c>
      <c r="V7">
        <v>153</v>
      </c>
      <c r="W7">
        <v>203</v>
      </c>
      <c r="AF7">
        <v>120</v>
      </c>
      <c r="AG7">
        <v>151</v>
      </c>
      <c r="AZ7">
        <v>154</v>
      </c>
      <c r="BA7">
        <v>160</v>
      </c>
    </row>
    <row r="8" spans="1:79">
      <c r="B8">
        <v>193</v>
      </c>
      <c r="C8">
        <v>170</v>
      </c>
      <c r="E8" t="s">
        <v>12</v>
      </c>
      <c r="F8" t="s">
        <v>13</v>
      </c>
      <c r="G8" t="s">
        <v>14</v>
      </c>
      <c r="H8">
        <v>189.40793203215284</v>
      </c>
      <c r="L8">
        <v>126</v>
      </c>
      <c r="M8">
        <v>164</v>
      </c>
      <c r="O8" t="s">
        <v>12</v>
      </c>
      <c r="P8" t="s">
        <v>13</v>
      </c>
      <c r="Q8" t="s">
        <v>14</v>
      </c>
      <c r="R8">
        <v>141.10003062665402</v>
      </c>
      <c r="V8">
        <v>203</v>
      </c>
      <c r="W8">
        <v>207</v>
      </c>
      <c r="Y8" t="s">
        <v>12</v>
      </c>
      <c r="Z8" t="s">
        <v>13</v>
      </c>
      <c r="AA8" t="s">
        <v>14</v>
      </c>
      <c r="AB8">
        <v>175.77021622475064</v>
      </c>
      <c r="AF8">
        <v>149</v>
      </c>
      <c r="AG8">
        <v>123</v>
      </c>
      <c r="AI8" t="s">
        <v>12</v>
      </c>
      <c r="AJ8" t="s">
        <v>13</v>
      </c>
      <c r="AK8" t="s">
        <v>14</v>
      </c>
      <c r="AL8">
        <v>152.67794305885664</v>
      </c>
      <c r="AP8">
        <v>157</v>
      </c>
      <c r="AQ8">
        <v>190</v>
      </c>
      <c r="AS8" t="s">
        <v>12</v>
      </c>
      <c r="AT8" t="s">
        <v>13</v>
      </c>
      <c r="AU8" t="s">
        <v>14</v>
      </c>
      <c r="AV8">
        <v>176.71703572988432</v>
      </c>
      <c r="AZ8">
        <v>187</v>
      </c>
      <c r="BA8">
        <v>166</v>
      </c>
      <c r="BC8" t="s">
        <v>12</v>
      </c>
      <c r="BD8" t="s">
        <v>13</v>
      </c>
      <c r="BE8" t="s">
        <v>14</v>
      </c>
      <c r="BF8">
        <v>167.8479756209141</v>
      </c>
      <c r="BM8" t="s">
        <v>12</v>
      </c>
      <c r="BN8" t="s">
        <v>13</v>
      </c>
      <c r="BO8" t="s">
        <v>14</v>
      </c>
      <c r="BP8">
        <v>168.21768417006953</v>
      </c>
      <c r="BW8" t="s">
        <v>12</v>
      </c>
      <c r="BX8" t="s">
        <v>13</v>
      </c>
      <c r="BY8" t="s">
        <v>14</v>
      </c>
      <c r="BZ8">
        <v>160.36565144491109</v>
      </c>
    </row>
    <row r="9" spans="1:79">
      <c r="B9">
        <v>219</v>
      </c>
      <c r="C9">
        <v>178</v>
      </c>
      <c r="E9" t="s">
        <v>15</v>
      </c>
      <c r="F9" t="s">
        <v>16</v>
      </c>
      <c r="G9" t="s">
        <v>14</v>
      </c>
      <c r="H9">
        <v>194.06698863139835</v>
      </c>
      <c r="L9">
        <v>132</v>
      </c>
      <c r="M9">
        <v>161</v>
      </c>
      <c r="O9" t="s">
        <v>15</v>
      </c>
      <c r="P9" t="s">
        <v>16</v>
      </c>
      <c r="Q9" t="s">
        <v>14</v>
      </c>
      <c r="R9">
        <v>194.29468992922074</v>
      </c>
      <c r="V9">
        <v>207</v>
      </c>
      <c r="W9">
        <v>232</v>
      </c>
      <c r="Y9" t="s">
        <v>15</v>
      </c>
      <c r="Z9" t="s">
        <v>16</v>
      </c>
      <c r="AA9" t="s">
        <v>14</v>
      </c>
      <c r="AB9">
        <v>222.46510109062672</v>
      </c>
      <c r="AF9">
        <v>162</v>
      </c>
      <c r="AG9">
        <v>124</v>
      </c>
      <c r="AI9" t="s">
        <v>15</v>
      </c>
      <c r="AJ9" t="s">
        <v>16</v>
      </c>
      <c r="AK9" t="s">
        <v>14</v>
      </c>
      <c r="AL9">
        <v>154.45041877570512</v>
      </c>
      <c r="AP9">
        <v>182</v>
      </c>
      <c r="AQ9">
        <v>180</v>
      </c>
      <c r="AS9" t="s">
        <v>15</v>
      </c>
      <c r="AT9" t="s">
        <v>16</v>
      </c>
      <c r="AU9" t="s">
        <v>14</v>
      </c>
      <c r="AV9">
        <v>208.64964633291638</v>
      </c>
      <c r="AZ9">
        <v>196</v>
      </c>
      <c r="BA9">
        <v>193</v>
      </c>
      <c r="BC9" t="s">
        <v>15</v>
      </c>
      <c r="BD9" t="s">
        <v>16</v>
      </c>
      <c r="BE9" t="s">
        <v>14</v>
      </c>
      <c r="BF9">
        <v>184.57335395243425</v>
      </c>
      <c r="BJ9">
        <v>141</v>
      </c>
      <c r="BK9">
        <v>233</v>
      </c>
      <c r="BM9" t="s">
        <v>15</v>
      </c>
      <c r="BN9" t="s">
        <v>16</v>
      </c>
      <c r="BO9" t="s">
        <v>14</v>
      </c>
      <c r="BP9">
        <v>246.1491619111965</v>
      </c>
      <c r="BT9">
        <v>130</v>
      </c>
      <c r="BU9">
        <v>196</v>
      </c>
      <c r="BW9" t="s">
        <v>15</v>
      </c>
      <c r="BX9" t="s">
        <v>16</v>
      </c>
      <c r="BY9" t="s">
        <v>14</v>
      </c>
      <c r="BZ9">
        <v>208.82851017297247</v>
      </c>
    </row>
    <row r="10" spans="1:79">
      <c r="B10">
        <v>206</v>
      </c>
      <c r="C10">
        <v>210</v>
      </c>
      <c r="E10" t="s">
        <v>17</v>
      </c>
      <c r="F10" t="s">
        <v>18</v>
      </c>
      <c r="G10" t="s">
        <v>14</v>
      </c>
      <c r="H10">
        <v>-0.4353039241081838</v>
      </c>
      <c r="L10">
        <v>167</v>
      </c>
      <c r="M10">
        <v>172</v>
      </c>
      <c r="O10" t="s">
        <v>17</v>
      </c>
      <c r="P10" t="s">
        <v>18</v>
      </c>
      <c r="Q10" t="s">
        <v>14</v>
      </c>
      <c r="R10">
        <v>0.31130429680075189</v>
      </c>
      <c r="V10">
        <v>191</v>
      </c>
      <c r="W10">
        <v>247</v>
      </c>
      <c r="Y10" t="s">
        <v>17</v>
      </c>
      <c r="Z10" t="s">
        <v>18</v>
      </c>
      <c r="AA10" t="s">
        <v>14</v>
      </c>
      <c r="AB10">
        <v>6.9028044217528617E-2</v>
      </c>
      <c r="AF10">
        <v>185</v>
      </c>
      <c r="AG10">
        <v>154</v>
      </c>
      <c r="AI10" t="s">
        <v>17</v>
      </c>
      <c r="AJ10" t="s">
        <v>18</v>
      </c>
      <c r="AK10" t="s">
        <v>14</v>
      </c>
      <c r="AL10">
        <v>0.5893664558459718</v>
      </c>
      <c r="AP10">
        <v>203</v>
      </c>
      <c r="AQ10">
        <v>209</v>
      </c>
      <c r="AS10" t="s">
        <v>17</v>
      </c>
      <c r="AT10" t="s">
        <v>18</v>
      </c>
      <c r="AU10" t="s">
        <v>14</v>
      </c>
      <c r="AV10">
        <v>0.13289638366690271</v>
      </c>
      <c r="AZ10">
        <v>176</v>
      </c>
      <c r="BA10">
        <v>210</v>
      </c>
      <c r="BC10" t="s">
        <v>17</v>
      </c>
      <c r="BD10" t="s">
        <v>18</v>
      </c>
      <c r="BE10" t="s">
        <v>14</v>
      </c>
      <c r="BF10">
        <v>0.29122135418821976</v>
      </c>
      <c r="BJ10">
        <v>167</v>
      </c>
      <c r="BK10">
        <v>216</v>
      </c>
      <c r="BM10" t="s">
        <v>17</v>
      </c>
      <c r="BN10" t="s">
        <v>18</v>
      </c>
      <c r="BO10" t="s">
        <v>14</v>
      </c>
      <c r="BP10">
        <v>-0.60362262200889516</v>
      </c>
      <c r="BT10">
        <v>136</v>
      </c>
      <c r="BU10">
        <v>186</v>
      </c>
      <c r="BW10" t="s">
        <v>17</v>
      </c>
      <c r="BX10" t="s">
        <v>18</v>
      </c>
      <c r="BY10" t="s">
        <v>14</v>
      </c>
      <c r="BZ10">
        <v>0.51911829450071367</v>
      </c>
    </row>
    <row r="11" spans="1:79">
      <c r="B11">
        <v>169</v>
      </c>
      <c r="C11">
        <v>217</v>
      </c>
      <c r="F11" t="s">
        <v>19</v>
      </c>
      <c r="G11" t="s">
        <v>14</v>
      </c>
      <c r="H11">
        <v>-24.941077656882019</v>
      </c>
      <c r="L11">
        <v>175</v>
      </c>
      <c r="M11">
        <v>194</v>
      </c>
      <c r="P11" t="s">
        <v>19</v>
      </c>
      <c r="Q11" t="s">
        <v>14</v>
      </c>
      <c r="R11">
        <v>17.83642235097102</v>
      </c>
      <c r="V11">
        <v>152</v>
      </c>
      <c r="W11">
        <v>239</v>
      </c>
      <c r="Z11" t="s">
        <v>19</v>
      </c>
      <c r="AA11" t="s">
        <v>14</v>
      </c>
      <c r="AB11">
        <v>3.9550156017068168</v>
      </c>
      <c r="AF11">
        <v>171</v>
      </c>
      <c r="AG11">
        <v>182</v>
      </c>
      <c r="AJ11" t="s">
        <v>19</v>
      </c>
      <c r="AK11" t="s">
        <v>14</v>
      </c>
      <c r="AL11">
        <v>33.768210506557566</v>
      </c>
      <c r="AP11">
        <v>185</v>
      </c>
      <c r="AQ11">
        <v>236</v>
      </c>
      <c r="AT11" t="s">
        <v>19</v>
      </c>
      <c r="AU11" t="s">
        <v>14</v>
      </c>
      <c r="AV11">
        <v>7.6144018966648526</v>
      </c>
      <c r="AZ11">
        <v>151</v>
      </c>
      <c r="BA11">
        <v>206</v>
      </c>
      <c r="BD11" t="s">
        <v>19</v>
      </c>
      <c r="BE11" t="s">
        <v>14</v>
      </c>
      <c r="BF11">
        <v>16.685754499069493</v>
      </c>
      <c r="BJ11">
        <v>196</v>
      </c>
      <c r="BK11">
        <v>238</v>
      </c>
      <c r="BN11" t="s">
        <v>19</v>
      </c>
      <c r="BO11" t="s">
        <v>14</v>
      </c>
      <c r="BP11">
        <v>-34.585028659730291</v>
      </c>
      <c r="BT11">
        <v>181</v>
      </c>
      <c r="BU11">
        <v>194</v>
      </c>
      <c r="BX11" t="s">
        <v>19</v>
      </c>
      <c r="BY11" t="s">
        <v>14</v>
      </c>
      <c r="BZ11">
        <v>29.743287342920226</v>
      </c>
    </row>
    <row r="12" spans="1:79">
      <c r="E12" t="s">
        <v>20</v>
      </c>
      <c r="F12" t="s">
        <v>21</v>
      </c>
      <c r="G12" t="s">
        <v>14</v>
      </c>
      <c r="H12">
        <v>33.75852505247061</v>
      </c>
      <c r="L12">
        <v>156</v>
      </c>
      <c r="M12">
        <v>224</v>
      </c>
      <c r="O12" t="s">
        <v>20</v>
      </c>
      <c r="P12" t="s">
        <v>21</v>
      </c>
      <c r="Q12" t="s">
        <v>14</v>
      </c>
      <c r="R12">
        <v>32.916410817270936</v>
      </c>
      <c r="V12">
        <v>141</v>
      </c>
      <c r="W12">
        <v>226</v>
      </c>
      <c r="Y12" t="s">
        <v>20</v>
      </c>
      <c r="Z12" t="s">
        <v>21</v>
      </c>
      <c r="AA12" t="s">
        <v>14</v>
      </c>
      <c r="AB12">
        <v>33.998140012138386</v>
      </c>
      <c r="AF12">
        <v>151</v>
      </c>
      <c r="AG12">
        <v>186</v>
      </c>
      <c r="AI12" t="s">
        <v>20</v>
      </c>
      <c r="AJ12" t="s">
        <v>21</v>
      </c>
      <c r="AK12" t="s">
        <v>14</v>
      </c>
      <c r="AL12">
        <v>33.137776050451272</v>
      </c>
      <c r="AP12">
        <v>154</v>
      </c>
      <c r="AQ12">
        <v>224</v>
      </c>
      <c r="AS12" t="s">
        <v>20</v>
      </c>
      <c r="AT12" t="s">
        <v>21</v>
      </c>
      <c r="AU12" t="s">
        <v>14</v>
      </c>
      <c r="AV12">
        <v>26.250013886402442</v>
      </c>
      <c r="AZ12">
        <v>142</v>
      </c>
      <c r="BA12">
        <v>173</v>
      </c>
      <c r="BC12" t="s">
        <v>20</v>
      </c>
      <c r="BD12" t="s">
        <v>21</v>
      </c>
      <c r="BE12" t="s">
        <v>14</v>
      </c>
      <c r="BF12">
        <v>28.899439404670801</v>
      </c>
      <c r="BJ12">
        <v>193</v>
      </c>
      <c r="BK12">
        <v>264</v>
      </c>
      <c r="BM12" t="s">
        <v>20</v>
      </c>
      <c r="BN12" t="s">
        <v>21</v>
      </c>
      <c r="BO12" t="s">
        <v>14</v>
      </c>
      <c r="BP12">
        <v>28.789955080532248</v>
      </c>
      <c r="BT12">
        <v>193</v>
      </c>
      <c r="BU12">
        <v>216</v>
      </c>
      <c r="BW12" t="s">
        <v>20</v>
      </c>
      <c r="BX12" t="s">
        <v>21</v>
      </c>
      <c r="BY12" t="s">
        <v>14</v>
      </c>
      <c r="BZ12">
        <v>33.589413529476062</v>
      </c>
    </row>
    <row r="13" spans="1:79">
      <c r="B13">
        <v>161</v>
      </c>
      <c r="C13">
        <v>226</v>
      </c>
      <c r="E13" t="s">
        <v>22</v>
      </c>
      <c r="F13" t="s">
        <v>23</v>
      </c>
      <c r="G13" t="s">
        <v>14</v>
      </c>
      <c r="H13">
        <v>22.127312951087042</v>
      </c>
      <c r="I13">
        <f>H13/H12</f>
        <v>0.65545852245306135</v>
      </c>
      <c r="L13">
        <v>123</v>
      </c>
      <c r="M13">
        <v>226</v>
      </c>
      <c r="O13" t="s">
        <v>22</v>
      </c>
      <c r="P13" t="s">
        <v>23</v>
      </c>
      <c r="Q13" t="s">
        <v>14</v>
      </c>
      <c r="R13">
        <v>35.313439513400027</v>
      </c>
      <c r="S13">
        <f>R12/R13</f>
        <v>0.93212134730689389</v>
      </c>
      <c r="Y13" t="s">
        <v>22</v>
      </c>
      <c r="Z13" t="s">
        <v>23</v>
      </c>
      <c r="AA13" t="s">
        <v>14</v>
      </c>
      <c r="AB13">
        <v>26.134878602137064</v>
      </c>
      <c r="AC13">
        <f>AB13/AB12</f>
        <v>0.76871495301819759</v>
      </c>
      <c r="AF13">
        <v>123</v>
      </c>
      <c r="AG13">
        <v>166</v>
      </c>
      <c r="AI13" t="s">
        <v>22</v>
      </c>
      <c r="AJ13" t="s">
        <v>23</v>
      </c>
      <c r="AK13" t="s">
        <v>14</v>
      </c>
      <c r="AL13">
        <v>31.316427125624333</v>
      </c>
      <c r="AM13">
        <f>AL12/AL13</f>
        <v>1.0581595377250632</v>
      </c>
      <c r="AS13" t="s">
        <v>22</v>
      </c>
      <c r="AT13" t="s">
        <v>23</v>
      </c>
      <c r="AU13" t="s">
        <v>14</v>
      </c>
      <c r="AV13">
        <v>29.140932116116268</v>
      </c>
      <c r="AW13">
        <f>AV13/AV12</f>
        <v>1.1101301600153182</v>
      </c>
      <c r="BC13" t="s">
        <v>22</v>
      </c>
      <c r="BD13" t="s">
        <v>23</v>
      </c>
      <c r="BE13" t="s">
        <v>14</v>
      </c>
      <c r="BF13">
        <v>26.548698166988537</v>
      </c>
      <c r="BG13">
        <f>BF12/BF13</f>
        <v>1.0885445012367969</v>
      </c>
      <c r="BJ13">
        <v>174</v>
      </c>
      <c r="BK13">
        <v>276</v>
      </c>
      <c r="BM13" t="s">
        <v>22</v>
      </c>
      <c r="BN13" t="s">
        <v>23</v>
      </c>
      <c r="BO13" t="s">
        <v>14</v>
      </c>
      <c r="BP13">
        <v>30.766219997084139</v>
      </c>
      <c r="BQ13">
        <f>BP12/BP13</f>
        <v>0.93576510482148312</v>
      </c>
      <c r="BT13">
        <v>183</v>
      </c>
      <c r="BU13">
        <v>231</v>
      </c>
      <c r="BW13" t="s">
        <v>22</v>
      </c>
      <c r="BX13" t="s">
        <v>23</v>
      </c>
      <c r="BY13" t="s">
        <v>14</v>
      </c>
      <c r="BZ13">
        <v>24.818811691398675</v>
      </c>
      <c r="CA13">
        <f>BZ13/BZ12</f>
        <v>0.73888791388450914</v>
      </c>
    </row>
    <row r="14" spans="1:79">
      <c r="B14">
        <v>169</v>
      </c>
      <c r="C14">
        <v>217</v>
      </c>
      <c r="L14">
        <v>112</v>
      </c>
      <c r="M14">
        <v>209</v>
      </c>
      <c r="V14">
        <v>148</v>
      </c>
      <c r="W14">
        <v>193</v>
      </c>
      <c r="AP14">
        <v>182</v>
      </c>
      <c r="AQ14">
        <v>180</v>
      </c>
      <c r="AZ14">
        <v>187</v>
      </c>
      <c r="BA14">
        <v>166</v>
      </c>
      <c r="BJ14">
        <v>140</v>
      </c>
      <c r="BK14">
        <v>253</v>
      </c>
      <c r="BT14">
        <v>158</v>
      </c>
      <c r="BU14">
        <v>235</v>
      </c>
    </row>
    <row r="15" spans="1:79">
      <c r="B15">
        <v>206</v>
      </c>
      <c r="C15">
        <v>210</v>
      </c>
      <c r="E15" t="s">
        <v>12</v>
      </c>
      <c r="F15" t="s">
        <v>13</v>
      </c>
      <c r="G15" t="s">
        <v>14</v>
      </c>
      <c r="H15">
        <v>192.44597262970211</v>
      </c>
      <c r="O15" t="s">
        <v>12</v>
      </c>
      <c r="P15" t="s">
        <v>13</v>
      </c>
      <c r="Q15" t="s">
        <v>14</v>
      </c>
      <c r="R15">
        <v>189.78523035065686</v>
      </c>
      <c r="V15">
        <v>152</v>
      </c>
      <c r="W15">
        <v>168</v>
      </c>
      <c r="Y15" t="s">
        <v>12</v>
      </c>
      <c r="Z15" t="s">
        <v>13</v>
      </c>
      <c r="AA15" t="s">
        <v>14</v>
      </c>
      <c r="AB15">
        <v>177.37617994363677</v>
      </c>
      <c r="AF15">
        <v>171</v>
      </c>
      <c r="AG15">
        <v>182</v>
      </c>
      <c r="AI15" t="s">
        <v>12</v>
      </c>
      <c r="AJ15" t="s">
        <v>13</v>
      </c>
      <c r="AK15" t="s">
        <v>14</v>
      </c>
      <c r="AL15">
        <v>201.65623032202714</v>
      </c>
      <c r="AP15">
        <v>190</v>
      </c>
      <c r="AQ15">
        <v>155</v>
      </c>
      <c r="AS15" t="s">
        <v>12</v>
      </c>
      <c r="AT15" t="s">
        <v>13</v>
      </c>
      <c r="AU15" t="s">
        <v>14</v>
      </c>
      <c r="AV15">
        <v>214.7532619407138</v>
      </c>
      <c r="AZ15">
        <v>198</v>
      </c>
      <c r="BA15">
        <v>154</v>
      </c>
      <c r="BC15" t="s">
        <v>12</v>
      </c>
      <c r="BD15" t="s">
        <v>13</v>
      </c>
      <c r="BE15" t="s">
        <v>14</v>
      </c>
      <c r="BF15">
        <v>219.83330276222733</v>
      </c>
      <c r="BT15">
        <v>131</v>
      </c>
      <c r="BU15">
        <v>212</v>
      </c>
    </row>
    <row r="16" spans="1:79">
      <c r="B16">
        <v>222</v>
      </c>
      <c r="C16">
        <v>223</v>
      </c>
      <c r="E16" t="s">
        <v>15</v>
      </c>
      <c r="F16" t="s">
        <v>16</v>
      </c>
      <c r="G16" t="s">
        <v>14</v>
      </c>
      <c r="H16">
        <v>235.70406660920386</v>
      </c>
      <c r="L16">
        <v>156</v>
      </c>
      <c r="M16">
        <v>224</v>
      </c>
      <c r="O16" t="s">
        <v>15</v>
      </c>
      <c r="P16" t="s">
        <v>16</v>
      </c>
      <c r="Q16" t="s">
        <v>14</v>
      </c>
      <c r="R16">
        <v>212.15560188724638</v>
      </c>
      <c r="V16">
        <v>175</v>
      </c>
      <c r="W16">
        <v>152</v>
      </c>
      <c r="Y16" t="s">
        <v>15</v>
      </c>
      <c r="Z16" t="s">
        <v>16</v>
      </c>
      <c r="AA16" t="s">
        <v>14</v>
      </c>
      <c r="AB16">
        <v>188.61847494088846</v>
      </c>
      <c r="AF16">
        <v>185</v>
      </c>
      <c r="AG16">
        <v>154</v>
      </c>
      <c r="AI16" t="s">
        <v>15</v>
      </c>
      <c r="AJ16" t="s">
        <v>16</v>
      </c>
      <c r="AK16" t="s">
        <v>14</v>
      </c>
      <c r="AL16">
        <v>173.89942349159455</v>
      </c>
      <c r="AP16">
        <v>216</v>
      </c>
      <c r="AQ16">
        <v>143</v>
      </c>
      <c r="AS16" t="s">
        <v>15</v>
      </c>
      <c r="AT16" t="s">
        <v>16</v>
      </c>
      <c r="AU16" t="s">
        <v>14</v>
      </c>
      <c r="AV16">
        <v>177.59131310840223</v>
      </c>
      <c r="AZ16">
        <v>224</v>
      </c>
      <c r="BA16">
        <v>147</v>
      </c>
      <c r="BC16" t="s">
        <v>15</v>
      </c>
      <c r="BD16" t="s">
        <v>16</v>
      </c>
      <c r="BE16" t="s">
        <v>14</v>
      </c>
      <c r="BF16">
        <v>174.88209431701949</v>
      </c>
      <c r="BW16" t="s">
        <v>12</v>
      </c>
      <c r="BX16" t="s">
        <v>13</v>
      </c>
      <c r="BY16" t="s">
        <v>14</v>
      </c>
      <c r="BZ16">
        <v>163.51546440290625</v>
      </c>
    </row>
    <row r="17" spans="2:79">
      <c r="B17">
        <v>223</v>
      </c>
      <c r="C17">
        <v>247</v>
      </c>
      <c r="E17" t="s">
        <v>17</v>
      </c>
      <c r="F17" t="s">
        <v>18</v>
      </c>
      <c r="G17" t="s">
        <v>14</v>
      </c>
      <c r="H17">
        <v>-5.3076485069346292E-2</v>
      </c>
      <c r="L17">
        <v>175</v>
      </c>
      <c r="M17">
        <v>194</v>
      </c>
      <c r="O17" t="s">
        <v>17</v>
      </c>
      <c r="P17" t="s">
        <v>18</v>
      </c>
      <c r="Q17" t="s">
        <v>14</v>
      </c>
      <c r="R17">
        <v>-0.39156779680775994</v>
      </c>
      <c r="V17">
        <v>196</v>
      </c>
      <c r="W17">
        <v>166</v>
      </c>
      <c r="Y17" t="s">
        <v>17</v>
      </c>
      <c r="Z17" t="s">
        <v>18</v>
      </c>
      <c r="AA17" t="s">
        <v>14</v>
      </c>
      <c r="AB17">
        <v>-0.33242700729404329</v>
      </c>
      <c r="AF17">
        <v>206</v>
      </c>
      <c r="AG17">
        <v>146</v>
      </c>
      <c r="AI17" t="s">
        <v>17</v>
      </c>
      <c r="AJ17" t="s">
        <v>18</v>
      </c>
      <c r="AK17" t="s">
        <v>14</v>
      </c>
      <c r="AL17">
        <v>-0.57350529248542692</v>
      </c>
      <c r="AP17">
        <v>247</v>
      </c>
      <c r="AQ17">
        <v>172</v>
      </c>
      <c r="AS17" t="s">
        <v>17</v>
      </c>
      <c r="AT17" t="s">
        <v>18</v>
      </c>
      <c r="AU17" t="s">
        <v>14</v>
      </c>
      <c r="AV17">
        <v>-0.15514063215234836</v>
      </c>
      <c r="AZ17">
        <v>242</v>
      </c>
      <c r="BA17">
        <v>158</v>
      </c>
      <c r="BC17" t="s">
        <v>17</v>
      </c>
      <c r="BD17" t="s">
        <v>18</v>
      </c>
      <c r="BE17" t="s">
        <v>14</v>
      </c>
      <c r="BF17">
        <v>0.36992211246599654</v>
      </c>
      <c r="BJ17">
        <v>168</v>
      </c>
      <c r="BK17">
        <v>197</v>
      </c>
      <c r="BM17" t="s">
        <v>12</v>
      </c>
      <c r="BN17" t="s">
        <v>13</v>
      </c>
      <c r="BO17" t="s">
        <v>14</v>
      </c>
      <c r="BP17">
        <v>195.42568419841774</v>
      </c>
      <c r="BT17">
        <v>133</v>
      </c>
      <c r="BU17">
        <v>167</v>
      </c>
      <c r="BW17" t="s">
        <v>15</v>
      </c>
      <c r="BX17" t="s">
        <v>16</v>
      </c>
      <c r="BY17" t="s">
        <v>14</v>
      </c>
      <c r="BZ17">
        <v>169.46405386495454</v>
      </c>
    </row>
    <row r="18" spans="2:79">
      <c r="B18">
        <v>201</v>
      </c>
      <c r="C18">
        <v>262</v>
      </c>
      <c r="F18" t="s">
        <v>19</v>
      </c>
      <c r="G18" t="s">
        <v>14</v>
      </c>
      <c r="H18">
        <v>-3.0410585858626713</v>
      </c>
      <c r="L18">
        <v>211</v>
      </c>
      <c r="M18">
        <v>189</v>
      </c>
      <c r="P18" t="s">
        <v>19</v>
      </c>
      <c r="Q18" t="s">
        <v>14</v>
      </c>
      <c r="R18">
        <v>-22.435182150320834</v>
      </c>
      <c r="V18">
        <v>208</v>
      </c>
      <c r="W18">
        <v>201</v>
      </c>
      <c r="Z18" t="s">
        <v>19</v>
      </c>
      <c r="AA18" t="s">
        <v>14</v>
      </c>
      <c r="AB18">
        <v>-19.046664514113314</v>
      </c>
      <c r="AF18">
        <v>231</v>
      </c>
      <c r="AG18">
        <v>160</v>
      </c>
      <c r="AJ18" t="s">
        <v>19</v>
      </c>
      <c r="AK18" t="s">
        <v>14</v>
      </c>
      <c r="AL18">
        <v>-32.859432787830812</v>
      </c>
      <c r="AP18">
        <v>244</v>
      </c>
      <c r="AQ18">
        <v>192</v>
      </c>
      <c r="AT18" t="s">
        <v>19</v>
      </c>
      <c r="AU18" t="s">
        <v>14</v>
      </c>
      <c r="AV18">
        <v>-8.8889034533211611</v>
      </c>
      <c r="AZ18">
        <v>250</v>
      </c>
      <c r="BA18">
        <v>187</v>
      </c>
      <c r="BD18" t="s">
        <v>19</v>
      </c>
      <c r="BE18" t="s">
        <v>14</v>
      </c>
      <c r="BF18">
        <v>21.194975792865378</v>
      </c>
      <c r="BJ18">
        <v>183</v>
      </c>
      <c r="BK18">
        <v>182</v>
      </c>
      <c r="BM18" t="s">
        <v>15</v>
      </c>
      <c r="BN18" t="s">
        <v>16</v>
      </c>
      <c r="BO18" t="s">
        <v>14</v>
      </c>
      <c r="BP18">
        <v>208.42219570124175</v>
      </c>
      <c r="BT18">
        <v>154</v>
      </c>
      <c r="BU18">
        <v>140</v>
      </c>
      <c r="BW18" t="s">
        <v>17</v>
      </c>
      <c r="BX18" t="s">
        <v>18</v>
      </c>
      <c r="BY18" t="s">
        <v>14</v>
      </c>
      <c r="BZ18">
        <v>-0.70839441700658068</v>
      </c>
    </row>
    <row r="19" spans="2:79">
      <c r="E19" t="s">
        <v>20</v>
      </c>
      <c r="F19" t="s">
        <v>21</v>
      </c>
      <c r="G19" t="s">
        <v>14</v>
      </c>
      <c r="H19">
        <v>33.519382151287282</v>
      </c>
      <c r="L19">
        <v>225</v>
      </c>
      <c r="M19">
        <v>208</v>
      </c>
      <c r="O19" t="s">
        <v>20</v>
      </c>
      <c r="P19" t="s">
        <v>21</v>
      </c>
      <c r="Q19" t="s">
        <v>14</v>
      </c>
      <c r="R19">
        <v>36.169329664314056</v>
      </c>
      <c r="V19">
        <v>203</v>
      </c>
      <c r="W19">
        <v>207</v>
      </c>
      <c r="Y19" t="s">
        <v>20</v>
      </c>
      <c r="Z19" t="s">
        <v>21</v>
      </c>
      <c r="AA19" t="s">
        <v>14</v>
      </c>
      <c r="AB19">
        <v>28.523947621512111</v>
      </c>
      <c r="AF19">
        <v>231</v>
      </c>
      <c r="AG19">
        <v>176</v>
      </c>
      <c r="AI19" t="s">
        <v>20</v>
      </c>
      <c r="AJ19" t="s">
        <v>21</v>
      </c>
      <c r="AK19" t="s">
        <v>14</v>
      </c>
      <c r="AL19">
        <v>32.495875268671185</v>
      </c>
      <c r="AP19">
        <v>226</v>
      </c>
      <c r="AQ19">
        <v>211</v>
      </c>
      <c r="AS19" t="s">
        <v>20</v>
      </c>
      <c r="AT19" t="s">
        <v>21</v>
      </c>
      <c r="AU19" t="s">
        <v>14</v>
      </c>
      <c r="AV19">
        <v>32.466020633409116</v>
      </c>
      <c r="AZ19">
        <v>245</v>
      </c>
      <c r="BA19">
        <v>197</v>
      </c>
      <c r="BC19" t="s">
        <v>20</v>
      </c>
      <c r="BD19" t="s">
        <v>21</v>
      </c>
      <c r="BE19" t="s">
        <v>14</v>
      </c>
      <c r="BF19">
        <v>33.080168132167607</v>
      </c>
      <c r="BJ19">
        <v>217</v>
      </c>
      <c r="BK19">
        <v>188</v>
      </c>
      <c r="BM19" t="s">
        <v>17</v>
      </c>
      <c r="BN19" t="s">
        <v>18</v>
      </c>
      <c r="BO19" t="s">
        <v>14</v>
      </c>
      <c r="BP19">
        <v>-0.59200660596452048</v>
      </c>
      <c r="BT19">
        <v>176</v>
      </c>
      <c r="BU19">
        <v>141</v>
      </c>
      <c r="BX19" t="s">
        <v>19</v>
      </c>
      <c r="BY19" t="s">
        <v>14</v>
      </c>
      <c r="BZ19">
        <v>-40.58801032510754</v>
      </c>
    </row>
    <row r="20" spans="2:79">
      <c r="B20">
        <v>201</v>
      </c>
      <c r="C20">
        <v>262</v>
      </c>
      <c r="E20" t="s">
        <v>22</v>
      </c>
      <c r="F20" t="s">
        <v>23</v>
      </c>
      <c r="G20" t="s">
        <v>14</v>
      </c>
      <c r="H20">
        <v>27.463465989868183</v>
      </c>
      <c r="I20">
        <f>H20/H19</f>
        <v>0.81933091325830043</v>
      </c>
      <c r="L20">
        <v>216</v>
      </c>
      <c r="M20">
        <v>220</v>
      </c>
      <c r="O20" t="s">
        <v>22</v>
      </c>
      <c r="P20" t="s">
        <v>23</v>
      </c>
      <c r="Q20" t="s">
        <v>14</v>
      </c>
      <c r="R20">
        <v>22.56755037405129</v>
      </c>
      <c r="S20">
        <f>R19/R20</f>
        <v>1.602714032529752</v>
      </c>
      <c r="V20">
        <v>153</v>
      </c>
      <c r="W20">
        <v>203</v>
      </c>
      <c r="Y20" t="s">
        <v>22</v>
      </c>
      <c r="Z20" t="s">
        <v>23</v>
      </c>
      <c r="AA20" t="s">
        <v>14</v>
      </c>
      <c r="AB20">
        <v>36.530610744870174</v>
      </c>
      <c r="AC20">
        <f>AB19/AB20</f>
        <v>0.78082317924338562</v>
      </c>
      <c r="AF20">
        <v>207</v>
      </c>
      <c r="AG20">
        <v>200</v>
      </c>
      <c r="AI20" t="s">
        <v>22</v>
      </c>
      <c r="AJ20" t="s">
        <v>23</v>
      </c>
      <c r="AK20" t="s">
        <v>14</v>
      </c>
      <c r="AL20">
        <v>25.885558213507817</v>
      </c>
      <c r="AM20">
        <f>AL20/AL19</f>
        <v>0.79657981203736705</v>
      </c>
      <c r="AP20">
        <v>203</v>
      </c>
      <c r="AQ20">
        <v>209</v>
      </c>
      <c r="AS20" t="s">
        <v>22</v>
      </c>
      <c r="AT20" t="s">
        <v>23</v>
      </c>
      <c r="AU20" t="s">
        <v>14</v>
      </c>
      <c r="AV20">
        <v>34.66373159910161</v>
      </c>
      <c r="AW20">
        <f>AV19/AV20</f>
        <v>0.93659912351301922</v>
      </c>
      <c r="AZ20">
        <v>209</v>
      </c>
      <c r="BA20">
        <v>197</v>
      </c>
      <c r="BC20" t="s">
        <v>22</v>
      </c>
      <c r="BD20" t="s">
        <v>23</v>
      </c>
      <c r="BE20" t="s">
        <v>14</v>
      </c>
      <c r="BF20">
        <v>26.995265153321611</v>
      </c>
      <c r="BG20">
        <f>BF19/BF20</f>
        <v>1.2254063053015534</v>
      </c>
      <c r="BJ20">
        <v>225</v>
      </c>
      <c r="BK20">
        <v>208</v>
      </c>
      <c r="BN20" t="s">
        <v>19</v>
      </c>
      <c r="BO20" t="s">
        <v>14</v>
      </c>
      <c r="BP20">
        <v>-33.919479965631375</v>
      </c>
      <c r="BT20">
        <v>195</v>
      </c>
      <c r="BU20">
        <v>168</v>
      </c>
      <c r="BW20" t="s">
        <v>20</v>
      </c>
      <c r="BX20" t="s">
        <v>21</v>
      </c>
      <c r="BY20" t="s">
        <v>14</v>
      </c>
      <c r="BZ20">
        <v>31.822145850680002</v>
      </c>
    </row>
    <row r="21" spans="2:79">
      <c r="B21">
        <v>223</v>
      </c>
      <c r="C21">
        <v>247</v>
      </c>
      <c r="L21">
        <v>185</v>
      </c>
      <c r="M21">
        <v>237</v>
      </c>
      <c r="AF21">
        <v>183</v>
      </c>
      <c r="AG21">
        <v>199</v>
      </c>
      <c r="AZ21">
        <v>196</v>
      </c>
      <c r="BA21">
        <v>193</v>
      </c>
      <c r="BJ21">
        <v>214</v>
      </c>
      <c r="BK21">
        <v>231</v>
      </c>
      <c r="BM21" t="s">
        <v>20</v>
      </c>
      <c r="BN21" t="s">
        <v>21</v>
      </c>
      <c r="BO21" t="s">
        <v>14</v>
      </c>
      <c r="BP21">
        <v>29.655269852993122</v>
      </c>
      <c r="BT21">
        <v>181</v>
      </c>
      <c r="BU21">
        <v>194</v>
      </c>
      <c r="BW21" t="s">
        <v>22</v>
      </c>
      <c r="BX21" t="s">
        <v>23</v>
      </c>
      <c r="BY21" t="s">
        <v>14</v>
      </c>
      <c r="BZ21">
        <v>30.317565128351102</v>
      </c>
      <c r="CA21">
        <f>BZ20/BZ21</f>
        <v>1.049627360111512</v>
      </c>
    </row>
    <row r="22" spans="2:79">
      <c r="B22">
        <v>251</v>
      </c>
      <c r="C22">
        <v>258</v>
      </c>
      <c r="E22" t="s">
        <v>12</v>
      </c>
      <c r="F22" t="s">
        <v>13</v>
      </c>
      <c r="G22" t="s">
        <v>14</v>
      </c>
      <c r="H22">
        <v>225.87936399595111</v>
      </c>
      <c r="L22">
        <v>164</v>
      </c>
      <c r="M22">
        <v>234</v>
      </c>
      <c r="V22">
        <v>173</v>
      </c>
      <c r="W22">
        <v>125</v>
      </c>
      <c r="Y22" t="s">
        <v>12</v>
      </c>
      <c r="Z22" t="s">
        <v>13</v>
      </c>
      <c r="AA22" t="s">
        <v>14</v>
      </c>
      <c r="AB22">
        <v>199.01177566819194</v>
      </c>
      <c r="AP22">
        <v>216</v>
      </c>
      <c r="AQ22">
        <v>143</v>
      </c>
      <c r="AS22" t="s">
        <v>12</v>
      </c>
      <c r="AT22" t="s">
        <v>13</v>
      </c>
      <c r="AU22" t="s">
        <v>14</v>
      </c>
      <c r="AV22">
        <v>247.55192125401285</v>
      </c>
      <c r="BJ22">
        <v>196</v>
      </c>
      <c r="BK22">
        <v>238</v>
      </c>
      <c r="BM22" t="s">
        <v>22</v>
      </c>
      <c r="BN22" t="s">
        <v>23</v>
      </c>
      <c r="BO22" t="s">
        <v>14</v>
      </c>
      <c r="BP22">
        <v>29.352651628921283</v>
      </c>
      <c r="BQ22">
        <f>BP22/BP21</f>
        <v>0.98979546550842479</v>
      </c>
      <c r="BT22">
        <v>136</v>
      </c>
      <c r="BU22">
        <v>186</v>
      </c>
    </row>
    <row r="23" spans="2:79">
      <c r="B23">
        <v>251</v>
      </c>
      <c r="C23">
        <v>273</v>
      </c>
      <c r="E23" t="s">
        <v>15</v>
      </c>
      <c r="F23" t="s">
        <v>16</v>
      </c>
      <c r="G23" t="s">
        <v>14</v>
      </c>
      <c r="H23">
        <v>268.54408165594032</v>
      </c>
      <c r="O23" t="s">
        <v>12</v>
      </c>
      <c r="P23" t="s">
        <v>13</v>
      </c>
      <c r="Q23" t="s">
        <v>14</v>
      </c>
      <c r="R23">
        <v>251.37870214746201</v>
      </c>
      <c r="V23">
        <v>190</v>
      </c>
      <c r="W23">
        <v>111</v>
      </c>
      <c r="Y23" t="s">
        <v>15</v>
      </c>
      <c r="Z23" t="s">
        <v>16</v>
      </c>
      <c r="AA23" t="s">
        <v>14</v>
      </c>
      <c r="AB23">
        <v>137.97582637932132</v>
      </c>
      <c r="AF23">
        <v>207</v>
      </c>
      <c r="AG23">
        <v>200</v>
      </c>
      <c r="AI23" t="s">
        <v>12</v>
      </c>
      <c r="AJ23" t="s">
        <v>13</v>
      </c>
      <c r="AK23" t="s">
        <v>14</v>
      </c>
      <c r="AL23">
        <v>233.14458540861216</v>
      </c>
      <c r="AP23">
        <v>221</v>
      </c>
      <c r="AQ23">
        <v>126</v>
      </c>
      <c r="AS23" t="s">
        <v>15</v>
      </c>
      <c r="AT23" t="s">
        <v>16</v>
      </c>
      <c r="AU23" t="s">
        <v>14</v>
      </c>
      <c r="AV23">
        <v>143.98784055778793</v>
      </c>
      <c r="AZ23">
        <v>242</v>
      </c>
      <c r="BA23">
        <v>158</v>
      </c>
      <c r="BC23" t="s">
        <v>12</v>
      </c>
      <c r="BD23" t="s">
        <v>13</v>
      </c>
      <c r="BE23" t="s">
        <v>14</v>
      </c>
      <c r="BF23">
        <v>264.55187716353669</v>
      </c>
      <c r="BJ23">
        <v>167</v>
      </c>
      <c r="BK23">
        <v>216</v>
      </c>
    </row>
    <row r="24" spans="2:79">
      <c r="B24">
        <v>224</v>
      </c>
      <c r="C24">
        <v>291</v>
      </c>
      <c r="E24" t="s">
        <v>17</v>
      </c>
      <c r="F24" t="s">
        <v>18</v>
      </c>
      <c r="G24" t="s">
        <v>14</v>
      </c>
      <c r="H24">
        <v>-0.26840581780824496</v>
      </c>
      <c r="L24">
        <v>211</v>
      </c>
      <c r="M24">
        <v>189</v>
      </c>
      <c r="O24" t="s">
        <v>15</v>
      </c>
      <c r="P24" t="s">
        <v>16</v>
      </c>
      <c r="Q24" t="s">
        <v>14</v>
      </c>
      <c r="R24">
        <v>186.14478837398374</v>
      </c>
      <c r="V24">
        <v>222</v>
      </c>
      <c r="W24">
        <v>122</v>
      </c>
      <c r="Y24" t="s">
        <v>17</v>
      </c>
      <c r="Z24" t="s">
        <v>18</v>
      </c>
      <c r="AA24" t="s">
        <v>14</v>
      </c>
      <c r="AB24">
        <v>0.65967030159546791</v>
      </c>
      <c r="AF24">
        <v>231</v>
      </c>
      <c r="AG24">
        <v>176</v>
      </c>
      <c r="AI24" t="s">
        <v>15</v>
      </c>
      <c r="AJ24" t="s">
        <v>16</v>
      </c>
      <c r="AK24" t="s">
        <v>14</v>
      </c>
      <c r="AL24">
        <v>204.19764930673747</v>
      </c>
      <c r="AP24">
        <v>256</v>
      </c>
      <c r="AQ24">
        <v>118</v>
      </c>
      <c r="AS24" t="s">
        <v>17</v>
      </c>
      <c r="AT24" t="s">
        <v>18</v>
      </c>
      <c r="AU24" t="s">
        <v>14</v>
      </c>
      <c r="AV24">
        <v>0.29731136410096037</v>
      </c>
      <c r="AZ24">
        <v>262</v>
      </c>
      <c r="BA24">
        <v>148</v>
      </c>
      <c r="BC24" t="s">
        <v>15</v>
      </c>
      <c r="BD24" t="s">
        <v>16</v>
      </c>
      <c r="BE24" t="s">
        <v>14</v>
      </c>
      <c r="BF24">
        <v>169.00130764161008</v>
      </c>
      <c r="BW24" t="s">
        <v>12</v>
      </c>
      <c r="BX24" t="s">
        <v>13</v>
      </c>
      <c r="BY24" t="s">
        <v>14</v>
      </c>
      <c r="BZ24">
        <v>204.40524303422703</v>
      </c>
    </row>
    <row r="25" spans="2:79">
      <c r="B25">
        <v>202</v>
      </c>
      <c r="C25">
        <v>280</v>
      </c>
      <c r="F25" t="s">
        <v>19</v>
      </c>
      <c r="G25" t="s">
        <v>14</v>
      </c>
      <c r="H25">
        <v>-15.378520557169749</v>
      </c>
      <c r="L25">
        <v>224</v>
      </c>
      <c r="M25">
        <v>169</v>
      </c>
      <c r="O25" t="s">
        <v>17</v>
      </c>
      <c r="P25" t="s">
        <v>18</v>
      </c>
      <c r="Q25" t="s">
        <v>14</v>
      </c>
      <c r="R25">
        <v>-0.21196917589645087</v>
      </c>
      <c r="V25">
        <v>227</v>
      </c>
      <c r="W25">
        <v>144</v>
      </c>
      <c r="Z25" t="s">
        <v>19</v>
      </c>
      <c r="AA25" t="s">
        <v>14</v>
      </c>
      <c r="AB25">
        <v>37.79632415154245</v>
      </c>
      <c r="AF25">
        <v>256</v>
      </c>
      <c r="AG25">
        <v>186</v>
      </c>
      <c r="AI25" t="s">
        <v>17</v>
      </c>
      <c r="AJ25" t="s">
        <v>18</v>
      </c>
      <c r="AK25" t="s">
        <v>14</v>
      </c>
      <c r="AL25">
        <v>0.42850205686737458</v>
      </c>
      <c r="AP25">
        <v>279</v>
      </c>
      <c r="AQ25">
        <v>140</v>
      </c>
      <c r="AT25" t="s">
        <v>19</v>
      </c>
      <c r="AU25" t="s">
        <v>14</v>
      </c>
      <c r="AV25">
        <v>17.034686364262363</v>
      </c>
      <c r="AZ25">
        <v>285</v>
      </c>
      <c r="BA25">
        <v>155</v>
      </c>
      <c r="BC25" t="s">
        <v>17</v>
      </c>
      <c r="BD25" t="s">
        <v>18</v>
      </c>
      <c r="BE25" t="s">
        <v>14</v>
      </c>
      <c r="BF25">
        <v>-4.6058463528581645E-2</v>
      </c>
      <c r="BJ25">
        <v>172</v>
      </c>
      <c r="BK25">
        <v>154</v>
      </c>
      <c r="BM25" t="s">
        <v>12</v>
      </c>
      <c r="BN25" t="s">
        <v>13</v>
      </c>
      <c r="BO25" t="s">
        <v>14</v>
      </c>
      <c r="BP25">
        <v>203.33125844459255</v>
      </c>
      <c r="BT25">
        <v>176</v>
      </c>
      <c r="BU25">
        <v>141</v>
      </c>
      <c r="BW25" t="s">
        <v>15</v>
      </c>
      <c r="BX25" t="s">
        <v>16</v>
      </c>
      <c r="BY25" t="s">
        <v>14</v>
      </c>
      <c r="BZ25">
        <v>140.70026674891386</v>
      </c>
    </row>
    <row r="26" spans="2:79">
      <c r="E26" t="s">
        <v>20</v>
      </c>
      <c r="F26" t="s">
        <v>21</v>
      </c>
      <c r="G26" t="s">
        <v>14</v>
      </c>
      <c r="H26">
        <v>27.040164815961308</v>
      </c>
      <c r="L26">
        <v>260</v>
      </c>
      <c r="M26">
        <v>152</v>
      </c>
      <c r="P26" t="s">
        <v>19</v>
      </c>
      <c r="Q26" t="s">
        <v>14</v>
      </c>
      <c r="R26">
        <v>-12.144939165732813</v>
      </c>
      <c r="V26">
        <v>196</v>
      </c>
      <c r="W26">
        <v>166</v>
      </c>
      <c r="Y26" t="s">
        <v>20</v>
      </c>
      <c r="Z26" t="s">
        <v>21</v>
      </c>
      <c r="AA26" t="s">
        <v>14</v>
      </c>
      <c r="AB26">
        <v>28.955636116146994</v>
      </c>
      <c r="AF26">
        <v>259</v>
      </c>
      <c r="AG26">
        <v>197</v>
      </c>
      <c r="AJ26" t="s">
        <v>19</v>
      </c>
      <c r="AK26" t="s">
        <v>14</v>
      </c>
      <c r="AL26">
        <v>24.551359371175359</v>
      </c>
      <c r="AP26">
        <v>276</v>
      </c>
      <c r="AQ26">
        <v>158</v>
      </c>
      <c r="AS26" t="s">
        <v>20</v>
      </c>
      <c r="AT26" t="s">
        <v>21</v>
      </c>
      <c r="AU26" t="s">
        <v>14</v>
      </c>
      <c r="AV26">
        <v>32.249302794078112</v>
      </c>
      <c r="AZ26">
        <v>280</v>
      </c>
      <c r="BA26">
        <v>186</v>
      </c>
      <c r="BD26" t="s">
        <v>19</v>
      </c>
      <c r="BE26" t="s">
        <v>14</v>
      </c>
      <c r="BF26">
        <v>-2.6389555710449577</v>
      </c>
      <c r="BJ26">
        <v>181</v>
      </c>
      <c r="BK26">
        <v>132</v>
      </c>
      <c r="BM26" t="s">
        <v>15</v>
      </c>
      <c r="BN26" t="s">
        <v>16</v>
      </c>
      <c r="BO26" t="s">
        <v>14</v>
      </c>
      <c r="BP26">
        <v>157.21455124239733</v>
      </c>
      <c r="BT26">
        <v>190</v>
      </c>
      <c r="BU26">
        <v>112</v>
      </c>
      <c r="BW26" t="s">
        <v>17</v>
      </c>
      <c r="BX26" t="s">
        <v>18</v>
      </c>
      <c r="BY26" t="s">
        <v>14</v>
      </c>
      <c r="BZ26">
        <v>-0.46160247801452819</v>
      </c>
    </row>
    <row r="27" spans="2:79">
      <c r="B27">
        <v>224</v>
      </c>
      <c r="C27">
        <v>291</v>
      </c>
      <c r="E27" t="s">
        <v>22</v>
      </c>
      <c r="F27" t="s">
        <v>23</v>
      </c>
      <c r="G27" t="s">
        <v>14</v>
      </c>
      <c r="H27">
        <v>21.877033635469253</v>
      </c>
      <c r="I27">
        <f>H27/H26</f>
        <v>0.80905696338639344</v>
      </c>
      <c r="L27">
        <v>278</v>
      </c>
      <c r="M27">
        <v>163</v>
      </c>
      <c r="O27" t="s">
        <v>20</v>
      </c>
      <c r="P27" t="s">
        <v>21</v>
      </c>
      <c r="Q27" t="s">
        <v>14</v>
      </c>
      <c r="R27">
        <v>37.29309105267189</v>
      </c>
      <c r="V27">
        <v>175</v>
      </c>
      <c r="W27">
        <v>152</v>
      </c>
      <c r="Y27" t="s">
        <v>22</v>
      </c>
      <c r="Z27" t="s">
        <v>23</v>
      </c>
      <c r="AA27" t="s">
        <v>14</v>
      </c>
      <c r="AB27">
        <v>27.784643515641473</v>
      </c>
      <c r="AC27">
        <f>AB26/AB27</f>
        <v>1.0421453167051182</v>
      </c>
      <c r="AF27">
        <v>235</v>
      </c>
      <c r="AG27">
        <v>233</v>
      </c>
      <c r="AI27" t="s">
        <v>20</v>
      </c>
      <c r="AJ27" t="s">
        <v>21</v>
      </c>
      <c r="AK27" t="s">
        <v>14</v>
      </c>
      <c r="AL27">
        <v>26.06963981630609</v>
      </c>
      <c r="AP27">
        <v>247</v>
      </c>
      <c r="AQ27">
        <v>172</v>
      </c>
      <c r="AS27" t="s">
        <v>22</v>
      </c>
      <c r="AT27" t="s">
        <v>23</v>
      </c>
      <c r="AU27" t="s">
        <v>14</v>
      </c>
      <c r="AV27">
        <v>27.566910038895649</v>
      </c>
      <c r="AW27">
        <f>AV27/AV26</f>
        <v>0.85480638806113096</v>
      </c>
      <c r="AZ27">
        <v>250</v>
      </c>
      <c r="BA27">
        <v>187</v>
      </c>
      <c r="BC27" t="s">
        <v>20</v>
      </c>
      <c r="BD27" t="s">
        <v>21</v>
      </c>
      <c r="BE27" t="s">
        <v>14</v>
      </c>
      <c r="BF27">
        <v>26.782326472091111</v>
      </c>
      <c r="BJ27">
        <v>205</v>
      </c>
      <c r="BK27">
        <v>124</v>
      </c>
      <c r="BM27" t="s">
        <v>17</v>
      </c>
      <c r="BN27" t="s">
        <v>18</v>
      </c>
      <c r="BO27" t="s">
        <v>14</v>
      </c>
      <c r="BP27">
        <v>-0.34820731161687069</v>
      </c>
      <c r="BT27">
        <v>215</v>
      </c>
      <c r="BU27">
        <v>113</v>
      </c>
      <c r="BX27" t="s">
        <v>19</v>
      </c>
      <c r="BY27" t="s">
        <v>14</v>
      </c>
      <c r="BZ27">
        <v>-26.447873803012836</v>
      </c>
    </row>
    <row r="28" spans="2:79">
      <c r="B28">
        <v>251</v>
      </c>
      <c r="C28">
        <v>273</v>
      </c>
      <c r="L28">
        <v>277</v>
      </c>
      <c r="M28">
        <v>210</v>
      </c>
      <c r="O28" t="s">
        <v>22</v>
      </c>
      <c r="P28" t="s">
        <v>23</v>
      </c>
      <c r="Q28" t="s">
        <v>14</v>
      </c>
      <c r="R28">
        <v>33.111233861998798</v>
      </c>
      <c r="S28">
        <f>R27/R28</f>
        <v>1.1262972321751059</v>
      </c>
      <c r="AF28">
        <v>218</v>
      </c>
      <c r="AG28">
        <v>229</v>
      </c>
      <c r="AI28" t="s">
        <v>22</v>
      </c>
      <c r="AJ28" t="s">
        <v>23</v>
      </c>
      <c r="AK28" t="s">
        <v>14</v>
      </c>
      <c r="AL28">
        <v>29.447204278811942</v>
      </c>
      <c r="AM28">
        <f>AL27/AL28</f>
        <v>0.88530101429913666</v>
      </c>
      <c r="BC28" t="s">
        <v>22</v>
      </c>
      <c r="BD28" t="s">
        <v>23</v>
      </c>
      <c r="BE28" t="s">
        <v>14</v>
      </c>
      <c r="BF28">
        <v>21.133441004215719</v>
      </c>
      <c r="BG28">
        <f>BF28/BF27</f>
        <v>0.78908159924934484</v>
      </c>
      <c r="BJ28">
        <v>235</v>
      </c>
      <c r="BK28">
        <v>160</v>
      </c>
      <c r="BN28" t="s">
        <v>19</v>
      </c>
      <c r="BO28" t="s">
        <v>14</v>
      </c>
      <c r="BP28">
        <v>-19.950809351243372</v>
      </c>
      <c r="BT28">
        <v>232</v>
      </c>
      <c r="BU28">
        <v>150</v>
      </c>
      <c r="BW28" t="s">
        <v>20</v>
      </c>
      <c r="BX28" t="s">
        <v>21</v>
      </c>
      <c r="BY28" t="s">
        <v>14</v>
      </c>
      <c r="BZ28">
        <v>27.162690321307593</v>
      </c>
    </row>
    <row r="29" spans="2:79">
      <c r="B29">
        <v>277</v>
      </c>
      <c r="C29">
        <v>291</v>
      </c>
      <c r="E29" t="s">
        <v>12</v>
      </c>
      <c r="F29" t="s">
        <v>13</v>
      </c>
      <c r="G29" t="s">
        <v>14</v>
      </c>
      <c r="H29">
        <v>249.32883342801583</v>
      </c>
      <c r="L29">
        <v>225</v>
      </c>
      <c r="M29">
        <v>208</v>
      </c>
      <c r="V29">
        <v>185</v>
      </c>
      <c r="W29">
        <v>78</v>
      </c>
      <c r="Y29" t="s">
        <v>12</v>
      </c>
      <c r="Z29" t="s">
        <v>13</v>
      </c>
      <c r="AA29" t="s">
        <v>14</v>
      </c>
      <c r="AB29">
        <v>213.22449337369127</v>
      </c>
      <c r="AP29">
        <v>256</v>
      </c>
      <c r="AQ29">
        <v>118</v>
      </c>
      <c r="AS29" t="s">
        <v>12</v>
      </c>
      <c r="AT29" t="s">
        <v>13</v>
      </c>
      <c r="AU29" t="s">
        <v>14</v>
      </c>
      <c r="AV29">
        <v>282.84928576511675</v>
      </c>
      <c r="AZ29">
        <v>285</v>
      </c>
      <c r="BA29">
        <v>155</v>
      </c>
      <c r="BJ29">
        <v>217</v>
      </c>
      <c r="BK29">
        <v>188</v>
      </c>
      <c r="BM29" t="s">
        <v>20</v>
      </c>
      <c r="BN29" t="s">
        <v>21</v>
      </c>
      <c r="BO29" t="s">
        <v>14</v>
      </c>
      <c r="BP29">
        <v>31.302187606149662</v>
      </c>
      <c r="BT29">
        <v>218</v>
      </c>
      <c r="BU29">
        <v>171</v>
      </c>
      <c r="BW29" t="s">
        <v>22</v>
      </c>
      <c r="BX29" t="s">
        <v>23</v>
      </c>
      <c r="BY29" t="s">
        <v>14</v>
      </c>
      <c r="BZ29">
        <v>32.585759797786388</v>
      </c>
      <c r="CA29">
        <f>BZ28/BZ29</f>
        <v>0.83357547867129389</v>
      </c>
    </row>
    <row r="30" spans="2:79">
      <c r="B30">
        <v>266</v>
      </c>
      <c r="C30">
        <v>313</v>
      </c>
      <c r="E30" t="s">
        <v>15</v>
      </c>
      <c r="F30" t="s">
        <v>16</v>
      </c>
      <c r="G30" t="s">
        <v>14</v>
      </c>
      <c r="H30">
        <v>296.7325522219549</v>
      </c>
      <c r="V30">
        <v>221</v>
      </c>
      <c r="W30">
        <v>73</v>
      </c>
      <c r="Y30" t="s">
        <v>15</v>
      </c>
      <c r="Z30" t="s">
        <v>16</v>
      </c>
      <c r="AA30" t="s">
        <v>14</v>
      </c>
      <c r="AB30">
        <v>96.302490491458101</v>
      </c>
      <c r="AF30">
        <v>235</v>
      </c>
      <c r="AG30">
        <v>233</v>
      </c>
      <c r="AI30" t="s">
        <v>12</v>
      </c>
      <c r="AJ30" t="s">
        <v>13</v>
      </c>
      <c r="AK30" t="s">
        <v>14</v>
      </c>
      <c r="AL30">
        <v>261.34283548863419</v>
      </c>
      <c r="AP30">
        <v>266</v>
      </c>
      <c r="AQ30">
        <v>99</v>
      </c>
      <c r="AS30" t="s">
        <v>15</v>
      </c>
      <c r="AT30" t="s">
        <v>16</v>
      </c>
      <c r="AU30" t="s">
        <v>14</v>
      </c>
      <c r="AV30">
        <v>118.932847022147</v>
      </c>
      <c r="AZ30">
        <v>304</v>
      </c>
      <c r="BA30">
        <v>155</v>
      </c>
      <c r="BC30" t="s">
        <v>12</v>
      </c>
      <c r="BD30" t="s">
        <v>13</v>
      </c>
      <c r="BE30" t="s">
        <v>14</v>
      </c>
      <c r="BF30">
        <v>297.70789555289679</v>
      </c>
      <c r="BJ30">
        <v>183</v>
      </c>
      <c r="BK30">
        <v>182</v>
      </c>
      <c r="BM30" t="s">
        <v>22</v>
      </c>
      <c r="BN30" t="s">
        <v>23</v>
      </c>
      <c r="BO30" t="s">
        <v>14</v>
      </c>
      <c r="BP30">
        <v>33.809637215972579</v>
      </c>
      <c r="BQ30">
        <f>BP29/BP30</f>
        <v>0.92583624622158534</v>
      </c>
      <c r="BT30">
        <v>195</v>
      </c>
      <c r="BU30">
        <v>168</v>
      </c>
    </row>
    <row r="31" spans="2:79">
      <c r="B31">
        <v>228</v>
      </c>
      <c r="C31">
        <v>315</v>
      </c>
      <c r="E31" t="s">
        <v>17</v>
      </c>
      <c r="F31" t="s">
        <v>18</v>
      </c>
      <c r="G31" t="s">
        <v>14</v>
      </c>
      <c r="H31">
        <v>-0.43353332105687503</v>
      </c>
      <c r="L31">
        <v>278</v>
      </c>
      <c r="M31">
        <v>163</v>
      </c>
      <c r="O31" t="s">
        <v>12</v>
      </c>
      <c r="P31" t="s">
        <v>13</v>
      </c>
      <c r="Q31" t="s">
        <v>14</v>
      </c>
      <c r="R31">
        <v>302.29847745532243</v>
      </c>
      <c r="V31">
        <v>247</v>
      </c>
      <c r="W31">
        <v>100</v>
      </c>
      <c r="Y31" t="s">
        <v>17</v>
      </c>
      <c r="Z31" t="s">
        <v>18</v>
      </c>
      <c r="AA31" t="s">
        <v>14</v>
      </c>
      <c r="AB31">
        <v>0.31862094389475654</v>
      </c>
      <c r="AF31">
        <v>259</v>
      </c>
      <c r="AG31">
        <v>197</v>
      </c>
      <c r="AI31" t="s">
        <v>15</v>
      </c>
      <c r="AJ31" t="s">
        <v>16</v>
      </c>
      <c r="AK31" t="s">
        <v>14</v>
      </c>
      <c r="AL31">
        <v>226.47358006701003</v>
      </c>
      <c r="AP31">
        <v>268</v>
      </c>
      <c r="AQ31">
        <v>97</v>
      </c>
      <c r="AS31" t="s">
        <v>17</v>
      </c>
      <c r="AT31" t="s">
        <v>18</v>
      </c>
      <c r="AU31" t="s">
        <v>14</v>
      </c>
      <c r="AV31">
        <v>0.45141647436603838</v>
      </c>
      <c r="AZ31">
        <v>321</v>
      </c>
      <c r="BA31">
        <v>180</v>
      </c>
      <c r="BC31" t="s">
        <v>15</v>
      </c>
      <c r="BD31" t="s">
        <v>16</v>
      </c>
      <c r="BE31" t="s">
        <v>14</v>
      </c>
      <c r="BF31">
        <v>174.55676507836588</v>
      </c>
    </row>
    <row r="32" spans="2:79">
      <c r="F32" t="s">
        <v>19</v>
      </c>
      <c r="G32" t="s">
        <v>14</v>
      </c>
      <c r="H32">
        <v>-24.839629574849042</v>
      </c>
      <c r="L32">
        <v>305</v>
      </c>
      <c r="M32">
        <v>150</v>
      </c>
      <c r="O32" t="s">
        <v>15</v>
      </c>
      <c r="P32" t="s">
        <v>16</v>
      </c>
      <c r="Q32" t="s">
        <v>14</v>
      </c>
      <c r="R32">
        <v>186.08896791308209</v>
      </c>
      <c r="V32">
        <v>222</v>
      </c>
      <c r="W32">
        <v>122</v>
      </c>
      <c r="Z32" t="s">
        <v>19</v>
      </c>
      <c r="AA32" t="s">
        <v>14</v>
      </c>
      <c r="AB32">
        <v>18.255635349644145</v>
      </c>
      <c r="AF32">
        <v>285</v>
      </c>
      <c r="AG32">
        <v>210</v>
      </c>
      <c r="AI32" t="s">
        <v>17</v>
      </c>
      <c r="AJ32" t="s">
        <v>18</v>
      </c>
      <c r="AK32" t="s">
        <v>14</v>
      </c>
      <c r="AL32">
        <v>0.36166409662900489</v>
      </c>
      <c r="AP32">
        <v>301</v>
      </c>
      <c r="AQ32">
        <v>106</v>
      </c>
      <c r="AT32" t="s">
        <v>19</v>
      </c>
      <c r="AU32" t="s">
        <v>14</v>
      </c>
      <c r="AV32">
        <v>25.864258783849515</v>
      </c>
      <c r="AZ32">
        <v>301</v>
      </c>
      <c r="BA32">
        <v>196</v>
      </c>
      <c r="BC32" t="s">
        <v>17</v>
      </c>
      <c r="BD32" t="s">
        <v>18</v>
      </c>
      <c r="BE32" t="s">
        <v>14</v>
      </c>
      <c r="BF32">
        <v>0.51940097839572175</v>
      </c>
      <c r="BW32" t="s">
        <v>12</v>
      </c>
      <c r="BX32" t="s">
        <v>13</v>
      </c>
      <c r="BY32" t="s">
        <v>14</v>
      </c>
      <c r="BZ32">
        <v>241.50176643418146</v>
      </c>
    </row>
    <row r="33" spans="5:79">
      <c r="E33" t="s">
        <v>20</v>
      </c>
      <c r="F33" t="s">
        <v>21</v>
      </c>
      <c r="G33" t="s">
        <v>14</v>
      </c>
      <c r="H33">
        <v>28.687378388525602</v>
      </c>
      <c r="L33">
        <v>335</v>
      </c>
      <c r="M33">
        <v>183</v>
      </c>
      <c r="O33" t="s">
        <v>17</v>
      </c>
      <c r="P33" t="s">
        <v>18</v>
      </c>
      <c r="Q33" t="s">
        <v>14</v>
      </c>
      <c r="R33">
        <v>0.1995256235874581</v>
      </c>
      <c r="V33">
        <v>190</v>
      </c>
      <c r="W33">
        <v>111</v>
      </c>
      <c r="Y33" t="s">
        <v>20</v>
      </c>
      <c r="Z33" t="s">
        <v>21</v>
      </c>
      <c r="AA33" t="s">
        <v>14</v>
      </c>
      <c r="AB33">
        <v>34.701615970663298</v>
      </c>
      <c r="AF33">
        <v>281</v>
      </c>
      <c r="AG33">
        <v>244</v>
      </c>
      <c r="AJ33" t="s">
        <v>19</v>
      </c>
      <c r="AK33" t="s">
        <v>14</v>
      </c>
      <c r="AL33">
        <v>20.721826338253564</v>
      </c>
      <c r="AP33">
        <v>304</v>
      </c>
      <c r="AQ33">
        <v>137</v>
      </c>
      <c r="AS33" t="s">
        <v>20</v>
      </c>
      <c r="AT33" t="s">
        <v>21</v>
      </c>
      <c r="AU33" t="s">
        <v>14</v>
      </c>
      <c r="AV33">
        <v>28.488597959683382</v>
      </c>
      <c r="AZ33">
        <v>280</v>
      </c>
      <c r="BA33">
        <v>186</v>
      </c>
      <c r="BD33" t="s">
        <v>19</v>
      </c>
      <c r="BE33" t="s">
        <v>14</v>
      </c>
      <c r="BF33">
        <v>29.759483937040507</v>
      </c>
      <c r="BJ33">
        <v>211</v>
      </c>
      <c r="BK33">
        <v>107</v>
      </c>
      <c r="BM33" t="s">
        <v>12</v>
      </c>
      <c r="BN33" t="s">
        <v>13</v>
      </c>
      <c r="BO33" t="s">
        <v>14</v>
      </c>
      <c r="BP33">
        <v>235.57258930747588</v>
      </c>
      <c r="BT33">
        <v>215</v>
      </c>
      <c r="BU33">
        <v>113</v>
      </c>
      <c r="BW33" t="s">
        <v>15</v>
      </c>
      <c r="BX33" t="s">
        <v>16</v>
      </c>
      <c r="BY33" t="s">
        <v>14</v>
      </c>
      <c r="BZ33">
        <v>125.85103490728105</v>
      </c>
    </row>
    <row r="34" spans="5:79">
      <c r="E34" t="s">
        <v>22</v>
      </c>
      <c r="F34" t="s">
        <v>23</v>
      </c>
      <c r="G34" t="s">
        <v>14</v>
      </c>
      <c r="H34">
        <v>22.73702897627258</v>
      </c>
      <c r="I34">
        <f>H34/H33</f>
        <v>0.79257953335209441</v>
      </c>
      <c r="L34">
        <v>318</v>
      </c>
      <c r="M34">
        <v>217</v>
      </c>
      <c r="P34" t="s">
        <v>19</v>
      </c>
      <c r="Q34" t="s">
        <v>14</v>
      </c>
      <c r="R34">
        <v>11.431976136277257</v>
      </c>
      <c r="Y34" t="s">
        <v>22</v>
      </c>
      <c r="Z34" t="s">
        <v>23</v>
      </c>
      <c r="AA34" t="s">
        <v>14</v>
      </c>
      <c r="AB34">
        <v>24.565443331329501</v>
      </c>
      <c r="AC34">
        <f>AB34/AB33</f>
        <v>0.70790488120487227</v>
      </c>
      <c r="AF34">
        <v>248</v>
      </c>
      <c r="AG34">
        <v>254</v>
      </c>
      <c r="AI34" t="s">
        <v>20</v>
      </c>
      <c r="AJ34" t="s">
        <v>21</v>
      </c>
      <c r="AK34" t="s">
        <v>14</v>
      </c>
      <c r="AL34">
        <v>25.843353388702106</v>
      </c>
      <c r="AP34">
        <v>279</v>
      </c>
      <c r="AQ34">
        <v>140</v>
      </c>
      <c r="AS34" t="s">
        <v>22</v>
      </c>
      <c r="AT34" t="s">
        <v>23</v>
      </c>
      <c r="AU34" t="s">
        <v>14</v>
      </c>
      <c r="AV34">
        <v>21.118640147592117</v>
      </c>
      <c r="AW34">
        <f>AV34/AV33</f>
        <v>0.74130149112563859</v>
      </c>
      <c r="BC34" t="s">
        <v>20</v>
      </c>
      <c r="BD34" t="s">
        <v>21</v>
      </c>
      <c r="BE34" t="s">
        <v>14</v>
      </c>
      <c r="BF34">
        <v>24.32653899079224</v>
      </c>
      <c r="BJ34">
        <v>233</v>
      </c>
      <c r="BK34">
        <v>107</v>
      </c>
      <c r="BM34" t="s">
        <v>15</v>
      </c>
      <c r="BN34" t="s">
        <v>16</v>
      </c>
      <c r="BO34" t="s">
        <v>14</v>
      </c>
      <c r="BP34">
        <v>134.09528388468462</v>
      </c>
      <c r="BT34">
        <v>232</v>
      </c>
      <c r="BU34">
        <v>98</v>
      </c>
      <c r="BW34" t="s">
        <v>17</v>
      </c>
      <c r="BX34" t="s">
        <v>18</v>
      </c>
      <c r="BY34" t="s">
        <v>14</v>
      </c>
      <c r="BZ34">
        <v>-0.72683601060623282</v>
      </c>
    </row>
    <row r="35" spans="5:79">
      <c r="I35" s="3">
        <f>(I6+I13+I20+I27+I34)/5</f>
        <v>0.76979492246424319</v>
      </c>
      <c r="L35">
        <v>284</v>
      </c>
      <c r="M35">
        <v>217</v>
      </c>
      <c r="O35" t="s">
        <v>20</v>
      </c>
      <c r="P35" t="s">
        <v>21</v>
      </c>
      <c r="Q35" t="s">
        <v>14</v>
      </c>
      <c r="R35">
        <v>32.559976102855885</v>
      </c>
      <c r="AC35" s="3">
        <f>(AC6+AC13+AC20+AC27+AC34)/5</f>
        <v>0.82263622564919703</v>
      </c>
      <c r="AI35" t="s">
        <v>22</v>
      </c>
      <c r="AJ35" t="s">
        <v>23</v>
      </c>
      <c r="AK35" t="s">
        <v>14</v>
      </c>
      <c r="AL35">
        <v>30.639519958352732</v>
      </c>
      <c r="AM35">
        <f>AL34/AL35</f>
        <v>0.8434646960471347</v>
      </c>
      <c r="AW35" s="3">
        <f>(AW6+AW13+AW20+AW27+AW34)/5</f>
        <v>0.89211561386114524</v>
      </c>
      <c r="BC35" t="s">
        <v>22</v>
      </c>
      <c r="BD35" t="s">
        <v>23</v>
      </c>
      <c r="BE35" t="s">
        <v>14</v>
      </c>
      <c r="BF35">
        <v>20.413901747328467</v>
      </c>
      <c r="BG35">
        <f>BF35/BF34</f>
        <v>0.83916177944816839</v>
      </c>
      <c r="BJ35">
        <v>265</v>
      </c>
      <c r="BK35">
        <v>139</v>
      </c>
      <c r="BM35" t="s">
        <v>17</v>
      </c>
      <c r="BN35" t="s">
        <v>18</v>
      </c>
      <c r="BO35" t="s">
        <v>14</v>
      </c>
      <c r="BP35">
        <v>0.73704814833021237</v>
      </c>
      <c r="BT35">
        <v>269</v>
      </c>
      <c r="BU35">
        <v>129</v>
      </c>
      <c r="BX35" t="s">
        <v>19</v>
      </c>
      <c r="BY35" t="s">
        <v>14</v>
      </c>
      <c r="BZ35">
        <v>-41.644635805863082</v>
      </c>
    </row>
    <row r="36" spans="5:79">
      <c r="L36">
        <v>277</v>
      </c>
      <c r="M36">
        <v>210</v>
      </c>
      <c r="O36" t="s">
        <v>22</v>
      </c>
      <c r="P36" t="s">
        <v>23</v>
      </c>
      <c r="Q36" t="s">
        <v>14</v>
      </c>
      <c r="R36">
        <v>36.279760499866114</v>
      </c>
      <c r="S36">
        <f>R35/R36</f>
        <v>0.89746943348691743</v>
      </c>
      <c r="AM36" s="3">
        <f>(AM6+AM13+AM20+AM28+AM35)/5</f>
        <v>0.84618611880505112</v>
      </c>
      <c r="BG36" s="3">
        <f>(BG6+BG13+BG20+BG28+BG35)/5</f>
        <v>0.96878081684682482</v>
      </c>
      <c r="BJ36">
        <v>260</v>
      </c>
      <c r="BK36">
        <v>161</v>
      </c>
      <c r="BN36" t="s">
        <v>19</v>
      </c>
      <c r="BO36" t="s">
        <v>14</v>
      </c>
      <c r="BP36">
        <v>42.229748197253443</v>
      </c>
      <c r="BT36">
        <v>260</v>
      </c>
      <c r="BU36">
        <v>150</v>
      </c>
      <c r="BW36" t="s">
        <v>20</v>
      </c>
      <c r="BX36" t="s">
        <v>21</v>
      </c>
      <c r="BY36" t="s">
        <v>14</v>
      </c>
      <c r="BZ36">
        <v>25.08310708743381</v>
      </c>
    </row>
    <row r="37" spans="5:79">
      <c r="S37" s="3">
        <f>(S6+S13+S20+S28+S36)/5</f>
        <v>1.180279851299286</v>
      </c>
      <c r="BJ37">
        <v>235</v>
      </c>
      <c r="BK37">
        <v>160</v>
      </c>
      <c r="BM37" t="s">
        <v>20</v>
      </c>
      <c r="BN37" t="s">
        <v>21</v>
      </c>
      <c r="BO37" t="s">
        <v>14</v>
      </c>
      <c r="BP37">
        <v>36.742016360114043</v>
      </c>
      <c r="BT37">
        <v>232</v>
      </c>
      <c r="BU37">
        <v>150</v>
      </c>
      <c r="BW37" t="s">
        <v>22</v>
      </c>
      <c r="BX37" t="s">
        <v>23</v>
      </c>
      <c r="BY37" t="s">
        <v>14</v>
      </c>
      <c r="BZ37">
        <v>30.458230044142045</v>
      </c>
      <c r="CA37">
        <f>BZ36/BZ37</f>
        <v>0.82352477642600186</v>
      </c>
    </row>
    <row r="38" spans="5:79">
      <c r="BJ38">
        <v>205</v>
      </c>
      <c r="BK38">
        <v>124</v>
      </c>
      <c r="BM38" t="s">
        <v>22</v>
      </c>
      <c r="BN38" t="s">
        <v>23</v>
      </c>
      <c r="BO38" t="s">
        <v>14</v>
      </c>
      <c r="BP38">
        <v>22.001862897722898</v>
      </c>
      <c r="BQ38">
        <f>BP38/BP37</f>
        <v>0.59882023572357379</v>
      </c>
    </row>
    <row r="40" spans="5:79">
      <c r="BW40" t="s">
        <v>12</v>
      </c>
      <c r="BX40" t="s">
        <v>13</v>
      </c>
      <c r="BY40" t="s">
        <v>14</v>
      </c>
      <c r="BZ40">
        <v>264.34484143139571</v>
      </c>
    </row>
    <row r="41" spans="5:79">
      <c r="BJ41">
        <v>239</v>
      </c>
      <c r="BK41">
        <v>85</v>
      </c>
      <c r="BM41" t="s">
        <v>12</v>
      </c>
      <c r="BN41" t="s">
        <v>13</v>
      </c>
      <c r="BO41" t="s">
        <v>14</v>
      </c>
      <c r="BP41">
        <v>262.4950105985626</v>
      </c>
      <c r="BT41">
        <v>236</v>
      </c>
      <c r="BU41">
        <v>76</v>
      </c>
      <c r="BW41" t="s">
        <v>15</v>
      </c>
      <c r="BX41" t="s">
        <v>16</v>
      </c>
      <c r="BY41" t="s">
        <v>14</v>
      </c>
      <c r="BZ41">
        <v>100.17756672304048</v>
      </c>
    </row>
    <row r="42" spans="5:79">
      <c r="BJ42">
        <v>279</v>
      </c>
      <c r="BK42">
        <v>88</v>
      </c>
      <c r="BM42" t="s">
        <v>15</v>
      </c>
      <c r="BN42" t="s">
        <v>16</v>
      </c>
      <c r="BO42" t="s">
        <v>14</v>
      </c>
      <c r="BP42">
        <v>108.86871194788533</v>
      </c>
      <c r="BT42">
        <v>284</v>
      </c>
      <c r="BU42">
        <v>84</v>
      </c>
      <c r="BW42" t="s">
        <v>17</v>
      </c>
      <c r="BX42" t="s">
        <v>18</v>
      </c>
      <c r="BY42" t="s">
        <v>14</v>
      </c>
      <c r="BZ42">
        <v>0.61049869428028536</v>
      </c>
    </row>
    <row r="43" spans="5:79">
      <c r="BJ43">
        <v>290</v>
      </c>
      <c r="BK43">
        <v>127</v>
      </c>
      <c r="BM43" t="s">
        <v>17</v>
      </c>
      <c r="BN43" t="s">
        <v>18</v>
      </c>
      <c r="BO43" t="s">
        <v>14</v>
      </c>
      <c r="BP43">
        <v>-0.7469195233292123</v>
      </c>
      <c r="BT43">
        <v>294</v>
      </c>
      <c r="BU43">
        <v>123</v>
      </c>
      <c r="BX43" t="s">
        <v>19</v>
      </c>
      <c r="BY43" t="s">
        <v>14</v>
      </c>
      <c r="BZ43">
        <v>34.978998580507884</v>
      </c>
    </row>
    <row r="44" spans="5:79">
      <c r="BJ44">
        <v>265</v>
      </c>
      <c r="BK44">
        <v>139</v>
      </c>
      <c r="BN44" t="s">
        <v>19</v>
      </c>
      <c r="BO44" t="s">
        <v>14</v>
      </c>
      <c r="BP44">
        <v>-42.795336322687099</v>
      </c>
      <c r="BT44">
        <v>269</v>
      </c>
      <c r="BU44">
        <v>129</v>
      </c>
      <c r="BW44" t="s">
        <v>20</v>
      </c>
      <c r="BX44" t="s">
        <v>21</v>
      </c>
      <c r="BY44" t="s">
        <v>14</v>
      </c>
      <c r="BZ44">
        <v>37.468935417153126</v>
      </c>
    </row>
    <row r="45" spans="5:79">
      <c r="BJ45">
        <v>233</v>
      </c>
      <c r="BK45">
        <v>107</v>
      </c>
      <c r="BM45" t="s">
        <v>20</v>
      </c>
      <c r="BN45" t="s">
        <v>21</v>
      </c>
      <c r="BO45" t="s">
        <v>14</v>
      </c>
      <c r="BP45">
        <v>26.488040402385217</v>
      </c>
      <c r="BT45">
        <v>232</v>
      </c>
      <c r="BU45">
        <v>98</v>
      </c>
      <c r="BW45" t="s">
        <v>22</v>
      </c>
      <c r="BX45" t="s">
        <v>23</v>
      </c>
      <c r="BY45" t="s">
        <v>14</v>
      </c>
      <c r="BZ45">
        <v>24.941045835658091</v>
      </c>
      <c r="CA45">
        <f>BZ45/BZ44</f>
        <v>0.66564596933384401</v>
      </c>
    </row>
    <row r="46" spans="5:79">
      <c r="BM46" t="s">
        <v>22</v>
      </c>
      <c r="BN46" t="s">
        <v>23</v>
      </c>
      <c r="BO46" t="s">
        <v>14</v>
      </c>
      <c r="BP46">
        <v>33.501643883423569</v>
      </c>
      <c r="BQ46">
        <f>BP45/BP46</f>
        <v>0.79064897515346566</v>
      </c>
      <c r="CA46" s="3">
        <f>(CA6+CA13+CA21+CA29+CA37+CA45)/6</f>
        <v>0.87286996210887235</v>
      </c>
    </row>
    <row r="47" spans="5:79">
      <c r="BQ47" s="3">
        <f>(BQ6+BQ13+BQ22+BQ30+BQ38+BQ46)/6</f>
        <v>0.83963087773211986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3CE9-0B91-1645-B6C4-C8C7FD7FDFB4}">
  <dimension ref="A1:DO77"/>
  <sheetViews>
    <sheetView topLeftCell="CZ42" workbookViewId="0">
      <selection activeCell="DO58" sqref="DO58"/>
    </sheetView>
  </sheetViews>
  <sheetFormatPr baseColWidth="10" defaultRowHeight="20"/>
  <sheetData>
    <row r="1" spans="1:119">
      <c r="A1" t="s">
        <v>30</v>
      </c>
      <c r="B1" s="1"/>
      <c r="C1" s="1">
        <v>1</v>
      </c>
      <c r="D1" s="1">
        <f>A2</f>
        <v>139</v>
      </c>
      <c r="E1" s="1">
        <f t="shared" ref="E1:E3" si="0">B2</f>
        <v>179</v>
      </c>
      <c r="F1" s="1">
        <f>D1-D2</f>
        <v>-21</v>
      </c>
      <c r="G1" s="1">
        <f>E1-E2</f>
        <v>-13</v>
      </c>
      <c r="H1" s="1"/>
      <c r="I1" s="1"/>
      <c r="J1" s="1"/>
      <c r="K1" s="1">
        <v>1</v>
      </c>
      <c r="L1" s="1">
        <f>J2</f>
        <v>141.5583564393377</v>
      </c>
      <c r="M1" s="1">
        <f>COS(RADIANS(L1))</f>
        <v>-0.78324178944844436</v>
      </c>
      <c r="N1" s="1">
        <f>SIN(RADIANS(L1))</f>
        <v>0.62171721808359037</v>
      </c>
      <c r="P1" t="s">
        <v>4</v>
      </c>
      <c r="Q1" s="1"/>
      <c r="R1" s="1">
        <v>1</v>
      </c>
      <c r="S1" s="1">
        <f>P2</f>
        <v>70</v>
      </c>
      <c r="T1" s="1">
        <f t="shared" ref="T1:T3" si="1">Q2</f>
        <v>226</v>
      </c>
      <c r="U1" s="1">
        <f>S1-S2</f>
        <v>-42</v>
      </c>
      <c r="V1" s="1">
        <f>T1-T2</f>
        <v>17</v>
      </c>
      <c r="W1" s="1"/>
      <c r="X1" s="1"/>
      <c r="Y1" s="1"/>
      <c r="Z1" s="1">
        <v>1</v>
      </c>
      <c r="AA1" s="1">
        <f>Y2</f>
        <v>100.86901598284244</v>
      </c>
      <c r="AB1" s="1">
        <f>COS(RADIANS(AA1))</f>
        <v>-0.18856439849489534</v>
      </c>
      <c r="AC1" s="1">
        <f>SIN(RADIANS(AA1))</f>
        <v>0.98206082684335716</v>
      </c>
      <c r="AE1" t="s">
        <v>5</v>
      </c>
      <c r="AF1" s="1"/>
      <c r="AG1" s="1">
        <v>1</v>
      </c>
      <c r="AH1" s="1">
        <f>AE2</f>
        <v>194</v>
      </c>
      <c r="AI1" s="1">
        <f t="shared" ref="AI1:AI3" si="2">AF2</f>
        <v>271</v>
      </c>
      <c r="AJ1" s="1">
        <f>AH1-AH2</f>
        <v>3</v>
      </c>
      <c r="AK1" s="1">
        <f>AI1-AI2</f>
        <v>24</v>
      </c>
      <c r="AL1" s="1"/>
      <c r="AM1" s="1"/>
      <c r="AN1" s="1"/>
      <c r="AO1" s="1">
        <v>1</v>
      </c>
      <c r="AP1" s="1">
        <f>AN2</f>
        <v>126.02737338510362</v>
      </c>
      <c r="AQ1" s="1">
        <f>COS(RADIANS(AP1))</f>
        <v>-0.58817169767504618</v>
      </c>
      <c r="AR1" s="1">
        <f>SIN(RADIANS(AP1))</f>
        <v>0.80873608430318855</v>
      </c>
      <c r="AT1" t="s">
        <v>6</v>
      </c>
      <c r="AU1" s="1"/>
      <c r="AV1" s="1">
        <v>1</v>
      </c>
      <c r="AW1" s="1">
        <f>AT2</f>
        <v>90</v>
      </c>
      <c r="AX1" s="1">
        <f t="shared" ref="AX1:AX3" si="3">AU2</f>
        <v>143</v>
      </c>
      <c r="AY1" s="1">
        <f>AW1-AW2</f>
        <v>-30</v>
      </c>
      <c r="AZ1" s="1">
        <f>AX1-AX2</f>
        <v>-8</v>
      </c>
      <c r="BA1" s="1"/>
      <c r="BB1" s="1"/>
      <c r="BC1" s="1"/>
      <c r="BD1" s="1">
        <v>1</v>
      </c>
      <c r="BE1" s="1">
        <f>BC2</f>
        <v>116.24134965215777</v>
      </c>
      <c r="BF1" s="1">
        <f>COS(RADIANS(BE1))</f>
        <v>-0.44215327797683712</v>
      </c>
      <c r="BG1" s="1">
        <f>SIN(RADIANS(BE1))</f>
        <v>0.89693950675301271</v>
      </c>
      <c r="BI1" t="s">
        <v>7</v>
      </c>
      <c r="BJ1" s="1"/>
      <c r="BK1" s="1">
        <v>1</v>
      </c>
      <c r="BL1" s="1">
        <f>BI2</f>
        <v>178</v>
      </c>
      <c r="BM1" s="1">
        <f t="shared" ref="BM1:BM3" si="4">BJ2</f>
        <v>267</v>
      </c>
      <c r="BN1" s="1">
        <f>BL1-BL2</f>
        <v>-13</v>
      </c>
      <c r="BO1" s="1">
        <f>BM1-BM2</f>
        <v>20</v>
      </c>
      <c r="BP1" s="1"/>
      <c r="BQ1" s="1"/>
      <c r="BR1" s="1"/>
      <c r="BS1" s="1">
        <v>1</v>
      </c>
      <c r="BT1" s="1">
        <f>BR2</f>
        <v>118.36567277823815</v>
      </c>
      <c r="BU1" s="1">
        <f>COS(RADIANS(BT1))</f>
        <v>-0.47509710600995081</v>
      </c>
      <c r="BV1" s="1">
        <f>SIN(RADIANS(BT1))</f>
        <v>0.8799333723987115</v>
      </c>
      <c r="BX1" t="s">
        <v>8</v>
      </c>
      <c r="BY1" s="1"/>
      <c r="BZ1" s="1">
        <v>1</v>
      </c>
      <c r="CA1" s="1">
        <f>BX2</f>
        <v>135</v>
      </c>
      <c r="CB1" s="1">
        <f t="shared" ref="CB1:CB3" si="5">BY2</f>
        <v>213</v>
      </c>
      <c r="CC1" s="1">
        <f>CA1-CA2</f>
        <v>-16</v>
      </c>
      <c r="CD1" s="1">
        <f>CB1-CB2</f>
        <v>7</v>
      </c>
      <c r="CE1" s="1"/>
      <c r="CF1" s="1"/>
      <c r="CG1" s="1"/>
      <c r="CH1" s="1">
        <v>1</v>
      </c>
      <c r="CI1" s="1">
        <f>CG2</f>
        <v>147.28034534852088</v>
      </c>
      <c r="CJ1" s="1">
        <f>COS(RADIANS(CI1))</f>
        <v>-0.84132540927117661</v>
      </c>
      <c r="CK1" s="1">
        <f>SIN(RADIANS(CI1))</f>
        <v>0.5405289591822876</v>
      </c>
      <c r="CM1" t="s">
        <v>24</v>
      </c>
      <c r="CN1" s="1"/>
      <c r="CO1" s="1">
        <v>1</v>
      </c>
      <c r="CP1" s="1">
        <f>CM2</f>
        <v>126</v>
      </c>
      <c r="CQ1" s="1">
        <f t="shared" ref="CQ1:CQ3" si="6">CN2</f>
        <v>266</v>
      </c>
      <c r="CR1" s="1">
        <f>CP1-CP2</f>
        <v>-14</v>
      </c>
      <c r="CS1" s="1">
        <f>CQ1-CQ2</f>
        <v>13</v>
      </c>
      <c r="CT1" s="1"/>
      <c r="CU1" s="1"/>
      <c r="CV1" s="1"/>
      <c r="CW1" s="1">
        <v>1</v>
      </c>
      <c r="CX1" s="1">
        <f>CV2</f>
        <v>135.74130882945028</v>
      </c>
      <c r="CY1" s="1">
        <f>COS(RADIANS(CX1))</f>
        <v>-0.71619608766888054</v>
      </c>
      <c r="CZ1" s="1">
        <f>SIN(RADIANS(CX1))</f>
        <v>0.69789910732697535</v>
      </c>
      <c r="DB1" t="s">
        <v>29</v>
      </c>
      <c r="DC1" s="1"/>
      <c r="DD1" s="1">
        <v>1</v>
      </c>
      <c r="DE1" s="1">
        <f>DB2</f>
        <v>102</v>
      </c>
      <c r="DF1" s="1">
        <f t="shared" ref="DF1:DF3" si="7">DC2</f>
        <v>231</v>
      </c>
      <c r="DG1" s="1">
        <f>DE1-DE2</f>
        <v>-29</v>
      </c>
      <c r="DH1" s="1">
        <f>DF1-DF2</f>
        <v>19</v>
      </c>
      <c r="DI1" s="1"/>
      <c r="DJ1" s="1"/>
      <c r="DK1" s="1"/>
      <c r="DL1" s="1">
        <v>1</v>
      </c>
      <c r="DM1" s="1">
        <f>DK2</f>
        <v>119.655376692982</v>
      </c>
      <c r="DN1" s="1">
        <f>COS(RADIANS(DM1))</f>
        <v>-0.4947820074868321</v>
      </c>
      <c r="DO1" s="1">
        <f>SIN(RADIANS(DM1))</f>
        <v>0.86901712587687274</v>
      </c>
    </row>
    <row r="2" spans="1:119">
      <c r="A2">
        <v>139</v>
      </c>
      <c r="B2">
        <v>179</v>
      </c>
      <c r="C2" s="1"/>
      <c r="D2" s="1">
        <f>A3</f>
        <v>160</v>
      </c>
      <c r="E2" s="1">
        <f t="shared" si="0"/>
        <v>192</v>
      </c>
      <c r="F2" s="1"/>
      <c r="G2" s="1"/>
      <c r="H2" s="1">
        <f>(F1*F3+G1*G3)/(SQRT(F1^2+G1^2)*SQRT(F3^2+G3^2))</f>
        <v>-0.78324178944844447</v>
      </c>
      <c r="I2" s="1">
        <f>ACOS(H2)</f>
        <v>2.4706594035781597</v>
      </c>
      <c r="J2" s="1">
        <f>DEGREES(I2)</f>
        <v>141.5583564393377</v>
      </c>
      <c r="K2" s="1">
        <v>2</v>
      </c>
      <c r="L2" s="1">
        <f>J6</f>
        <v>118.56758430890488</v>
      </c>
      <c r="M2" s="1">
        <f>COS(RADIANS(L2))</f>
        <v>-0.47819505323472922</v>
      </c>
      <c r="N2" s="1">
        <f>SIN(RADIANS(L2))</f>
        <v>0.8782536598624765</v>
      </c>
      <c r="P2">
        <v>70</v>
      </c>
      <c r="Q2">
        <v>226</v>
      </c>
      <c r="R2" s="1"/>
      <c r="S2" s="1">
        <f>P3</f>
        <v>112</v>
      </c>
      <c r="T2" s="1">
        <f t="shared" si="1"/>
        <v>209</v>
      </c>
      <c r="U2" s="1"/>
      <c r="V2" s="1"/>
      <c r="W2" s="1">
        <f>(U1*U3+V1*V3)/(SQRT(U1^2+V1^2)*SQRT(U3^2+V3^2))</f>
        <v>-0.18856439849489542</v>
      </c>
      <c r="X2" s="1">
        <f>ACOS(W2)</f>
        <v>1.7604964421473848</v>
      </c>
      <c r="Y2" s="1">
        <f>DEGREES(X2)</f>
        <v>100.86901598284244</v>
      </c>
      <c r="Z2" s="1">
        <v>2</v>
      </c>
      <c r="AA2" s="1">
        <f>Y6</f>
        <v>119.43701366407076</v>
      </c>
      <c r="AB2" s="1">
        <f>COS(RADIANS(AA2))</f>
        <v>-0.49146646424267543</v>
      </c>
      <c r="AC2" s="1">
        <f>SIN(RADIANS(AA2))</f>
        <v>0.8708965004665038</v>
      </c>
      <c r="AE2">
        <v>194</v>
      </c>
      <c r="AF2">
        <v>271</v>
      </c>
      <c r="AG2" s="1"/>
      <c r="AH2" s="1">
        <f>AE3</f>
        <v>191</v>
      </c>
      <c r="AI2" s="1">
        <f t="shared" si="2"/>
        <v>247</v>
      </c>
      <c r="AJ2" s="1"/>
      <c r="AK2" s="1"/>
      <c r="AL2" s="1">
        <f>(AJ1*AJ3+AK1*AK3)/(SQRT(AJ1^2+AK1^2)*SQRT(AJ3^2+AK3^2))</f>
        <v>-0.58817169767504629</v>
      </c>
      <c r="AM2" s="1">
        <f>ACOS(AL2)</f>
        <v>2.1995926132103296</v>
      </c>
      <c r="AN2" s="1">
        <f>DEGREES(AM2)</f>
        <v>126.02737338510362</v>
      </c>
      <c r="AO2" s="1">
        <v>2</v>
      </c>
      <c r="AP2" s="1">
        <f>AN6</f>
        <v>124.06211281318308</v>
      </c>
      <c r="AQ2" s="1">
        <f>COS(RADIANS(AP2))</f>
        <v>-0.56009131203835183</v>
      </c>
      <c r="AR2" s="1">
        <f>SIN(RADIANS(AP2))</f>
        <v>0.82843087954225703</v>
      </c>
      <c r="AT2">
        <v>90</v>
      </c>
      <c r="AU2">
        <v>143</v>
      </c>
      <c r="AV2" s="1"/>
      <c r="AW2" s="1">
        <f>AT3</f>
        <v>120</v>
      </c>
      <c r="AX2" s="1">
        <f t="shared" si="3"/>
        <v>151</v>
      </c>
      <c r="AY2" s="1"/>
      <c r="AZ2" s="1"/>
      <c r="BA2" s="1">
        <f>(AY1*AY3+AZ1*AZ3)/(SQRT(AY1^2+AZ1^2)*SQRT(AY3^2+AZ3^2))</f>
        <v>-0.44215327797683718</v>
      </c>
      <c r="BB2" s="1">
        <f>ACOS(BA2)</f>
        <v>2.0287942783921182</v>
      </c>
      <c r="BC2" s="1">
        <f>DEGREES(BB2)</f>
        <v>116.24134965215777</v>
      </c>
      <c r="BD2" s="1">
        <v>2</v>
      </c>
      <c r="BE2" s="1">
        <f>BC6</f>
        <v>136.84761026599458</v>
      </c>
      <c r="BF2" s="1">
        <f>COS(RADIANS(BE2))</f>
        <v>-0.72953720414008483</v>
      </c>
      <c r="BG2" s="1">
        <f>SIN(RADIANS(BE2))</f>
        <v>0.68394112888133018</v>
      </c>
      <c r="BI2">
        <v>178</v>
      </c>
      <c r="BJ2">
        <v>267</v>
      </c>
      <c r="BK2" s="1"/>
      <c r="BL2" s="1">
        <f>BI3</f>
        <v>191</v>
      </c>
      <c r="BM2" s="1">
        <f t="shared" si="4"/>
        <v>247</v>
      </c>
      <c r="BN2" s="1"/>
      <c r="BO2" s="1"/>
      <c r="BP2" s="1">
        <f>(BN1*BN3+BO1*BO3)/(SQRT(BN1^2+BO1^2)*SQRT(BN3^2+BO3^2))</f>
        <v>-0.47509710600995075</v>
      </c>
      <c r="BQ2" s="1">
        <f>ACOS(BP2)</f>
        <v>2.0658707113184795</v>
      </c>
      <c r="BR2" s="1">
        <f>DEGREES(BQ2)</f>
        <v>118.36567277823815</v>
      </c>
      <c r="BS2" s="1">
        <v>2</v>
      </c>
      <c r="BT2" s="1">
        <f>BR6</f>
        <v>117.69947280805499</v>
      </c>
      <c r="BU2" s="1">
        <f>COS(RADIANS(BT2))</f>
        <v>-0.46483389898992011</v>
      </c>
      <c r="BV2" s="1">
        <f>SIN(RADIANS(BT2))</f>
        <v>0.88539790283794362</v>
      </c>
      <c r="BX2">
        <v>135</v>
      </c>
      <c r="BY2">
        <v>213</v>
      </c>
      <c r="BZ2" s="1"/>
      <c r="CA2" s="1">
        <f>BX3</f>
        <v>151</v>
      </c>
      <c r="CB2" s="1">
        <f t="shared" si="5"/>
        <v>206</v>
      </c>
      <c r="CC2" s="1"/>
      <c r="CD2" s="1"/>
      <c r="CE2" s="1">
        <f>(CC1*CC3+CD1*CD3)/(SQRT(CC1^2+CD1^2)*SQRT(CC3^2+CD3^2))</f>
        <v>-0.84132540927117638</v>
      </c>
      <c r="CF2" s="1">
        <f>ACOS(CE2)</f>
        <v>2.5705269498060046</v>
      </c>
      <c r="CG2" s="1">
        <f>DEGREES(CF2)</f>
        <v>147.28034534852088</v>
      </c>
      <c r="CH2" s="1">
        <v>2</v>
      </c>
      <c r="CI2" s="1">
        <f>CG6</f>
        <v>130.54518650608031</v>
      </c>
      <c r="CJ2" s="1">
        <f>COS(RADIANS(CI2))</f>
        <v>-0.65004754297874434</v>
      </c>
      <c r="CK2" s="1">
        <f>SIN(RADIANS(CI2))</f>
        <v>0.75989353982468988</v>
      </c>
      <c r="CM2">
        <v>126</v>
      </c>
      <c r="CN2">
        <v>266</v>
      </c>
      <c r="CO2" s="1"/>
      <c r="CP2" s="1">
        <f>CM3</f>
        <v>140</v>
      </c>
      <c r="CQ2" s="1">
        <f t="shared" si="6"/>
        <v>253</v>
      </c>
      <c r="CR2" s="1"/>
      <c r="CS2" s="1"/>
      <c r="CT2" s="1">
        <f>(CR1*CR3+CS1*CS3)/(SQRT(CR1^2+CS1^2)*SQRT(CR3^2+CS3^2))</f>
        <v>-0.71619608766888077</v>
      </c>
      <c r="CU2" s="1">
        <f>ACOS(CT2)</f>
        <v>2.3691327700403573</v>
      </c>
      <c r="CV2" s="1">
        <f>DEGREES(CU2)</f>
        <v>135.74130882945028</v>
      </c>
      <c r="CW2" s="1">
        <v>2</v>
      </c>
      <c r="CX2" s="1">
        <f>CV6</f>
        <v>126.0409168855045</v>
      </c>
      <c r="CY2" s="1">
        <f>COS(RADIANS(CX2))</f>
        <v>-0.5883628492046733</v>
      </c>
      <c r="CZ2" s="1">
        <f>SIN(RADIANS(CX2))</f>
        <v>0.80859703046434617</v>
      </c>
      <c r="DB2">
        <v>102</v>
      </c>
      <c r="DC2">
        <v>231</v>
      </c>
      <c r="DD2" s="1"/>
      <c r="DE2" s="1">
        <f>DB3</f>
        <v>131</v>
      </c>
      <c r="DF2" s="1">
        <f t="shared" si="7"/>
        <v>212</v>
      </c>
      <c r="DG2" s="1"/>
      <c r="DH2" s="1"/>
      <c r="DI2" s="1">
        <f>(DG1*DG3+DH1*DH3)/(SQRT(DG1^2+DH1^2)*SQRT(DG3^2+DH3^2))</f>
        <v>-0.49478200748683226</v>
      </c>
      <c r="DJ2" s="1">
        <f>ACOS(DI2)</f>
        <v>2.08838029100662</v>
      </c>
      <c r="DK2" s="1">
        <f>DEGREES(DJ2)</f>
        <v>119.655376692982</v>
      </c>
      <c r="DL2" s="1">
        <v>2</v>
      </c>
      <c r="DM2" s="1">
        <f>DK6</f>
        <v>145.45990909292911</v>
      </c>
      <c r="DN2" s="1">
        <f>COS(RADIANS(DM2))</f>
        <v>-0.82372966208055665</v>
      </c>
      <c r="DO2" s="1">
        <f>SIN(RADIANS(DM2))</f>
        <v>0.56698275441908463</v>
      </c>
    </row>
    <row r="3" spans="1:119">
      <c r="A3">
        <v>160</v>
      </c>
      <c r="B3">
        <v>192</v>
      </c>
      <c r="C3" s="1"/>
      <c r="D3" s="1">
        <f>A4</f>
        <v>169</v>
      </c>
      <c r="E3" s="1">
        <f t="shared" si="0"/>
        <v>217</v>
      </c>
      <c r="F3" s="1">
        <f>D3-D2</f>
        <v>9</v>
      </c>
      <c r="G3" s="1">
        <f>E3-E2</f>
        <v>25</v>
      </c>
      <c r="H3" s="1"/>
      <c r="I3" s="1"/>
      <c r="J3" s="1"/>
      <c r="K3" s="1">
        <v>3</v>
      </c>
      <c r="L3" s="1">
        <f>J10</f>
        <v>90.353673159246469</v>
      </c>
      <c r="M3" s="1">
        <f>COS(RADIANS(L3))</f>
        <v>-6.1727219047571979E-3</v>
      </c>
      <c r="N3" s="1">
        <f>SIN(RADIANS(L3))</f>
        <v>0.99998094857066477</v>
      </c>
      <c r="P3">
        <v>112</v>
      </c>
      <c r="Q3">
        <v>209</v>
      </c>
      <c r="R3" s="1"/>
      <c r="S3" s="1">
        <f>P4</f>
        <v>123</v>
      </c>
      <c r="T3" s="1">
        <f t="shared" si="1"/>
        <v>226</v>
      </c>
      <c r="U3" s="1">
        <f>S3-S2</f>
        <v>11</v>
      </c>
      <c r="V3" s="1">
        <f>T3-T2</f>
        <v>17</v>
      </c>
      <c r="W3" s="1"/>
      <c r="X3" s="1"/>
      <c r="Y3" s="1"/>
      <c r="Z3" s="1">
        <v>3</v>
      </c>
      <c r="AA3" s="1">
        <f>Y10</f>
        <v>125.19157899517295</v>
      </c>
      <c r="AB3" s="1">
        <f>COS(RADIANS(AA3))</f>
        <v>-0.57631221067714156</v>
      </c>
      <c r="AC3" s="1">
        <f>SIN(RADIANS(AA3))</f>
        <v>0.81722961022250407</v>
      </c>
      <c r="AE3">
        <v>191</v>
      </c>
      <c r="AF3">
        <v>247</v>
      </c>
      <c r="AG3" s="1"/>
      <c r="AH3" s="1">
        <f>AE4</f>
        <v>207</v>
      </c>
      <c r="AI3" s="1">
        <f t="shared" si="2"/>
        <v>232</v>
      </c>
      <c r="AJ3" s="1">
        <f>AH3-AH2</f>
        <v>16</v>
      </c>
      <c r="AK3" s="1">
        <f>AI3-AI2</f>
        <v>-15</v>
      </c>
      <c r="AL3" s="1"/>
      <c r="AM3" s="1"/>
      <c r="AN3" s="1"/>
      <c r="AO3" s="1">
        <v>3</v>
      </c>
      <c r="AP3" s="1">
        <f>AN10</f>
        <v>131.10415198691248</v>
      </c>
      <c r="AQ3" s="1">
        <f>COS(RADIANS(AP3))</f>
        <v>-0.65742985167382717</v>
      </c>
      <c r="AR3" s="1">
        <f>SIN(RADIANS(AP3))</f>
        <v>0.75351575307230945</v>
      </c>
      <c r="AT3">
        <v>120</v>
      </c>
      <c r="AU3">
        <v>151</v>
      </c>
      <c r="AV3" s="1"/>
      <c r="AW3" s="1">
        <f>AT4</f>
        <v>123</v>
      </c>
      <c r="AX3" s="1">
        <f t="shared" si="3"/>
        <v>166</v>
      </c>
      <c r="AY3" s="1">
        <f>AW3-AW2</f>
        <v>3</v>
      </c>
      <c r="AZ3" s="1">
        <f>AX3-AX2</f>
        <v>15</v>
      </c>
      <c r="BA3" s="1"/>
      <c r="BB3" s="1"/>
      <c r="BC3" s="1"/>
      <c r="BD3" s="1">
        <v>3</v>
      </c>
      <c r="BE3" s="1">
        <f>BC10</f>
        <v>133.15238973400542</v>
      </c>
      <c r="BF3" s="1">
        <f>COS(RADIANS(BE3))</f>
        <v>-0.68394112888132996</v>
      </c>
      <c r="BG3" s="1">
        <f>SIN(RADIANS(BE3))</f>
        <v>0.72953720414008494</v>
      </c>
      <c r="BI3">
        <v>191</v>
      </c>
      <c r="BJ3">
        <v>247</v>
      </c>
      <c r="BK3" s="1"/>
      <c r="BL3" s="1">
        <f>BI4</f>
        <v>185</v>
      </c>
      <c r="BM3" s="1">
        <f t="shared" si="4"/>
        <v>236</v>
      </c>
      <c r="BN3" s="1">
        <f>BL3-BL2</f>
        <v>-6</v>
      </c>
      <c r="BO3" s="1">
        <f>BM3-BM2</f>
        <v>-11</v>
      </c>
      <c r="BP3" s="1"/>
      <c r="BQ3" s="1"/>
      <c r="BR3" s="1"/>
      <c r="BS3" s="1">
        <v>3</v>
      </c>
      <c r="BT3" s="1">
        <f>BR10</f>
        <v>118.72032679786948</v>
      </c>
      <c r="BU3" s="1">
        <f>COS(RADIANS(BT3))</f>
        <v>-0.48053465196494161</v>
      </c>
      <c r="BV3" s="1">
        <f>SIN(RADIANS(BT3))</f>
        <v>0.87697573983601873</v>
      </c>
      <c r="BX3">
        <v>151</v>
      </c>
      <c r="BY3">
        <v>206</v>
      </c>
      <c r="BZ3" s="1"/>
      <c r="CA3" s="1">
        <f>BX4</f>
        <v>176</v>
      </c>
      <c r="CB3" s="1">
        <f t="shared" si="5"/>
        <v>210</v>
      </c>
      <c r="CC3" s="1">
        <f>CA3-CA2</f>
        <v>25</v>
      </c>
      <c r="CD3" s="1">
        <f>CB3-CB2</f>
        <v>4</v>
      </c>
      <c r="CE3" s="1"/>
      <c r="CF3" s="1"/>
      <c r="CG3" s="1"/>
      <c r="CH3" s="1">
        <v>3</v>
      </c>
      <c r="CI3" s="1">
        <f>CG10</f>
        <v>122.53273445785027</v>
      </c>
      <c r="CJ3" s="1">
        <f>COS(RADIANS(CI3))</f>
        <v>-0.53778137046233709</v>
      </c>
      <c r="CK3" s="1">
        <f>SIN(RADIANS(CI3))</f>
        <v>0.84308433598522659</v>
      </c>
      <c r="CM3">
        <v>140</v>
      </c>
      <c r="CN3">
        <v>253</v>
      </c>
      <c r="CO3" s="1"/>
      <c r="CP3" s="1">
        <f>CM4</f>
        <v>141</v>
      </c>
      <c r="CQ3" s="1">
        <f t="shared" si="6"/>
        <v>233</v>
      </c>
      <c r="CR3" s="1">
        <f>CP3-CP2</f>
        <v>1</v>
      </c>
      <c r="CS3" s="1">
        <f>CQ3-CQ2</f>
        <v>-20</v>
      </c>
      <c r="CT3" s="1"/>
      <c r="CU3" s="1"/>
      <c r="CV3" s="1"/>
      <c r="CW3" s="1">
        <v>3</v>
      </c>
      <c r="CX3" s="1">
        <f>CV10</f>
        <v>126.19129916357609</v>
      </c>
      <c r="CY3" s="1">
        <f>COS(RADIANS(CX3))</f>
        <v>-0.59048311723504499</v>
      </c>
      <c r="CZ3" s="1">
        <f>SIN(RADIANS(CX3))</f>
        <v>0.80704999117798404</v>
      </c>
      <c r="DB3">
        <v>131</v>
      </c>
      <c r="DC3">
        <v>212</v>
      </c>
      <c r="DD3" s="1"/>
      <c r="DE3" s="1">
        <f>DB4</f>
        <v>130</v>
      </c>
      <c r="DF3" s="1">
        <f t="shared" si="7"/>
        <v>196</v>
      </c>
      <c r="DG3" s="1">
        <f>DE3-DE2</f>
        <v>-1</v>
      </c>
      <c r="DH3" s="1">
        <f>DF3-DF2</f>
        <v>-16</v>
      </c>
      <c r="DI3" s="1"/>
      <c r="DJ3" s="1"/>
      <c r="DK3" s="1"/>
      <c r="DL3" s="1">
        <v>3</v>
      </c>
      <c r="DM3" s="1">
        <f>DK10</f>
        <v>140.06361685303008</v>
      </c>
      <c r="DN3" s="1">
        <f>COS(RADIANS(DM3))</f>
        <v>-0.76675767299310404</v>
      </c>
      <c r="DO3" s="1">
        <f>SIN(RADIANS(DM3))</f>
        <v>0.64193665645934272</v>
      </c>
    </row>
    <row r="4" spans="1:119">
      <c r="A4">
        <v>169</v>
      </c>
      <c r="B4">
        <v>217</v>
      </c>
      <c r="C4" s="1"/>
      <c r="D4" s="1"/>
      <c r="E4" s="1"/>
      <c r="F4" s="1"/>
      <c r="G4" s="1"/>
      <c r="H4" s="1"/>
      <c r="I4" s="1"/>
      <c r="J4" s="1"/>
      <c r="K4" s="1">
        <v>4</v>
      </c>
      <c r="L4" s="1">
        <f>J14</f>
        <v>135.16704261568091</v>
      </c>
      <c r="M4" s="1">
        <f>COS(RADIANS(L4))</f>
        <v>-0.70916530309535186</v>
      </c>
      <c r="N4" s="1">
        <f>SIN(RADIANS(L4))</f>
        <v>0.70504224900758794</v>
      </c>
      <c r="P4">
        <v>123</v>
      </c>
      <c r="Q4">
        <v>226</v>
      </c>
      <c r="R4" s="1"/>
      <c r="S4" s="1"/>
      <c r="T4" s="1"/>
      <c r="U4" s="1"/>
      <c r="V4" s="1"/>
      <c r="W4" s="1"/>
      <c r="X4" s="1"/>
      <c r="Y4" s="1"/>
      <c r="Z4" s="1">
        <v>4</v>
      </c>
      <c r="AA4" s="1">
        <f>Y14</f>
        <v>136.78991060824609</v>
      </c>
      <c r="AB4" s="1">
        <f>COS(RADIANS(AA4))</f>
        <v>-0.72884807209398739</v>
      </c>
      <c r="AC4" s="1">
        <f>SIN(RADIANS(AA4))</f>
        <v>0.68467546166404836</v>
      </c>
      <c r="AE4">
        <v>207</v>
      </c>
      <c r="AF4">
        <v>232</v>
      </c>
      <c r="AG4" s="1"/>
      <c r="AH4" s="1"/>
      <c r="AI4" s="1"/>
      <c r="AJ4" s="1"/>
      <c r="AK4" s="1"/>
      <c r="AL4" s="1"/>
      <c r="AM4" s="1"/>
      <c r="AN4" s="1"/>
      <c r="AO4" s="1">
        <v>4</v>
      </c>
      <c r="AP4" s="1">
        <f>AN14</f>
        <v>121.26978449168358</v>
      </c>
      <c r="AQ4" s="1">
        <f>COS(RADIANS(AP4))</f>
        <v>-0.51906843216038911</v>
      </c>
      <c r="AR4" s="1">
        <f>SIN(RADIANS(AP4))</f>
        <v>0.8547326849574407</v>
      </c>
      <c r="AT4">
        <v>123</v>
      </c>
      <c r="AU4">
        <v>166</v>
      </c>
      <c r="AV4" s="1"/>
      <c r="AW4" s="1"/>
      <c r="AX4" s="1"/>
      <c r="AY4" s="1"/>
      <c r="AZ4" s="1"/>
      <c r="BA4" s="1"/>
      <c r="BB4" s="1"/>
      <c r="BC4" s="1"/>
      <c r="BD4" s="1">
        <v>4</v>
      </c>
      <c r="BE4" s="1">
        <f>BC14</f>
        <v>113.9076604941725</v>
      </c>
      <c r="BF4" s="1">
        <f>COS(RADIANS(BE4))</f>
        <v>-0.40526381968530445</v>
      </c>
      <c r="BG4" s="1">
        <f>SIN(RADIANS(BE4))</f>
        <v>0.91419977929010521</v>
      </c>
      <c r="BI4">
        <v>185</v>
      </c>
      <c r="BJ4">
        <v>236</v>
      </c>
      <c r="BK4" s="1"/>
      <c r="BL4" s="1"/>
      <c r="BM4" s="1"/>
      <c r="BN4" s="1"/>
      <c r="BO4" s="1"/>
      <c r="BP4" s="1"/>
      <c r="BQ4" s="1"/>
      <c r="BR4" s="1"/>
      <c r="BS4" s="1">
        <v>4</v>
      </c>
      <c r="BT4" s="1">
        <f>BR14</f>
        <v>128.48210157291172</v>
      </c>
      <c r="BU4" s="1">
        <f>COS(RADIANS(BT4))</f>
        <v>-0.62227013005728204</v>
      </c>
      <c r="BV4" s="1">
        <f>SIN(RADIANS(BT4))</f>
        <v>0.78280258382205992</v>
      </c>
      <c r="BX4">
        <v>176</v>
      </c>
      <c r="BY4">
        <v>210</v>
      </c>
      <c r="BZ4" s="1"/>
      <c r="CA4" s="1"/>
      <c r="CB4" s="1"/>
      <c r="CC4" s="1"/>
      <c r="CD4" s="1"/>
      <c r="CE4" s="1"/>
      <c r="CF4" s="1"/>
      <c r="CG4" s="1"/>
      <c r="CH4" s="1">
        <v>4</v>
      </c>
      <c r="CI4" s="1">
        <f>CG14</f>
        <v>162.89727103094762</v>
      </c>
      <c r="CJ4" s="1">
        <f>COS(RADIANS(CI4))</f>
        <v>-0.9557790087219501</v>
      </c>
      <c r="CK4" s="1">
        <f>SIN(RADIANS(CI4))</f>
        <v>0.2940858488375232</v>
      </c>
      <c r="CM4">
        <v>141</v>
      </c>
      <c r="CN4">
        <v>233</v>
      </c>
      <c r="CO4" s="1"/>
      <c r="CP4" s="1"/>
      <c r="CQ4" s="1"/>
      <c r="CR4" s="1"/>
      <c r="CS4" s="1"/>
      <c r="CT4" s="1"/>
      <c r="CU4" s="1"/>
      <c r="CV4" s="1"/>
      <c r="CW4" s="1">
        <v>4</v>
      </c>
      <c r="CX4" s="1">
        <f>CV14</f>
        <v>138.01278750418334</v>
      </c>
      <c r="CY4" s="1">
        <f>COS(RADIANS(CX4))</f>
        <v>-0.74329414624716617</v>
      </c>
      <c r="CZ4" s="1">
        <f>SIN(RADIANS(CX4))</f>
        <v>0.66896473162244996</v>
      </c>
      <c r="DB4">
        <v>130</v>
      </c>
      <c r="DC4">
        <v>196</v>
      </c>
      <c r="DD4" s="1"/>
      <c r="DE4" s="1"/>
      <c r="DF4" s="1"/>
      <c r="DG4" s="1"/>
      <c r="DH4" s="1"/>
      <c r="DI4" s="1"/>
      <c r="DJ4" s="1"/>
      <c r="DK4" s="1"/>
      <c r="DL4" s="1">
        <v>4</v>
      </c>
      <c r="DM4" s="1">
        <f>DK14</f>
        <v>133.1523897340054</v>
      </c>
      <c r="DN4" s="1">
        <f>COS(RADIANS(DM4))</f>
        <v>-0.68394112888132974</v>
      </c>
      <c r="DO4" s="1">
        <f>SIN(RADIANS(DM4))</f>
        <v>0.72953720414008527</v>
      </c>
    </row>
    <row r="5" spans="1:119">
      <c r="A5">
        <v>161</v>
      </c>
      <c r="B5">
        <v>226</v>
      </c>
      <c r="C5" s="1">
        <v>2</v>
      </c>
      <c r="D5" s="1">
        <f>A3</f>
        <v>160</v>
      </c>
      <c r="E5" s="1">
        <f>B3</f>
        <v>192</v>
      </c>
      <c r="F5" s="1">
        <f>D5-D6</f>
        <v>-9</v>
      </c>
      <c r="G5" s="1">
        <f>E5-E6</f>
        <v>-25</v>
      </c>
      <c r="H5" s="1"/>
      <c r="I5" s="1"/>
      <c r="J5" s="1"/>
      <c r="K5" s="1">
        <v>5</v>
      </c>
      <c r="L5" s="1">
        <f>J18</f>
        <v>119.74488129694222</v>
      </c>
      <c r="M5" s="1">
        <f t="shared" ref="M5:M6" si="8">COS(RADIANS(L5))</f>
        <v>-0.49613893835683381</v>
      </c>
      <c r="N5" s="1">
        <f t="shared" ref="N5:N6" si="9">SIN(RADIANS(L5))</f>
        <v>0.86824314212445919</v>
      </c>
      <c r="P5">
        <v>156</v>
      </c>
      <c r="Q5">
        <v>224</v>
      </c>
      <c r="R5" s="1">
        <v>2</v>
      </c>
      <c r="S5" s="1">
        <f>P3</f>
        <v>112</v>
      </c>
      <c r="T5" s="1">
        <f>Q3</f>
        <v>209</v>
      </c>
      <c r="U5" s="1">
        <f>S5-S6</f>
        <v>-11</v>
      </c>
      <c r="V5" s="1">
        <f>T5-T6</f>
        <v>-17</v>
      </c>
      <c r="W5" s="1"/>
      <c r="X5" s="1"/>
      <c r="Y5" s="1"/>
      <c r="Z5" s="1">
        <v>5</v>
      </c>
      <c r="AA5" s="1">
        <f>Y18</f>
        <v>143.13010235415598</v>
      </c>
      <c r="AB5" s="1">
        <f t="shared" ref="AB5:AB6" si="10">COS(RADIANS(AA5))</f>
        <v>-0.8</v>
      </c>
      <c r="AC5" s="1">
        <f t="shared" ref="AC5:AC6" si="11">SIN(RADIANS(AA5))</f>
        <v>0.6</v>
      </c>
      <c r="AE5">
        <v>203</v>
      </c>
      <c r="AF5">
        <v>207</v>
      </c>
      <c r="AG5" s="1">
        <v>2</v>
      </c>
      <c r="AH5" s="1">
        <f>AE3</f>
        <v>191</v>
      </c>
      <c r="AI5" s="1">
        <f>AF3</f>
        <v>247</v>
      </c>
      <c r="AJ5" s="1">
        <f>AH5-AH6</f>
        <v>-16</v>
      </c>
      <c r="AK5" s="1">
        <f>AI5-AI6</f>
        <v>15</v>
      </c>
      <c r="AL5" s="1"/>
      <c r="AM5" s="1"/>
      <c r="AN5" s="1"/>
      <c r="AO5" s="1">
        <v>5</v>
      </c>
      <c r="AP5" s="1">
        <f>AN18</f>
        <v>106.43781747101782</v>
      </c>
      <c r="AQ5" s="1">
        <f t="shared" ref="AQ5:AQ7" si="12">COS(RADIANS(AP5))</f>
        <v>-0.28297458030045031</v>
      </c>
      <c r="AR5" s="1">
        <f t="shared" ref="AR5:AR7" si="13">SIN(RADIANS(AP5))</f>
        <v>0.95912740910881278</v>
      </c>
      <c r="AT5">
        <v>151</v>
      </c>
      <c r="AU5">
        <v>186</v>
      </c>
      <c r="AV5" s="1">
        <v>2</v>
      </c>
      <c r="AW5" s="1">
        <f>AT3</f>
        <v>120</v>
      </c>
      <c r="AX5" s="1">
        <f>AU3</f>
        <v>151</v>
      </c>
      <c r="AY5" s="1">
        <f>AW5-AW6</f>
        <v>-3</v>
      </c>
      <c r="AZ5" s="1">
        <f>AX5-AX6</f>
        <v>-15</v>
      </c>
      <c r="BA5" s="1"/>
      <c r="BB5" s="1"/>
      <c r="BC5" s="1"/>
      <c r="BD5" s="1">
        <v>5</v>
      </c>
      <c r="BE5" s="1">
        <f>BC18</f>
        <v>127.60353699858155</v>
      </c>
      <c r="BF5" s="1">
        <f t="shared" ref="BF5:BF7" si="14">COS(RADIANS(BE5))</f>
        <v>-0.61019407257752756</v>
      </c>
      <c r="BG5" s="1">
        <f t="shared" ref="BG5:BG7" si="15">SIN(RADIANS(BE5))</f>
        <v>0.7922519761990191</v>
      </c>
      <c r="BI5">
        <v>203</v>
      </c>
      <c r="BJ5">
        <v>209</v>
      </c>
      <c r="BK5" s="1">
        <v>2</v>
      </c>
      <c r="BL5" s="1">
        <f>BI3</f>
        <v>191</v>
      </c>
      <c r="BM5" s="1">
        <f>BJ3</f>
        <v>247</v>
      </c>
      <c r="BN5" s="1">
        <f>BL5-BL6</f>
        <v>6</v>
      </c>
      <c r="BO5" s="1">
        <f>BM5-BM6</f>
        <v>11</v>
      </c>
      <c r="BP5" s="1"/>
      <c r="BQ5" s="1"/>
      <c r="BR5" s="1"/>
      <c r="BS5" s="1">
        <v>5</v>
      </c>
      <c r="BT5" s="1">
        <f>BR18</f>
        <v>145.07892330892608</v>
      </c>
      <c r="BU5" s="1">
        <f t="shared" ref="BU5:BU8" si="16">COS(RADIANS(BT5))</f>
        <v>-0.81994135214821706</v>
      </c>
      <c r="BV5" s="1">
        <f t="shared" ref="BV5:BV8" si="17">SIN(RADIANS(BT5))</f>
        <v>0.57244753387306457</v>
      </c>
      <c r="BX5">
        <v>196</v>
      </c>
      <c r="BY5">
        <v>193</v>
      </c>
      <c r="BZ5" s="1">
        <v>2</v>
      </c>
      <c r="CA5" s="1">
        <f>BX3</f>
        <v>151</v>
      </c>
      <c r="CB5" s="1">
        <f>BY3</f>
        <v>206</v>
      </c>
      <c r="CC5" s="1">
        <f>CA5-CA6</f>
        <v>-25</v>
      </c>
      <c r="CD5" s="1">
        <f>CB5-CB6</f>
        <v>-4</v>
      </c>
      <c r="CE5" s="1"/>
      <c r="CF5" s="1"/>
      <c r="CG5" s="1"/>
      <c r="CH5" s="1">
        <v>5</v>
      </c>
      <c r="CI5" s="1">
        <f>CG18</f>
        <v>116.56505117707799</v>
      </c>
      <c r="CJ5" s="1">
        <f t="shared" ref="CJ5:CJ7" si="18">COS(RADIANS(CI5))</f>
        <v>-0.44721359549995793</v>
      </c>
      <c r="CK5" s="1">
        <f t="shared" ref="CK5:CK7" si="19">SIN(RADIANS(CI5))</f>
        <v>0.89442719099991586</v>
      </c>
      <c r="CM5">
        <v>167</v>
      </c>
      <c r="CN5">
        <v>216</v>
      </c>
      <c r="CO5" s="1">
        <v>2</v>
      </c>
      <c r="CP5" s="1">
        <f>CM3</f>
        <v>140</v>
      </c>
      <c r="CQ5" s="1">
        <f>CN3</f>
        <v>253</v>
      </c>
      <c r="CR5" s="1">
        <f>CP5-CP6</f>
        <v>-1</v>
      </c>
      <c r="CS5" s="1">
        <f>CQ5-CQ6</f>
        <v>20</v>
      </c>
      <c r="CT5" s="1"/>
      <c r="CU5" s="1"/>
      <c r="CV5" s="1"/>
      <c r="CW5" s="1">
        <v>5</v>
      </c>
      <c r="CX5" s="1">
        <f>CV18</f>
        <v>113.55226367289465</v>
      </c>
      <c r="CY5" s="1">
        <f t="shared" ref="CY5:CY7" si="20">COS(RADIANS(CX5))</f>
        <v>-0.39958542051392815</v>
      </c>
      <c r="CZ5" s="1">
        <f t="shared" ref="CZ5:CZ7" si="21">SIN(RADIANS(CX5))</f>
        <v>0.91669596470842352</v>
      </c>
      <c r="DB5">
        <v>136</v>
      </c>
      <c r="DC5">
        <v>186</v>
      </c>
      <c r="DD5" s="1">
        <v>2</v>
      </c>
      <c r="DE5" s="1">
        <f>DB3</f>
        <v>131</v>
      </c>
      <c r="DF5" s="1">
        <f>DC3</f>
        <v>212</v>
      </c>
      <c r="DG5" s="1">
        <f>DE5-DE6</f>
        <v>1</v>
      </c>
      <c r="DH5" s="1">
        <f>DF5-DF6</f>
        <v>16</v>
      </c>
      <c r="DI5" s="1"/>
      <c r="DJ5" s="1"/>
      <c r="DK5" s="1"/>
      <c r="DL5" s="1">
        <v>5</v>
      </c>
      <c r="DM5" s="1">
        <f>DK18</f>
        <v>125.27242144859841</v>
      </c>
      <c r="DN5" s="1">
        <f t="shared" ref="DN5:DN9" si="22">COS(RADIANS(DM5))</f>
        <v>-0.5774647206268072</v>
      </c>
      <c r="DO5" s="1">
        <f t="shared" ref="DO5:DO9" si="23">SIN(RADIANS(DM5))</f>
        <v>0.81641563950686513</v>
      </c>
    </row>
    <row r="6" spans="1:119">
      <c r="A6">
        <v>201</v>
      </c>
      <c r="B6">
        <v>262</v>
      </c>
      <c r="C6" s="1"/>
      <c r="D6" s="1">
        <f>A4</f>
        <v>169</v>
      </c>
      <c r="E6" s="1">
        <f t="shared" ref="E6" si="24">B4</f>
        <v>217</v>
      </c>
      <c r="F6" s="1"/>
      <c r="G6" s="1"/>
      <c r="H6" s="1">
        <f>(F5*F7+G5*G7)/(SQRT(F5^2+G5^2)*SQRT(F7^2+G7^2))</f>
        <v>-0.47819505323472916</v>
      </c>
      <c r="I6" s="1">
        <f>ACOS(H6)</f>
        <v>2.0693947323263555</v>
      </c>
      <c r="J6" s="1">
        <f>DEGREES(I6)</f>
        <v>118.56758430890488</v>
      </c>
      <c r="K6" s="1">
        <v>6</v>
      </c>
      <c r="L6" s="1">
        <f>J22</f>
        <v>126.02737338510362</v>
      </c>
      <c r="M6" s="1">
        <f t="shared" si="8"/>
        <v>-0.58817169767504618</v>
      </c>
      <c r="N6" s="1">
        <f t="shared" si="9"/>
        <v>0.80873608430318855</v>
      </c>
      <c r="P6">
        <v>164</v>
      </c>
      <c r="Q6">
        <v>234</v>
      </c>
      <c r="R6" s="1"/>
      <c r="S6" s="1">
        <f>P4</f>
        <v>123</v>
      </c>
      <c r="T6" s="1">
        <f t="shared" ref="T6" si="25">Q4</f>
        <v>226</v>
      </c>
      <c r="U6" s="1"/>
      <c r="V6" s="1"/>
      <c r="W6" s="1">
        <f>(U5*U7+V5*V7)/(SQRT(U5^2+V5^2)*SQRT(U7^2+V7^2))</f>
        <v>-0.49146646424267532</v>
      </c>
      <c r="X6" s="1">
        <f>ACOS(W6)</f>
        <v>2.0845691371874913</v>
      </c>
      <c r="Y6" s="1">
        <f>DEGREES(X6)</f>
        <v>119.43701366407076</v>
      </c>
      <c r="Z6" s="1">
        <v>6</v>
      </c>
      <c r="AA6" s="1">
        <f>Y22</f>
        <v>155.60969293753209</v>
      </c>
      <c r="AB6" s="1">
        <f t="shared" si="10"/>
        <v>-0.91075353416827343</v>
      </c>
      <c r="AC6" s="1">
        <f t="shared" si="11"/>
        <v>0.41295036021294335</v>
      </c>
      <c r="AE6">
        <v>208</v>
      </c>
      <c r="AF6">
        <v>201</v>
      </c>
      <c r="AG6" s="1"/>
      <c r="AH6" s="1">
        <f>AE4</f>
        <v>207</v>
      </c>
      <c r="AI6" s="1">
        <f t="shared" ref="AI6" si="26">AF4</f>
        <v>232</v>
      </c>
      <c r="AJ6" s="1"/>
      <c r="AK6" s="1"/>
      <c r="AL6" s="1">
        <f>(AJ5*AJ7+AK5*AK7)/(SQRT(AJ5^2+AK5^2)*SQRT(AJ7^2+AK7^2))</f>
        <v>-0.56009131203835194</v>
      </c>
      <c r="AM6" s="1">
        <f>ACOS(AL6)</f>
        <v>2.1652923455706894</v>
      </c>
      <c r="AN6" s="1">
        <f>DEGREES(AM6)</f>
        <v>124.06211281318308</v>
      </c>
      <c r="AO6" s="1">
        <v>6</v>
      </c>
      <c r="AP6" s="1">
        <f>AN22</f>
        <v>112.55819582178231</v>
      </c>
      <c r="AQ6" s="1">
        <f t="shared" si="12"/>
        <v>-0.38362162728321614</v>
      </c>
      <c r="AR6" s="1">
        <f t="shared" si="13"/>
        <v>0.92349036111947436</v>
      </c>
      <c r="AT6">
        <v>171</v>
      </c>
      <c r="AU6">
        <v>182</v>
      </c>
      <c r="AV6" s="1"/>
      <c r="AW6" s="1">
        <f>AT4</f>
        <v>123</v>
      </c>
      <c r="AX6" s="1">
        <f t="shared" ref="AX6" si="27">AU4</f>
        <v>166</v>
      </c>
      <c r="AY6" s="1"/>
      <c r="AZ6" s="1"/>
      <c r="BA6" s="1">
        <f>(AY5*AY7+AZ5*AZ7)/(SQRT(AY5^2+AZ5^2)*SQRT(AY7^2+AZ7^2))</f>
        <v>-0.72953720414008505</v>
      </c>
      <c r="BB6" s="1">
        <f>ACOS(BA6)</f>
        <v>2.3884413726275984</v>
      </c>
      <c r="BC6" s="1">
        <f>DEGREES(BB6)</f>
        <v>136.84761026599458</v>
      </c>
      <c r="BD6" s="1">
        <v>6</v>
      </c>
      <c r="BE6" s="1">
        <f>BC22</f>
        <v>113.15819871243464</v>
      </c>
      <c r="BF6" s="1">
        <f t="shared" si="14"/>
        <v>-0.39327123114721946</v>
      </c>
      <c r="BG6" s="1">
        <f t="shared" si="15"/>
        <v>0.91942250285271476</v>
      </c>
      <c r="BI6">
        <v>226</v>
      </c>
      <c r="BJ6">
        <v>211</v>
      </c>
      <c r="BK6" s="1"/>
      <c r="BL6" s="1">
        <f>BI4</f>
        <v>185</v>
      </c>
      <c r="BM6" s="1">
        <f t="shared" ref="BM6" si="28">BJ4</f>
        <v>236</v>
      </c>
      <c r="BN6" s="1"/>
      <c r="BO6" s="1"/>
      <c r="BP6" s="1">
        <f>(BN5*BN7+BO5*BO7)/(SQRT(BN5^2+BO5^2)*SQRT(BN7^2+BO7^2))</f>
        <v>-0.46483389898992039</v>
      </c>
      <c r="BQ6" s="1">
        <f>ACOS(BP6)</f>
        <v>2.0542433283620953</v>
      </c>
      <c r="BR6" s="1">
        <f>DEGREES(BQ6)</f>
        <v>117.69947280805499</v>
      </c>
      <c r="BS6" s="1">
        <v>6</v>
      </c>
      <c r="BT6" s="1">
        <f>BR22</f>
        <v>124.30009323428685</v>
      </c>
      <c r="BU6" s="1">
        <f t="shared" si="16"/>
        <v>-0.5635273932013769</v>
      </c>
      <c r="BV6" s="1">
        <f t="shared" si="17"/>
        <v>0.82609737749956624</v>
      </c>
      <c r="BX6">
        <v>209</v>
      </c>
      <c r="BY6">
        <v>197</v>
      </c>
      <c r="BZ6" s="1"/>
      <c r="CA6" s="1">
        <f>BX4</f>
        <v>176</v>
      </c>
      <c r="CB6" s="1">
        <f t="shared" ref="CB6" si="29">BY4</f>
        <v>210</v>
      </c>
      <c r="CC6" s="1"/>
      <c r="CD6" s="1"/>
      <c r="CE6" s="1">
        <f>(CC5*CC7+CD5*CD7)/(SQRT(CC5^2+CD5^2)*SQRT(CC7^2+CD7^2))</f>
        <v>-0.65004754297874445</v>
      </c>
      <c r="CF6" s="1">
        <f>ACOS(CE6)</f>
        <v>2.2784433271611739</v>
      </c>
      <c r="CG6" s="1">
        <f>DEGREES(CF6)</f>
        <v>130.54518650608031</v>
      </c>
      <c r="CH6" s="1">
        <v>6</v>
      </c>
      <c r="CI6" s="1">
        <f>CG22</f>
        <v>118.47420361007437</v>
      </c>
      <c r="CJ6" s="1">
        <f t="shared" si="18"/>
        <v>-0.47676304037788653</v>
      </c>
      <c r="CK6" s="1">
        <f t="shared" si="19"/>
        <v>0.87903185569672826</v>
      </c>
      <c r="CM6">
        <v>168</v>
      </c>
      <c r="CN6">
        <v>197</v>
      </c>
      <c r="CO6" s="1"/>
      <c r="CP6" s="1">
        <f>CM4</f>
        <v>141</v>
      </c>
      <c r="CQ6" s="1">
        <f t="shared" ref="CQ6" si="30">CN4</f>
        <v>233</v>
      </c>
      <c r="CR6" s="1"/>
      <c r="CS6" s="1"/>
      <c r="CT6" s="1">
        <f>(CR5*CR7+CS5*CS7)/(SQRT(CR5^2+CS5^2)*SQRT(CR7^2+CS7^2))</f>
        <v>-0.5883628492046733</v>
      </c>
      <c r="CU6" s="1">
        <f>ACOS(CT6)</f>
        <v>2.1998289918845702</v>
      </c>
      <c r="CV6" s="1">
        <f>DEGREES(CU6)</f>
        <v>126.0409168855045</v>
      </c>
      <c r="CW6" s="1">
        <v>6</v>
      </c>
      <c r="CX6" s="1">
        <f>CV22</f>
        <v>136.30324001568229</v>
      </c>
      <c r="CY6" s="1">
        <f t="shared" si="20"/>
        <v>-0.72300621342262972</v>
      </c>
      <c r="CZ6" s="1">
        <f t="shared" si="21"/>
        <v>0.69084152694541368</v>
      </c>
      <c r="DB6">
        <v>133</v>
      </c>
      <c r="DC6">
        <v>167</v>
      </c>
      <c r="DD6" s="1"/>
      <c r="DE6" s="1">
        <f>DB4</f>
        <v>130</v>
      </c>
      <c r="DF6" s="1">
        <f t="shared" ref="DF6" si="31">DC4</f>
        <v>196</v>
      </c>
      <c r="DG6" s="1"/>
      <c r="DH6" s="1"/>
      <c r="DI6" s="1">
        <f>(DG5*DG7+DH5*DH7)/(SQRT(DG5^2+DH5^2)*SQRT(DG7^2+DH7^2))</f>
        <v>-0.82372966208055654</v>
      </c>
      <c r="DJ6" s="1">
        <f>ACOS(DI6)</f>
        <v>2.5387543433232516</v>
      </c>
      <c r="DK6" s="1">
        <f>DEGREES(DJ6)</f>
        <v>145.45990909292911</v>
      </c>
      <c r="DL6" s="1">
        <v>6</v>
      </c>
      <c r="DM6" s="1">
        <f>DK22</f>
        <v>113.16676542183892</v>
      </c>
      <c r="DN6" s="1">
        <f t="shared" si="22"/>
        <v>-0.39340869630738301</v>
      </c>
      <c r="DO6" s="1">
        <f t="shared" si="23"/>
        <v>0.91936369172908128</v>
      </c>
    </row>
    <row r="7" spans="1:119">
      <c r="A7">
        <v>202</v>
      </c>
      <c r="B7">
        <v>280</v>
      </c>
      <c r="C7" s="1"/>
      <c r="D7" s="1">
        <f>A5</f>
        <v>161</v>
      </c>
      <c r="E7" s="1">
        <f>B5</f>
        <v>226</v>
      </c>
      <c r="F7" s="1">
        <f>D7-D6</f>
        <v>-8</v>
      </c>
      <c r="G7" s="1">
        <f>E7-E6</f>
        <v>9</v>
      </c>
      <c r="H7" s="1"/>
      <c r="I7" s="1"/>
      <c r="J7" s="1"/>
      <c r="K7" s="1">
        <v>7</v>
      </c>
      <c r="L7" s="1"/>
      <c r="M7" s="1"/>
      <c r="N7" s="1"/>
      <c r="P7">
        <v>185</v>
      </c>
      <c r="Q7">
        <v>237</v>
      </c>
      <c r="R7" s="1"/>
      <c r="S7" s="1">
        <f>P5</f>
        <v>156</v>
      </c>
      <c r="T7" s="1">
        <f>Q5</f>
        <v>224</v>
      </c>
      <c r="U7" s="1">
        <f>S7-S6</f>
        <v>33</v>
      </c>
      <c r="V7" s="1">
        <f>T7-T6</f>
        <v>-2</v>
      </c>
      <c r="W7" s="1"/>
      <c r="X7" s="1"/>
      <c r="Y7" s="1"/>
      <c r="Z7" s="1">
        <v>7</v>
      </c>
      <c r="AA7" s="1">
        <f>Y26</f>
        <v>124.66729948407823</v>
      </c>
      <c r="AB7" s="1">
        <f t="shared" ref="AB7:AB9" si="32">COS(RADIANS(AA7))</f>
        <v>-0.56881020709782504</v>
      </c>
      <c r="AC7" s="1">
        <f t="shared" ref="AC7:AC9" si="33">SIN(RADIANS(AA7))</f>
        <v>0.82246881296577401</v>
      </c>
      <c r="AE7">
        <v>196</v>
      </c>
      <c r="AF7">
        <v>166</v>
      </c>
      <c r="AG7" s="1"/>
      <c r="AH7" s="1">
        <f>AE5</f>
        <v>203</v>
      </c>
      <c r="AI7" s="1">
        <f>AF5</f>
        <v>207</v>
      </c>
      <c r="AJ7" s="1">
        <f>AH7-AH6</f>
        <v>-4</v>
      </c>
      <c r="AK7" s="1">
        <f>AI7-AI6</f>
        <v>-25</v>
      </c>
      <c r="AL7" s="1"/>
      <c r="AM7" s="1"/>
      <c r="AN7" s="1"/>
      <c r="AO7" s="1">
        <v>7</v>
      </c>
      <c r="AP7" s="1">
        <f>AN26</f>
        <v>118.54351115440691</v>
      </c>
      <c r="AQ7" s="1">
        <f t="shared" si="12"/>
        <v>-0.4778260076619838</v>
      </c>
      <c r="AR7" s="1">
        <f t="shared" si="13"/>
        <v>0.87845449876576409</v>
      </c>
      <c r="AT7">
        <v>183</v>
      </c>
      <c r="AU7">
        <v>199</v>
      </c>
      <c r="AV7" s="1"/>
      <c r="AW7" s="1">
        <f>AT5</f>
        <v>151</v>
      </c>
      <c r="AX7" s="1">
        <f>AU5</f>
        <v>186</v>
      </c>
      <c r="AY7" s="1">
        <f>AW7-AW6</f>
        <v>28</v>
      </c>
      <c r="AZ7" s="1">
        <f>AX7-AX6</f>
        <v>20</v>
      </c>
      <c r="BA7" s="1"/>
      <c r="BB7" s="1"/>
      <c r="BC7" s="1"/>
      <c r="BD7" s="1">
        <v>7</v>
      </c>
      <c r="BE7" s="1">
        <f>BC26</f>
        <v>124.01277459723306</v>
      </c>
      <c r="BF7" s="1">
        <f t="shared" si="14"/>
        <v>-0.55937773077798802</v>
      </c>
      <c r="BG7" s="1">
        <f t="shared" si="15"/>
        <v>0.82891287498124244</v>
      </c>
      <c r="BI7">
        <v>244</v>
      </c>
      <c r="BJ7">
        <v>192</v>
      </c>
      <c r="BK7" s="1"/>
      <c r="BL7" s="1">
        <f>BI5</f>
        <v>203</v>
      </c>
      <c r="BM7" s="1">
        <f>BJ5</f>
        <v>209</v>
      </c>
      <c r="BN7" s="1">
        <f>BL7-BL6</f>
        <v>18</v>
      </c>
      <c r="BO7" s="1">
        <f>BM7-BM6</f>
        <v>-27</v>
      </c>
      <c r="BP7" s="1"/>
      <c r="BQ7" s="1"/>
      <c r="BR7" s="1"/>
      <c r="BS7" s="1">
        <v>7</v>
      </c>
      <c r="BT7" s="1">
        <f>BR26</f>
        <v>125.23164983236431</v>
      </c>
      <c r="BU7" s="1">
        <f t="shared" si="16"/>
        <v>-0.57688361396209131</v>
      </c>
      <c r="BV7" s="1">
        <f t="shared" si="17"/>
        <v>0.81682635605251919</v>
      </c>
      <c r="BX7">
        <v>245</v>
      </c>
      <c r="BY7">
        <v>197</v>
      </c>
      <c r="BZ7" s="1"/>
      <c r="CA7" s="1">
        <f>BX5</f>
        <v>196</v>
      </c>
      <c r="CB7" s="1">
        <f>BY5</f>
        <v>193</v>
      </c>
      <c r="CC7" s="1">
        <f>CA7-CA6</f>
        <v>20</v>
      </c>
      <c r="CD7" s="1">
        <f>CB7-CB6</f>
        <v>-17</v>
      </c>
      <c r="CE7" s="1"/>
      <c r="CF7" s="1"/>
      <c r="CG7" s="1"/>
      <c r="CH7" s="1">
        <v>7</v>
      </c>
      <c r="CI7" s="1">
        <f>CG26</f>
        <v>152.62750250513201</v>
      </c>
      <c r="CJ7" s="1">
        <f t="shared" si="18"/>
        <v>-0.88803618300905263</v>
      </c>
      <c r="CK7" s="1">
        <f t="shared" si="19"/>
        <v>0.45977357217081583</v>
      </c>
      <c r="CM7">
        <v>183</v>
      </c>
      <c r="CN7">
        <v>182</v>
      </c>
      <c r="CO7" s="1"/>
      <c r="CP7" s="1">
        <f>CM5</f>
        <v>167</v>
      </c>
      <c r="CQ7" s="1">
        <f>CN5</f>
        <v>216</v>
      </c>
      <c r="CR7" s="1">
        <f>CP7-CP6</f>
        <v>26</v>
      </c>
      <c r="CS7" s="1">
        <f>CQ7-CQ6</f>
        <v>-17</v>
      </c>
      <c r="CT7" s="1"/>
      <c r="CU7" s="1"/>
      <c r="CV7" s="1"/>
      <c r="CW7" s="1">
        <v>7</v>
      </c>
      <c r="CX7" s="1">
        <f>CV26</f>
        <v>130.68397248013437</v>
      </c>
      <c r="CY7" s="1">
        <f t="shared" si="20"/>
        <v>-0.65188630313298435</v>
      </c>
      <c r="CZ7" s="1">
        <f t="shared" si="21"/>
        <v>0.75831671997102301</v>
      </c>
      <c r="DB7">
        <v>154</v>
      </c>
      <c r="DC7">
        <v>140</v>
      </c>
      <c r="DD7" s="1"/>
      <c r="DE7" s="1">
        <f>DB5</f>
        <v>136</v>
      </c>
      <c r="DF7" s="1">
        <f>DC5</f>
        <v>186</v>
      </c>
      <c r="DG7" s="1">
        <f>DE7-DE6</f>
        <v>6</v>
      </c>
      <c r="DH7" s="1">
        <f>DF7-DF6</f>
        <v>-10</v>
      </c>
      <c r="DI7" s="1"/>
      <c r="DJ7" s="1"/>
      <c r="DK7" s="1"/>
      <c r="DL7" s="1">
        <v>7</v>
      </c>
      <c r="DM7" s="1">
        <f>DK26</f>
        <v>113.47871758170018</v>
      </c>
      <c r="DN7" s="1">
        <f t="shared" si="22"/>
        <v>-0.39840840104455466</v>
      </c>
      <c r="DO7" s="1">
        <f t="shared" si="23"/>
        <v>0.9172081257692396</v>
      </c>
    </row>
    <row r="8" spans="1:119">
      <c r="A8">
        <v>224</v>
      </c>
      <c r="B8">
        <v>291</v>
      </c>
      <c r="C8" s="1"/>
      <c r="D8" s="1"/>
      <c r="E8" s="1"/>
      <c r="F8" s="1"/>
      <c r="G8" s="1"/>
      <c r="H8" s="1"/>
      <c r="I8" s="1"/>
      <c r="J8" s="1"/>
      <c r="K8" s="1">
        <v>8</v>
      </c>
      <c r="L8" s="1"/>
      <c r="M8" s="1"/>
      <c r="N8" s="1"/>
      <c r="P8">
        <v>216</v>
      </c>
      <c r="Q8">
        <v>220</v>
      </c>
      <c r="R8" s="1"/>
      <c r="S8" s="1"/>
      <c r="T8" s="1"/>
      <c r="U8" s="1"/>
      <c r="V8" s="1"/>
      <c r="W8" s="1"/>
      <c r="X8" s="1"/>
      <c r="Y8" s="1"/>
      <c r="Z8" s="1">
        <v>8</v>
      </c>
      <c r="AA8" s="1">
        <f>Y30</f>
        <v>137.20259816176582</v>
      </c>
      <c r="AB8" s="1">
        <f t="shared" si="32"/>
        <v>-0.73376067401816947</v>
      </c>
      <c r="AC8" s="1">
        <f t="shared" si="33"/>
        <v>0.67940803149830487</v>
      </c>
      <c r="AE8">
        <v>227</v>
      </c>
      <c r="AF8">
        <v>144</v>
      </c>
      <c r="AG8" s="1"/>
      <c r="AH8" s="1"/>
      <c r="AI8" s="1"/>
      <c r="AJ8" s="1"/>
      <c r="AK8" s="1"/>
      <c r="AL8" s="1"/>
      <c r="AM8" s="1"/>
      <c r="AN8" s="1"/>
      <c r="AO8" s="1">
        <v>8</v>
      </c>
      <c r="AP8" s="1"/>
      <c r="AQ8" s="1"/>
      <c r="AR8" s="1"/>
      <c r="AT8">
        <v>207</v>
      </c>
      <c r="AU8">
        <v>200</v>
      </c>
      <c r="AV8" s="1"/>
      <c r="AW8" s="1"/>
      <c r="AX8" s="1"/>
      <c r="AY8" s="1"/>
      <c r="AZ8" s="1"/>
      <c r="BA8" s="1"/>
      <c r="BB8" s="1"/>
      <c r="BC8" s="1"/>
      <c r="BD8" s="1">
        <v>8</v>
      </c>
      <c r="BE8" s="1">
        <f>BC30</f>
        <v>135</v>
      </c>
      <c r="BF8" s="1">
        <f t="shared" ref="BF8" si="34">COS(RADIANS(BE8))</f>
        <v>-0.70710678118654746</v>
      </c>
      <c r="BG8" s="1">
        <f t="shared" ref="BG8" si="35">SIN(RADIANS(BE8))</f>
        <v>0.70710678118654757</v>
      </c>
      <c r="BI8">
        <v>247</v>
      </c>
      <c r="BJ8">
        <v>172</v>
      </c>
      <c r="BK8" s="1"/>
      <c r="BL8" s="1"/>
      <c r="BM8" s="1"/>
      <c r="BN8" s="1"/>
      <c r="BO8" s="1"/>
      <c r="BP8" s="1"/>
      <c r="BQ8" s="1"/>
      <c r="BR8" s="1"/>
      <c r="BS8" s="1">
        <v>8</v>
      </c>
      <c r="BT8" s="1">
        <f>BR30</f>
        <v>106.30509562065657</v>
      </c>
      <c r="BU8" s="1">
        <f t="shared" si="16"/>
        <v>-0.28075206843785533</v>
      </c>
      <c r="BV8" s="1">
        <f t="shared" si="17"/>
        <v>0.9597803269852252</v>
      </c>
      <c r="BX8">
        <v>250</v>
      </c>
      <c r="BY8">
        <v>187</v>
      </c>
      <c r="BZ8" s="1"/>
      <c r="CA8" s="1"/>
      <c r="CB8" s="1"/>
      <c r="CC8" s="1"/>
      <c r="CD8" s="1"/>
      <c r="CE8" s="1"/>
      <c r="CF8" s="1"/>
      <c r="CG8" s="1"/>
      <c r="CH8" s="1">
        <v>8</v>
      </c>
      <c r="CI8" s="1"/>
      <c r="CJ8" s="1"/>
      <c r="CK8" s="1"/>
      <c r="CM8">
        <v>172</v>
      </c>
      <c r="CN8">
        <v>154</v>
      </c>
      <c r="CO8" s="1"/>
      <c r="CP8" s="1"/>
      <c r="CQ8" s="1"/>
      <c r="CR8" s="1"/>
      <c r="CS8" s="1"/>
      <c r="CT8" s="1"/>
      <c r="CU8" s="1"/>
      <c r="CV8" s="1"/>
      <c r="CW8" s="1">
        <v>8</v>
      </c>
      <c r="CX8" s="1">
        <f>CV30</f>
        <v>127.87498365109822</v>
      </c>
      <c r="CY8" s="1">
        <f t="shared" ref="CY8:CY10" si="36">COS(RADIANS(CX8))</f>
        <v>-0.61394061351492057</v>
      </c>
      <c r="CZ8" s="1">
        <f t="shared" ref="CZ8:CZ10" si="37">SIN(RADIANS(CX8))</f>
        <v>0.78935221737632622</v>
      </c>
      <c r="DB8">
        <v>176</v>
      </c>
      <c r="DC8">
        <v>141</v>
      </c>
      <c r="DD8" s="1"/>
      <c r="DE8" s="1"/>
      <c r="DF8" s="1"/>
      <c r="DG8" s="1"/>
      <c r="DH8" s="1"/>
      <c r="DI8" s="1"/>
      <c r="DJ8" s="1"/>
      <c r="DK8" s="1"/>
      <c r="DL8" s="1">
        <v>8</v>
      </c>
      <c r="DM8" s="1">
        <f>DK30</f>
        <v>136.28572433235882</v>
      </c>
      <c r="DN8" s="1">
        <f t="shared" si="22"/>
        <v>-0.72279498500316075</v>
      </c>
      <c r="DO8" s="1">
        <f t="shared" si="23"/>
        <v>0.69106252224692422</v>
      </c>
    </row>
    <row r="9" spans="1:119">
      <c r="A9">
        <v>228</v>
      </c>
      <c r="B9">
        <v>315</v>
      </c>
      <c r="C9" s="1">
        <v>3</v>
      </c>
      <c r="D9" s="1">
        <f>A4</f>
        <v>169</v>
      </c>
      <c r="E9" s="1">
        <f>B4</f>
        <v>217</v>
      </c>
      <c r="F9" s="1">
        <f>D9-D10</f>
        <v>8</v>
      </c>
      <c r="G9" s="1">
        <f>E9-E10</f>
        <v>-9</v>
      </c>
      <c r="H9" s="1"/>
      <c r="I9" s="1"/>
      <c r="J9" s="1"/>
      <c r="K9" s="1">
        <v>9</v>
      </c>
      <c r="L9" s="1"/>
      <c r="M9" s="1"/>
      <c r="N9" s="1"/>
      <c r="P9">
        <v>225</v>
      </c>
      <c r="Q9">
        <v>208</v>
      </c>
      <c r="R9" s="1">
        <v>3</v>
      </c>
      <c r="S9" s="1">
        <f>P4</f>
        <v>123</v>
      </c>
      <c r="T9" s="1">
        <f>Q4</f>
        <v>226</v>
      </c>
      <c r="U9" s="1">
        <f>S9-S10</f>
        <v>-33</v>
      </c>
      <c r="V9" s="1">
        <f>T9-T10</f>
        <v>2</v>
      </c>
      <c r="W9" s="1"/>
      <c r="X9" s="1"/>
      <c r="Y9" s="1"/>
      <c r="Z9" s="1">
        <v>9</v>
      </c>
      <c r="AA9" s="1">
        <f>Y34</f>
        <v>135</v>
      </c>
      <c r="AB9" s="1">
        <f t="shared" si="32"/>
        <v>-0.70710678118654746</v>
      </c>
      <c r="AC9" s="1">
        <f t="shared" si="33"/>
        <v>0.70710678118654757</v>
      </c>
      <c r="AE9">
        <v>222</v>
      </c>
      <c r="AF9">
        <v>122</v>
      </c>
      <c r="AG9" s="1">
        <v>3</v>
      </c>
      <c r="AH9" s="1">
        <f>AE4</f>
        <v>207</v>
      </c>
      <c r="AI9" s="1">
        <f>AF4</f>
        <v>232</v>
      </c>
      <c r="AJ9" s="1">
        <f>AH9-AH10</f>
        <v>4</v>
      </c>
      <c r="AK9" s="1">
        <f>AI9-AI10</f>
        <v>25</v>
      </c>
      <c r="AL9" s="1"/>
      <c r="AM9" s="1"/>
      <c r="AN9" s="1"/>
      <c r="AO9" s="1">
        <v>9</v>
      </c>
      <c r="AP9" s="1"/>
      <c r="AQ9" s="1"/>
      <c r="AR9" s="1"/>
      <c r="AT9">
        <v>218</v>
      </c>
      <c r="AU9">
        <v>229</v>
      </c>
      <c r="AV9" s="1">
        <v>3</v>
      </c>
      <c r="AW9" s="1">
        <f>AT4</f>
        <v>123</v>
      </c>
      <c r="AX9" s="1">
        <f>AU4</f>
        <v>166</v>
      </c>
      <c r="AY9" s="1">
        <f>AW9-AW10</f>
        <v>-28</v>
      </c>
      <c r="AZ9" s="1">
        <f>AX9-AX10</f>
        <v>-20</v>
      </c>
      <c r="BA9" s="1"/>
      <c r="BB9" s="1"/>
      <c r="BC9" s="1"/>
      <c r="BD9" s="1">
        <v>9</v>
      </c>
      <c r="BE9" s="1"/>
      <c r="BF9" s="1"/>
      <c r="BG9" s="1"/>
      <c r="BI9">
        <v>276</v>
      </c>
      <c r="BJ9">
        <v>158</v>
      </c>
      <c r="BK9" s="1">
        <v>3</v>
      </c>
      <c r="BL9" s="1">
        <f>BI4</f>
        <v>185</v>
      </c>
      <c r="BM9" s="1">
        <f>BJ4</f>
        <v>236</v>
      </c>
      <c r="BN9" s="1">
        <f>BL9-BL10</f>
        <v>-18</v>
      </c>
      <c r="BO9" s="1">
        <f>BM9-BM10</f>
        <v>27</v>
      </c>
      <c r="BP9" s="1"/>
      <c r="BQ9" s="1"/>
      <c r="BR9" s="1"/>
      <c r="BS9" s="1">
        <v>9</v>
      </c>
      <c r="BT9" s="1"/>
      <c r="BU9" s="1"/>
      <c r="BV9" s="1"/>
      <c r="BX9">
        <v>280</v>
      </c>
      <c r="BY9">
        <v>186</v>
      </c>
      <c r="BZ9" s="1">
        <v>3</v>
      </c>
      <c r="CA9" s="1">
        <f>BX4</f>
        <v>176</v>
      </c>
      <c r="CB9" s="1">
        <f>BY4</f>
        <v>210</v>
      </c>
      <c r="CC9" s="1">
        <f>CA9-CA10</f>
        <v>-20</v>
      </c>
      <c r="CD9" s="1">
        <f>CB9-CB10</f>
        <v>17</v>
      </c>
      <c r="CE9" s="1"/>
      <c r="CF9" s="1"/>
      <c r="CG9" s="1"/>
      <c r="CH9" s="1">
        <v>9</v>
      </c>
      <c r="CI9" s="1"/>
      <c r="CJ9" s="1"/>
      <c r="CK9" s="1"/>
      <c r="CM9">
        <v>181</v>
      </c>
      <c r="CN9">
        <v>132</v>
      </c>
      <c r="CO9" s="1">
        <v>3</v>
      </c>
      <c r="CP9" s="1">
        <f>CM4</f>
        <v>141</v>
      </c>
      <c r="CQ9" s="1">
        <f>CN4</f>
        <v>233</v>
      </c>
      <c r="CR9" s="1">
        <f>CP9-CP10</f>
        <v>-26</v>
      </c>
      <c r="CS9" s="1">
        <f>CQ9-CQ10</f>
        <v>17</v>
      </c>
      <c r="CT9" s="1"/>
      <c r="CU9" s="1"/>
      <c r="CV9" s="1"/>
      <c r="CW9" s="1">
        <v>9</v>
      </c>
      <c r="CX9" s="1">
        <f>CV34</f>
        <v>109.44003482817619</v>
      </c>
      <c r="CY9" s="1">
        <f t="shared" si="36"/>
        <v>-0.33282011773513742</v>
      </c>
      <c r="CZ9" s="1">
        <f t="shared" si="37"/>
        <v>0.94299033358288953</v>
      </c>
      <c r="DB9">
        <v>190</v>
      </c>
      <c r="DC9">
        <v>112</v>
      </c>
      <c r="DD9" s="1">
        <v>3</v>
      </c>
      <c r="DE9" s="1">
        <f>DB4</f>
        <v>130</v>
      </c>
      <c r="DF9" s="1">
        <f>DC4</f>
        <v>196</v>
      </c>
      <c r="DG9" s="1">
        <f>DE9-DE10</f>
        <v>-6</v>
      </c>
      <c r="DH9" s="1">
        <f>DF9-DF10</f>
        <v>10</v>
      </c>
      <c r="DI9" s="1"/>
      <c r="DJ9" s="1"/>
      <c r="DK9" s="1"/>
      <c r="DL9" s="1">
        <v>9</v>
      </c>
      <c r="DM9" s="1">
        <f>DK34</f>
        <v>141.7285120937687</v>
      </c>
      <c r="DN9" s="1">
        <f t="shared" si="22"/>
        <v>-0.78508469393670954</v>
      </c>
      <c r="DO9" s="1">
        <f t="shared" si="23"/>
        <v>0.61938842687468987</v>
      </c>
    </row>
    <row r="10" spans="1:119">
      <c r="C10" s="1"/>
      <c r="D10" s="1">
        <f t="shared" ref="D10:E11" si="38">A5</f>
        <v>161</v>
      </c>
      <c r="E10" s="1">
        <f t="shared" si="38"/>
        <v>226</v>
      </c>
      <c r="F10" s="1"/>
      <c r="G10" s="1"/>
      <c r="H10" s="1">
        <f>(F9*F11+G9*G11)/(SQRT(F9^2+G9^2)*SQRT(F11^2+G11^2))</f>
        <v>-6.1727219047571901E-3</v>
      </c>
      <c r="I10" s="1">
        <f>ACOS(H10)</f>
        <v>1.5769690878996776</v>
      </c>
      <c r="J10" s="1">
        <f>DEGREES(I10)</f>
        <v>90.353673159246469</v>
      </c>
      <c r="K10" s="1">
        <v>10</v>
      </c>
      <c r="L10" s="1"/>
      <c r="M10" s="1"/>
      <c r="N10" s="1"/>
      <c r="P10">
        <v>277</v>
      </c>
      <c r="Q10">
        <v>210</v>
      </c>
      <c r="R10" s="1"/>
      <c r="S10" s="1">
        <f t="shared" ref="S10:S11" si="39">P5</f>
        <v>156</v>
      </c>
      <c r="T10" s="1">
        <f t="shared" ref="T10" si="40">Q5</f>
        <v>224</v>
      </c>
      <c r="U10" s="1"/>
      <c r="V10" s="1"/>
      <c r="W10" s="1">
        <f>(U9*U11+V9*V11)/(SQRT(U9^2+V9^2)*SQRT(U11^2+V11^2))</f>
        <v>-0.57631221067714156</v>
      </c>
      <c r="X10" s="1">
        <f>ACOS(W10)</f>
        <v>2.1850052492363421</v>
      </c>
      <c r="Y10" s="1">
        <f>DEGREES(X10)</f>
        <v>125.19157899517295</v>
      </c>
      <c r="Z10" s="1">
        <v>10</v>
      </c>
      <c r="AA10" s="1"/>
      <c r="AB10" s="1"/>
      <c r="AC10" s="1"/>
      <c r="AE10">
        <v>247</v>
      </c>
      <c r="AF10">
        <v>100</v>
      </c>
      <c r="AG10" s="1"/>
      <c r="AH10" s="1">
        <f t="shared" ref="AH10:AH11" si="41">AE5</f>
        <v>203</v>
      </c>
      <c r="AI10" s="1">
        <f t="shared" ref="AI10" si="42">AF5</f>
        <v>207</v>
      </c>
      <c r="AJ10" s="1"/>
      <c r="AK10" s="1"/>
      <c r="AL10" s="1">
        <f>(AJ9*AJ11+AK9*AK11)/(SQRT(AJ9^2+AK9^2)*SQRT(AJ11^2+AK11^2))</f>
        <v>-0.65742985167382717</v>
      </c>
      <c r="AM10" s="1">
        <f>ACOS(AL10)</f>
        <v>2.2881991152066887</v>
      </c>
      <c r="AN10" s="1">
        <f>DEGREES(AM10)</f>
        <v>131.10415198691248</v>
      </c>
      <c r="AO10" s="1">
        <v>10</v>
      </c>
      <c r="AP10" s="1"/>
      <c r="AQ10" s="1"/>
      <c r="AR10" s="1"/>
      <c r="AT10">
        <v>235</v>
      </c>
      <c r="AU10">
        <v>233</v>
      </c>
      <c r="AV10" s="1"/>
      <c r="AW10" s="1">
        <f t="shared" ref="AW10:AW11" si="43">AT5</f>
        <v>151</v>
      </c>
      <c r="AX10" s="1">
        <f t="shared" ref="AX10" si="44">AU5</f>
        <v>186</v>
      </c>
      <c r="AY10" s="1"/>
      <c r="AZ10" s="1"/>
      <c r="BA10" s="1">
        <f>(AY9*AY11+AZ9*AZ11)/(SQRT(AY9^2+AZ9^2)*SQRT(AY11^2+AZ11^2))</f>
        <v>-0.68394112888132985</v>
      </c>
      <c r="BB10" s="1">
        <f>ACOS(BA10)</f>
        <v>2.3239476077570913</v>
      </c>
      <c r="BC10" s="1">
        <f>DEGREES(BB10)</f>
        <v>133.15238973400542</v>
      </c>
      <c r="BD10" s="1">
        <v>10</v>
      </c>
      <c r="BE10" s="1"/>
      <c r="BF10" s="1"/>
      <c r="BG10" s="1"/>
      <c r="BI10">
        <v>279</v>
      </c>
      <c r="BJ10">
        <v>140</v>
      </c>
      <c r="BK10" s="1"/>
      <c r="BL10" s="1">
        <f t="shared" ref="BL10:BL11" si="45">BI5</f>
        <v>203</v>
      </c>
      <c r="BM10" s="1">
        <f t="shared" ref="BM10" si="46">BJ5</f>
        <v>209</v>
      </c>
      <c r="BN10" s="1"/>
      <c r="BO10" s="1"/>
      <c r="BP10" s="1">
        <f>(BN9*BN11+BO9*BO11)/(SQRT(BN9^2+BO9^2)*SQRT(BN11^2+BO11^2))</f>
        <v>-0.48053465196494177</v>
      </c>
      <c r="BQ10" s="1">
        <f>ACOS(BP10)</f>
        <v>2.0720605916664789</v>
      </c>
      <c r="BR10" s="1">
        <f>DEGREES(BQ10)</f>
        <v>118.72032679786948</v>
      </c>
      <c r="BS10" s="1">
        <v>10</v>
      </c>
      <c r="BT10" s="1"/>
      <c r="BU10" s="1"/>
      <c r="BV10" s="1"/>
      <c r="BX10">
        <v>301</v>
      </c>
      <c r="BY10">
        <v>196</v>
      </c>
      <c r="BZ10" s="1"/>
      <c r="CA10" s="1">
        <f t="shared" ref="CA10:CA11" si="47">BX5</f>
        <v>196</v>
      </c>
      <c r="CB10" s="1">
        <f t="shared" ref="CB10" si="48">BY5</f>
        <v>193</v>
      </c>
      <c r="CC10" s="1"/>
      <c r="CD10" s="1"/>
      <c r="CE10" s="1">
        <f>(CC9*CC11+CD9*CD11)/(SQRT(CC9^2+CD9^2)*SQRT(CC11^2+CD11^2))</f>
        <v>-0.5377813704623372</v>
      </c>
      <c r="CF10" s="1">
        <f>ACOS(CE10)</f>
        <v>2.1385996577613962</v>
      </c>
      <c r="CG10" s="1">
        <f>DEGREES(CF10)</f>
        <v>122.53273445785027</v>
      </c>
      <c r="CH10" s="1">
        <v>10</v>
      </c>
      <c r="CI10" s="1"/>
      <c r="CJ10" s="1"/>
      <c r="CK10" s="1"/>
      <c r="CM10">
        <v>205</v>
      </c>
      <c r="CN10">
        <v>124</v>
      </c>
      <c r="CO10" s="1"/>
      <c r="CP10" s="1">
        <f t="shared" ref="CP10:CP11" si="49">CM5</f>
        <v>167</v>
      </c>
      <c r="CQ10" s="1">
        <f t="shared" ref="CQ10" si="50">CN5</f>
        <v>216</v>
      </c>
      <c r="CR10" s="1"/>
      <c r="CS10" s="1"/>
      <c r="CT10" s="1">
        <f>(CR9*CR11+CS9*CS11)/(SQRT(CR9^2+CS9^2)*SQRT(CR11^2+CS11^2))</f>
        <v>-0.59048311723504499</v>
      </c>
      <c r="CU10" s="1">
        <f>ACOS(CT10)</f>
        <v>2.2024536577735692</v>
      </c>
      <c r="CV10" s="1">
        <f>DEGREES(CU10)</f>
        <v>126.19129916357609</v>
      </c>
      <c r="CW10" s="1">
        <v>10</v>
      </c>
      <c r="CX10" s="1">
        <f>CV38</f>
        <v>105.25511870305778</v>
      </c>
      <c r="CY10" s="1">
        <f t="shared" si="36"/>
        <v>-0.26311740579210863</v>
      </c>
      <c r="CZ10" s="1">
        <f t="shared" si="37"/>
        <v>0.96476382123773219</v>
      </c>
      <c r="DB10">
        <v>215</v>
      </c>
      <c r="DC10">
        <v>113</v>
      </c>
      <c r="DD10" s="1"/>
      <c r="DE10" s="1">
        <f t="shared" ref="DE10:DE11" si="51">DB5</f>
        <v>136</v>
      </c>
      <c r="DF10" s="1">
        <f t="shared" ref="DF10" si="52">DC5</f>
        <v>186</v>
      </c>
      <c r="DG10" s="1"/>
      <c r="DH10" s="1"/>
      <c r="DI10" s="1">
        <f>(DG9*DG11+DH9*DH11)/(SQRT(DG9^2+DH9^2)*SQRT(DG11^2+DH11^2))</f>
        <v>-0.76675767299310393</v>
      </c>
      <c r="DJ10" s="1">
        <f>ACOS(DI10)</f>
        <v>2.4445712763371938</v>
      </c>
      <c r="DK10" s="1">
        <f>DEGREES(DJ10)</f>
        <v>140.06361685303008</v>
      </c>
      <c r="DL10" s="1">
        <v>10</v>
      </c>
      <c r="DM10" s="1"/>
      <c r="DN10" s="1"/>
      <c r="DO10" s="1"/>
    </row>
    <row r="11" spans="1:119">
      <c r="C11" s="1"/>
      <c r="D11" s="1">
        <f t="shared" si="38"/>
        <v>201</v>
      </c>
      <c r="E11" s="1">
        <f>B6</f>
        <v>262</v>
      </c>
      <c r="F11" s="1">
        <f>D11-D10</f>
        <v>40</v>
      </c>
      <c r="G11" s="1">
        <f>E11-E10</f>
        <v>36</v>
      </c>
      <c r="H11" s="1"/>
      <c r="I11" s="1"/>
      <c r="J11" s="1"/>
      <c r="K11" s="1"/>
      <c r="L11" s="1"/>
      <c r="M11" s="1">
        <f>AVERAGE(M1:M10)</f>
        <v>-0.51018091728586046</v>
      </c>
      <c r="N11" s="1">
        <f>AVERAGE(N1:N10)</f>
        <v>0.81366221699199459</v>
      </c>
      <c r="P11">
        <v>284</v>
      </c>
      <c r="Q11">
        <v>217</v>
      </c>
      <c r="R11" s="1"/>
      <c r="S11" s="1">
        <f t="shared" si="39"/>
        <v>164</v>
      </c>
      <c r="T11" s="1">
        <f>Q6</f>
        <v>234</v>
      </c>
      <c r="U11" s="1">
        <f>S11-S10</f>
        <v>8</v>
      </c>
      <c r="V11" s="1">
        <f>T11-T10</f>
        <v>10</v>
      </c>
      <c r="W11" s="1"/>
      <c r="X11" s="1"/>
      <c r="Y11" s="1"/>
      <c r="Z11" s="1"/>
      <c r="AA11" s="1"/>
      <c r="AB11" s="1">
        <f>AVERAGE(AB1:AB10)</f>
        <v>-0.63395803799772388</v>
      </c>
      <c r="AC11" s="1">
        <f>AVERAGE(AC1:AC10)</f>
        <v>0.73075515389555379</v>
      </c>
      <c r="AG11" s="1"/>
      <c r="AH11" s="1">
        <f t="shared" si="41"/>
        <v>208</v>
      </c>
      <c r="AI11" s="1">
        <f>AF6</f>
        <v>201</v>
      </c>
      <c r="AJ11" s="1">
        <f>AH11-AH10</f>
        <v>5</v>
      </c>
      <c r="AK11" s="1">
        <f>AI11-AI10</f>
        <v>-6</v>
      </c>
      <c r="AL11" s="1"/>
      <c r="AM11" s="1"/>
      <c r="AN11" s="1"/>
      <c r="AO11" s="1"/>
      <c r="AP11" s="1"/>
      <c r="AQ11" s="1">
        <f>AVERAGE(AQ1:AQ10)</f>
        <v>-0.49559764411332352</v>
      </c>
      <c r="AR11" s="1">
        <f>AVERAGE(AR1:AR10)</f>
        <v>0.85806966726703526</v>
      </c>
      <c r="AT11">
        <v>248</v>
      </c>
      <c r="AU11">
        <v>254</v>
      </c>
      <c r="AV11" s="1"/>
      <c r="AW11" s="1">
        <f t="shared" si="43"/>
        <v>171</v>
      </c>
      <c r="AX11" s="1">
        <f>AU6</f>
        <v>182</v>
      </c>
      <c r="AY11" s="1">
        <f>AW11-AW10</f>
        <v>20</v>
      </c>
      <c r="AZ11" s="1">
        <f>AX11-AX10</f>
        <v>-4</v>
      </c>
      <c r="BA11" s="1"/>
      <c r="BB11" s="1"/>
      <c r="BC11" s="1"/>
      <c r="BD11" s="1"/>
      <c r="BE11" s="1"/>
      <c r="BF11" s="1">
        <f>AVERAGE(BF1:BF10)</f>
        <v>-0.56635565579660474</v>
      </c>
      <c r="BG11" s="1">
        <f>AVERAGE(BG1:BG10)</f>
        <v>0.80903896928550711</v>
      </c>
      <c r="BI11">
        <v>304</v>
      </c>
      <c r="BJ11">
        <v>137</v>
      </c>
      <c r="BK11" s="1"/>
      <c r="BL11" s="1">
        <f t="shared" si="45"/>
        <v>226</v>
      </c>
      <c r="BM11" s="1">
        <f>BJ6</f>
        <v>211</v>
      </c>
      <c r="BN11" s="1">
        <f>BL11-BL10</f>
        <v>23</v>
      </c>
      <c r="BO11" s="1">
        <f>BM11-BM10</f>
        <v>2</v>
      </c>
      <c r="BP11" s="1"/>
      <c r="BQ11" s="1"/>
      <c r="BR11" s="1"/>
      <c r="BS11" s="1"/>
      <c r="BT11" s="1"/>
      <c r="BU11" s="1">
        <f>AVERAGE(BU1:BU10)</f>
        <v>-0.53548002684645435</v>
      </c>
      <c r="BV11" s="1">
        <f>AVERAGE(BV1:BV10)</f>
        <v>0.82503264916313857</v>
      </c>
      <c r="BZ11" s="1"/>
      <c r="CA11" s="1">
        <f t="shared" si="47"/>
        <v>209</v>
      </c>
      <c r="CB11" s="1">
        <f>BY6</f>
        <v>197</v>
      </c>
      <c r="CC11" s="1">
        <f>CA11-CA10</f>
        <v>13</v>
      </c>
      <c r="CD11" s="1">
        <f>CB11-CB10</f>
        <v>4</v>
      </c>
      <c r="CE11" s="1"/>
      <c r="CF11" s="1"/>
      <c r="CG11" s="1"/>
      <c r="CH11" s="1"/>
      <c r="CI11" s="1"/>
      <c r="CJ11" s="1">
        <f>AVERAGE(CJ1:CJ10)</f>
        <v>-0.68527802147444361</v>
      </c>
      <c r="CK11" s="1">
        <f>AVERAGE(CK1:CK10)</f>
        <v>0.6672607575281696</v>
      </c>
      <c r="CM11">
        <v>211</v>
      </c>
      <c r="CN11">
        <v>107</v>
      </c>
      <c r="CO11" s="1"/>
      <c r="CP11" s="1">
        <f t="shared" si="49"/>
        <v>168</v>
      </c>
      <c r="CQ11" s="1">
        <f>CN6</f>
        <v>197</v>
      </c>
      <c r="CR11" s="1">
        <f>CP11-CP10</f>
        <v>1</v>
      </c>
      <c r="CS11" s="1">
        <f>CQ11-CQ10</f>
        <v>-19</v>
      </c>
      <c r="CT11" s="1"/>
      <c r="CU11" s="1"/>
      <c r="CV11" s="1"/>
      <c r="CW11" s="1"/>
      <c r="CX11" s="1"/>
      <c r="CY11" s="1">
        <f>AVERAGE(CY1:CY10)</f>
        <v>-0.56226922744674734</v>
      </c>
      <c r="CZ11" s="1">
        <f>AVERAGE(CZ1:CZ10)</f>
        <v>0.80454714444135633</v>
      </c>
      <c r="DB11">
        <v>232</v>
      </c>
      <c r="DC11">
        <v>98</v>
      </c>
      <c r="DD11" s="1"/>
      <c r="DE11" s="1">
        <f t="shared" si="51"/>
        <v>133</v>
      </c>
      <c r="DF11" s="1">
        <f>DC6</f>
        <v>167</v>
      </c>
      <c r="DG11" s="1">
        <f>DE11-DE10</f>
        <v>-3</v>
      </c>
      <c r="DH11" s="1">
        <f>DF11-DF10</f>
        <v>-19</v>
      </c>
      <c r="DI11" s="1"/>
      <c r="DJ11" s="1"/>
      <c r="DK11" s="1"/>
      <c r="DL11" s="1"/>
      <c r="DM11" s="1"/>
      <c r="DN11" s="1">
        <f>AVERAGE(DN1:DN10)</f>
        <v>-0.62737466315115964</v>
      </c>
      <c r="DO11" s="1">
        <f>AVERAGE(DO1:DO10)</f>
        <v>0.75232357189135401</v>
      </c>
    </row>
    <row r="12" spans="1:11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42</v>
      </c>
      <c r="M12" s="1">
        <f>N11/M11</f>
        <v>-1.5948503548910473</v>
      </c>
      <c r="N12" s="1">
        <f>ATAN(M12)</f>
        <v>-1.0107471272594957</v>
      </c>
      <c r="P12">
        <v>318</v>
      </c>
      <c r="Q12">
        <v>217</v>
      </c>
      <c r="R12" s="1"/>
      <c r="S12" s="1"/>
      <c r="T12" s="1"/>
      <c r="U12" s="1"/>
      <c r="V12" s="1"/>
      <c r="W12" s="1"/>
      <c r="X12" s="1"/>
      <c r="Y12" s="1"/>
      <c r="Z12" s="1"/>
      <c r="AA12" s="1" t="s">
        <v>42</v>
      </c>
      <c r="AB12" s="1">
        <f>AC11/AB11</f>
        <v>-1.1526869447125418</v>
      </c>
      <c r="AC12" s="1">
        <f>ATAN(AB12)</f>
        <v>-0.85620811857013435</v>
      </c>
      <c r="AG12" s="1"/>
      <c r="AH12" s="1"/>
      <c r="AI12" s="1"/>
      <c r="AJ12" s="1"/>
      <c r="AK12" s="1"/>
      <c r="AL12" s="1"/>
      <c r="AM12" s="1"/>
      <c r="AN12" s="1"/>
      <c r="AO12" s="1"/>
      <c r="AP12" s="1" t="s">
        <v>42</v>
      </c>
      <c r="AQ12" s="1">
        <f>AR11/AQ11</f>
        <v>-1.7313836687061184</v>
      </c>
      <c r="AR12" s="1">
        <f>ATAN(AQ12)</f>
        <v>-1.0470307182878311</v>
      </c>
      <c r="AV12" s="1"/>
      <c r="AW12" s="1"/>
      <c r="AX12" s="1"/>
      <c r="AY12" s="1"/>
      <c r="AZ12" s="1"/>
      <c r="BA12" s="1"/>
      <c r="BB12" s="1"/>
      <c r="BC12" s="1"/>
      <c r="BD12" s="1"/>
      <c r="BE12" s="1" t="s">
        <v>42</v>
      </c>
      <c r="BF12" s="1">
        <f>BG11/BF11</f>
        <v>-1.428499849882416</v>
      </c>
      <c r="BG12" s="1">
        <f>ATAN(BF12)</f>
        <v>-0.96004682231368266</v>
      </c>
      <c r="BK12" s="1"/>
      <c r="BL12" s="1"/>
      <c r="BM12" s="1"/>
      <c r="BN12" s="1"/>
      <c r="BO12" s="1"/>
      <c r="BP12" s="1"/>
      <c r="BQ12" s="1"/>
      <c r="BR12" s="1"/>
      <c r="BS12" s="1"/>
      <c r="BT12" s="1" t="s">
        <v>42</v>
      </c>
      <c r="BU12" s="1">
        <f>BV11/BU11</f>
        <v>-1.5407346825275925</v>
      </c>
      <c r="BV12" s="1">
        <f>ATAN(BU12)</f>
        <v>-0.99509555730483545</v>
      </c>
      <c r="BZ12" s="1"/>
      <c r="CA12" s="1"/>
      <c r="CB12" s="1"/>
      <c r="CC12" s="1"/>
      <c r="CD12" s="1"/>
      <c r="CE12" s="1"/>
      <c r="CF12" s="1"/>
      <c r="CG12" s="1"/>
      <c r="CH12" s="1"/>
      <c r="CI12" s="1" t="s">
        <v>42</v>
      </c>
      <c r="CJ12" s="1">
        <f>CK11/CJ11</f>
        <v>-0.97370809601115171</v>
      </c>
      <c r="CK12" s="1">
        <f>ATAN(CJ12)</f>
        <v>-0.77207788111586573</v>
      </c>
      <c r="CM12">
        <v>233</v>
      </c>
      <c r="CN12">
        <v>107</v>
      </c>
      <c r="CO12" s="1"/>
      <c r="CP12" s="1"/>
      <c r="CQ12" s="1"/>
      <c r="CR12" s="1"/>
      <c r="CS12" s="1"/>
      <c r="CT12" s="1"/>
      <c r="CU12" s="1"/>
      <c r="CV12" s="1"/>
      <c r="CW12" s="1"/>
      <c r="CX12" s="1" t="s">
        <v>42</v>
      </c>
      <c r="CY12" s="1">
        <f>CZ11/CY11</f>
        <v>-1.4308930760710272</v>
      </c>
      <c r="CZ12" s="1">
        <f>ATAN(CY12)</f>
        <v>-0.96083302523137182</v>
      </c>
      <c r="DB12">
        <v>236</v>
      </c>
      <c r="DC12">
        <v>76</v>
      </c>
      <c r="DD12" s="1"/>
      <c r="DE12" s="1"/>
      <c r="DF12" s="1"/>
      <c r="DG12" s="1"/>
      <c r="DH12" s="1"/>
      <c r="DI12" s="1"/>
      <c r="DJ12" s="1"/>
      <c r="DK12" s="1"/>
      <c r="DL12" s="1"/>
      <c r="DM12" s="1" t="s">
        <v>42</v>
      </c>
      <c r="DN12" s="1">
        <f>DO11/DN11</f>
        <v>-1.1991615474437627</v>
      </c>
      <c r="DO12" s="1">
        <f>ATAN(DN12)</f>
        <v>-0.87571428076014102</v>
      </c>
    </row>
    <row r="13" spans="1:119">
      <c r="A13" s="1"/>
      <c r="B13" s="1"/>
      <c r="C13" s="1">
        <v>4</v>
      </c>
      <c r="D13" s="1">
        <f>A5</f>
        <v>161</v>
      </c>
      <c r="E13" s="1">
        <f>B5</f>
        <v>226</v>
      </c>
      <c r="F13" s="1">
        <f>D13-D14</f>
        <v>-40</v>
      </c>
      <c r="G13" s="1">
        <f>E13-E14</f>
        <v>-36</v>
      </c>
      <c r="H13" s="1"/>
      <c r="I13" s="1"/>
      <c r="J13" s="1"/>
      <c r="K13" s="1"/>
      <c r="L13" s="1"/>
      <c r="M13" s="1"/>
      <c r="N13" s="1">
        <f>N12+PI()</f>
        <v>2.1308455263302974</v>
      </c>
      <c r="P13" s="1"/>
      <c r="Q13" s="1"/>
      <c r="R13" s="1">
        <v>4</v>
      </c>
      <c r="S13" s="1">
        <f>P5</f>
        <v>156</v>
      </c>
      <c r="T13" s="1">
        <f>Q5</f>
        <v>224</v>
      </c>
      <c r="U13" s="1">
        <f>S13-S14</f>
        <v>-8</v>
      </c>
      <c r="V13" s="1">
        <f>T13-T14</f>
        <v>-10</v>
      </c>
      <c r="W13" s="1"/>
      <c r="X13" s="1"/>
      <c r="Y13" s="1"/>
      <c r="Z13" s="1"/>
      <c r="AA13" s="1"/>
      <c r="AB13" s="1"/>
      <c r="AC13" s="1">
        <f>AC12+PI()</f>
        <v>2.2853845350196589</v>
      </c>
      <c r="AE13" s="1"/>
      <c r="AF13" s="1"/>
      <c r="AG13" s="1">
        <v>4</v>
      </c>
      <c r="AH13" s="1">
        <f>AE5</f>
        <v>203</v>
      </c>
      <c r="AI13" s="1">
        <f>AF5</f>
        <v>207</v>
      </c>
      <c r="AJ13" s="1">
        <f>AH13-AH14</f>
        <v>-5</v>
      </c>
      <c r="AK13" s="1">
        <f>AI13-AI14</f>
        <v>6</v>
      </c>
      <c r="AL13" s="1"/>
      <c r="AM13" s="1"/>
      <c r="AN13" s="1"/>
      <c r="AO13" s="1"/>
      <c r="AP13" s="1"/>
      <c r="AQ13" s="1"/>
      <c r="AR13" s="1">
        <f>AR12+PI()</f>
        <v>2.0945619353019618</v>
      </c>
      <c r="AT13" s="1"/>
      <c r="AU13" s="1"/>
      <c r="AV13" s="1">
        <v>4</v>
      </c>
      <c r="AW13" s="1">
        <f>AT5</f>
        <v>151</v>
      </c>
      <c r="AX13" s="1">
        <f>AU5</f>
        <v>186</v>
      </c>
      <c r="AY13" s="1">
        <f>AW13-AW14</f>
        <v>-20</v>
      </c>
      <c r="AZ13" s="1">
        <f>AX13-AX14</f>
        <v>4</v>
      </c>
      <c r="BA13" s="1"/>
      <c r="BB13" s="1"/>
      <c r="BC13" s="1"/>
      <c r="BD13" s="1"/>
      <c r="BE13" s="1"/>
      <c r="BF13" s="1"/>
      <c r="BG13" s="1">
        <f>BG12+PI()</f>
        <v>2.1815458312761105</v>
      </c>
      <c r="BI13" s="1"/>
      <c r="BJ13" s="1"/>
      <c r="BK13" s="1">
        <v>4</v>
      </c>
      <c r="BL13" s="1">
        <f>BI5</f>
        <v>203</v>
      </c>
      <c r="BM13" s="1">
        <f>BJ5</f>
        <v>209</v>
      </c>
      <c r="BN13" s="1">
        <f>BL13-BL14</f>
        <v>-23</v>
      </c>
      <c r="BO13" s="1">
        <f>BM13-BM14</f>
        <v>-2</v>
      </c>
      <c r="BP13" s="1"/>
      <c r="BQ13" s="1"/>
      <c r="BR13" s="1"/>
      <c r="BS13" s="1"/>
      <c r="BT13" s="1"/>
      <c r="BU13" s="1"/>
      <c r="BV13" s="1">
        <f>BV12+PI()</f>
        <v>2.1464970962849579</v>
      </c>
      <c r="BX13" s="1"/>
      <c r="BY13" s="1"/>
      <c r="BZ13" s="1">
        <v>4</v>
      </c>
      <c r="CA13" s="1">
        <f>BX5</f>
        <v>196</v>
      </c>
      <c r="CB13" s="1">
        <f>BY5</f>
        <v>193</v>
      </c>
      <c r="CC13" s="1">
        <f>CA13-CA14</f>
        <v>-13</v>
      </c>
      <c r="CD13" s="1">
        <f>CB13-CB14</f>
        <v>-4</v>
      </c>
      <c r="CE13" s="1"/>
      <c r="CF13" s="1"/>
      <c r="CG13" s="1"/>
      <c r="CH13" s="1"/>
      <c r="CI13" s="1"/>
      <c r="CJ13" s="1"/>
      <c r="CK13" s="1">
        <f>CK12+PI()</f>
        <v>2.3695147724739272</v>
      </c>
      <c r="CM13">
        <v>239</v>
      </c>
      <c r="CN13">
        <v>85</v>
      </c>
      <c r="CO13" s="1">
        <v>4</v>
      </c>
      <c r="CP13" s="1">
        <f>CM5</f>
        <v>167</v>
      </c>
      <c r="CQ13" s="1">
        <f>CN5</f>
        <v>216</v>
      </c>
      <c r="CR13" s="1">
        <f>CP13-CP14</f>
        <v>-1</v>
      </c>
      <c r="CS13" s="1">
        <f>CQ13-CQ14</f>
        <v>19</v>
      </c>
      <c r="CT13" s="1"/>
      <c r="CU13" s="1"/>
      <c r="CV13" s="1"/>
      <c r="CW13" s="1"/>
      <c r="CX13" s="1"/>
      <c r="CY13" s="1"/>
      <c r="CZ13" s="1">
        <f>CZ12+PI()</f>
        <v>2.1807596283584214</v>
      </c>
      <c r="DD13" s="1">
        <v>4</v>
      </c>
      <c r="DE13" s="1">
        <f>DB5</f>
        <v>136</v>
      </c>
      <c r="DF13" s="1">
        <f>DC5</f>
        <v>186</v>
      </c>
      <c r="DG13" s="1">
        <f>DE13-DE14</f>
        <v>3</v>
      </c>
      <c r="DH13" s="1">
        <f>DF13-DF14</f>
        <v>19</v>
      </c>
      <c r="DI13" s="1"/>
      <c r="DJ13" s="1"/>
      <c r="DK13" s="1"/>
      <c r="DL13" s="1"/>
      <c r="DM13" s="1"/>
      <c r="DN13" s="1"/>
      <c r="DO13" s="1">
        <f>DO12+PI()</f>
        <v>2.2658783728296523</v>
      </c>
    </row>
    <row r="14" spans="1:119">
      <c r="A14" s="1"/>
      <c r="B14" s="1"/>
      <c r="C14" s="1"/>
      <c r="D14" s="1">
        <f t="shared" ref="D14:E15" si="53">A6</f>
        <v>201</v>
      </c>
      <c r="E14" s="1">
        <f t="shared" si="53"/>
        <v>262</v>
      </c>
      <c r="F14" s="1"/>
      <c r="G14" s="1"/>
      <c r="H14" s="1">
        <f>(F13*F15+G13*G15)/(SQRT(F13^2+G13^2)*SQRT(F15^2+G15^2))</f>
        <v>-0.70916530309535186</v>
      </c>
      <c r="I14" s="1">
        <f>ACOS(H14)</f>
        <v>2.3591099338271202</v>
      </c>
      <c r="J14" s="1">
        <f>DEGREES(I14)</f>
        <v>135.16704261568091</v>
      </c>
      <c r="K14" s="1"/>
      <c r="L14" s="1"/>
      <c r="M14" s="1"/>
      <c r="N14" s="4">
        <f>DEGREES(N13)</f>
        <v>122.08845545305857</v>
      </c>
      <c r="P14" s="1"/>
      <c r="Q14" s="1"/>
      <c r="R14" s="1"/>
      <c r="S14" s="1">
        <f t="shared" ref="S14:S15" si="54">P6</f>
        <v>164</v>
      </c>
      <c r="T14" s="1">
        <f t="shared" ref="T14:T15" si="55">Q6</f>
        <v>234</v>
      </c>
      <c r="U14" s="1"/>
      <c r="V14" s="1"/>
      <c r="W14" s="1">
        <f>(U13*U15+V13*V15)/(SQRT(U13^2+V13^2)*SQRT(U15^2+V15^2))</f>
        <v>-0.72884807209398728</v>
      </c>
      <c r="X14" s="1">
        <f>ACOS(W14)</f>
        <v>2.3874343236226134</v>
      </c>
      <c r="Y14" s="1">
        <f>DEGREES(X14)</f>
        <v>136.78991060824609</v>
      </c>
      <c r="Z14" s="1"/>
      <c r="AA14" s="1"/>
      <c r="AB14" s="1"/>
      <c r="AC14" s="4">
        <f>DEGREES(AC13)</f>
        <v>130.94288842109455</v>
      </c>
      <c r="AE14" s="1"/>
      <c r="AF14" s="1"/>
      <c r="AG14" s="1"/>
      <c r="AH14" s="1">
        <f t="shared" ref="AH14:AH15" si="56">AE6</f>
        <v>208</v>
      </c>
      <c r="AI14" s="1">
        <f t="shared" ref="AI14:AI15" si="57">AF6</f>
        <v>201</v>
      </c>
      <c r="AJ14" s="1"/>
      <c r="AK14" s="1"/>
      <c r="AL14" s="1">
        <f>(AJ13*AJ15+AK13*AK15)/(SQRT(AJ13^2+AK13^2)*SQRT(AJ15^2+AK15^2))</f>
        <v>-0.51906843216038911</v>
      </c>
      <c r="AM14" s="1">
        <f>ACOS(AL14)</f>
        <v>2.1165570225638364</v>
      </c>
      <c r="AN14" s="1">
        <f>DEGREES(AM14)</f>
        <v>121.26978449168358</v>
      </c>
      <c r="AO14" s="1"/>
      <c r="AP14" s="1"/>
      <c r="AQ14" s="1"/>
      <c r="AR14" s="4">
        <f>DEGREES(AR13)</f>
        <v>120.0095588215562</v>
      </c>
      <c r="AT14" s="1"/>
      <c r="AU14" s="1"/>
      <c r="AV14" s="1"/>
      <c r="AW14" s="1">
        <f t="shared" ref="AW14:AW15" si="58">AT6</f>
        <v>171</v>
      </c>
      <c r="AX14" s="1">
        <f t="shared" ref="AX14:AX15" si="59">AU6</f>
        <v>182</v>
      </c>
      <c r="AY14" s="1"/>
      <c r="AZ14" s="1"/>
      <c r="BA14" s="1">
        <f>(AY13*AY15+AZ13*AZ15)/(SQRT(AY13^2+AZ13^2)*SQRT(AY15^2+AZ15^2))</f>
        <v>-0.40526381968530439</v>
      </c>
      <c r="BB14" s="1">
        <f>ACOS(BA14)</f>
        <v>1.9880637188671813</v>
      </c>
      <c r="BC14" s="1">
        <f>DEGREES(BB14)</f>
        <v>113.9076604941725</v>
      </c>
      <c r="BD14" s="1"/>
      <c r="BE14" s="1"/>
      <c r="BF14" s="1"/>
      <c r="BG14" s="4">
        <f>DEGREES(BG13)</f>
        <v>124.99336894647992</v>
      </c>
      <c r="BI14" s="1"/>
      <c r="BJ14" s="1"/>
      <c r="BK14" s="1"/>
      <c r="BL14" s="1">
        <f t="shared" ref="BL14:BL15" si="60">BI6</f>
        <v>226</v>
      </c>
      <c r="BM14" s="1">
        <f t="shared" ref="BM14:BM15" si="61">BJ6</f>
        <v>211</v>
      </c>
      <c r="BN14" s="1"/>
      <c r="BO14" s="1"/>
      <c r="BP14" s="1">
        <f>(BN13*BN15+BO13*BO15)/(SQRT(BN13^2+BO13^2)*SQRT(BN15^2+BO15^2))</f>
        <v>-0.62227013005728227</v>
      </c>
      <c r="BQ14" s="1">
        <f>ACOS(BP14)</f>
        <v>2.2424357023290948</v>
      </c>
      <c r="BR14" s="1">
        <f>DEGREES(BQ14)</f>
        <v>128.48210157291172</v>
      </c>
      <c r="BS14" s="1"/>
      <c r="BT14" s="1"/>
      <c r="BU14" s="1"/>
      <c r="BV14" s="4">
        <f>DEGREES(BV13)</f>
        <v>122.98522435421438</v>
      </c>
      <c r="BX14" s="1"/>
      <c r="BY14" s="1"/>
      <c r="BZ14" s="1"/>
      <c r="CA14" s="1">
        <f t="shared" ref="CA14:CA15" si="62">BX6</f>
        <v>209</v>
      </c>
      <c r="CB14" s="1">
        <f t="shared" ref="CB14:CB15" si="63">BY6</f>
        <v>197</v>
      </c>
      <c r="CC14" s="1"/>
      <c r="CD14" s="1"/>
      <c r="CE14" s="1">
        <f>(CC13*CC15+CD13*CD15)/(SQRT(CC13^2+CD13^2)*SQRT(CC15^2+CD15^2))</f>
        <v>-0.95577900872194999</v>
      </c>
      <c r="CF14" s="1">
        <f>ACOS(CE14)</f>
        <v>2.8430937220036139</v>
      </c>
      <c r="CG14" s="1">
        <f>DEGREES(CF14)</f>
        <v>162.89727103094762</v>
      </c>
      <c r="CH14" s="1"/>
      <c r="CI14" s="1"/>
      <c r="CJ14" s="1"/>
      <c r="CK14" s="4">
        <f>DEGREES(CK13)</f>
        <v>135.76319595665757</v>
      </c>
      <c r="CM14" s="1"/>
      <c r="CN14" s="1"/>
      <c r="CO14" s="1"/>
      <c r="CP14" s="1">
        <f t="shared" ref="CP14:CP15" si="64">CM6</f>
        <v>168</v>
      </c>
      <c r="CQ14" s="1">
        <f t="shared" ref="CQ14:CQ15" si="65">CN6</f>
        <v>197</v>
      </c>
      <c r="CR14" s="1"/>
      <c r="CS14" s="1"/>
      <c r="CT14" s="1">
        <f>(CR13*CR15+CS13*CS15)/(SQRT(CR13^2+CS13^2)*SQRT(CR15^2+CS15^2))</f>
        <v>-0.74329414624716628</v>
      </c>
      <c r="CU14" s="1">
        <f>ACOS(CT14)</f>
        <v>2.4087775518032863</v>
      </c>
      <c r="CV14" s="1">
        <f>DEGREES(CU14)</f>
        <v>138.01278750418334</v>
      </c>
      <c r="CW14" s="1"/>
      <c r="CX14" s="1"/>
      <c r="CY14" s="1"/>
      <c r="CZ14" s="4">
        <f>DEGREES(CZ13)</f>
        <v>124.94832283745546</v>
      </c>
      <c r="DB14" s="1"/>
      <c r="DC14" s="1"/>
      <c r="DD14" s="1"/>
      <c r="DE14" s="1">
        <f t="shared" ref="DE14:DE15" si="66">DB6</f>
        <v>133</v>
      </c>
      <c r="DF14" s="1">
        <f t="shared" ref="DF14:DF15" si="67">DC6</f>
        <v>167</v>
      </c>
      <c r="DG14" s="1"/>
      <c r="DH14" s="1"/>
      <c r="DI14" s="1">
        <f>(DG13*DG15+DH13*DH15)/(SQRT(DG13^2+DH13^2)*SQRT(DG15^2+DH15^2))</f>
        <v>-0.68394112888132974</v>
      </c>
      <c r="DJ14" s="1">
        <f>ACOS(DI14)</f>
        <v>2.3239476077570909</v>
      </c>
      <c r="DK14" s="1">
        <f>DEGREES(DJ14)</f>
        <v>133.1523897340054</v>
      </c>
      <c r="DL14" s="1"/>
      <c r="DM14" s="1"/>
      <c r="DN14" s="1"/>
      <c r="DO14" s="4">
        <f>DEGREES(DO13)</f>
        <v>129.82526765310951</v>
      </c>
    </row>
    <row r="15" spans="1:119">
      <c r="A15" s="1"/>
      <c r="B15" s="1"/>
      <c r="C15" s="1"/>
      <c r="D15" s="1">
        <f t="shared" si="53"/>
        <v>202</v>
      </c>
      <c r="E15" s="1">
        <f t="shared" si="53"/>
        <v>280</v>
      </c>
      <c r="F15" s="1">
        <f>D15-D14</f>
        <v>1</v>
      </c>
      <c r="G15" s="1">
        <f>E15-E14</f>
        <v>18</v>
      </c>
      <c r="H15" s="1"/>
      <c r="I15" s="1"/>
      <c r="J15" s="1"/>
      <c r="K15" s="1"/>
      <c r="L15" s="1"/>
      <c r="M15" s="1"/>
      <c r="N15" s="1"/>
      <c r="P15" s="1"/>
      <c r="Q15" s="1"/>
      <c r="R15" s="1"/>
      <c r="S15" s="1">
        <f t="shared" si="54"/>
        <v>185</v>
      </c>
      <c r="T15" s="1">
        <f t="shared" si="55"/>
        <v>237</v>
      </c>
      <c r="U15" s="1">
        <f>S15-S14</f>
        <v>21</v>
      </c>
      <c r="V15" s="1">
        <f>T15-T14</f>
        <v>3</v>
      </c>
      <c r="W15" s="1"/>
      <c r="X15" s="1"/>
      <c r="Y15" s="1"/>
      <c r="Z15" s="1"/>
      <c r="AA15" s="1"/>
      <c r="AB15" s="1"/>
      <c r="AC15" s="1"/>
      <c r="AE15" s="1"/>
      <c r="AF15" s="1"/>
      <c r="AG15" s="1"/>
      <c r="AH15" s="1">
        <f t="shared" si="56"/>
        <v>196</v>
      </c>
      <c r="AI15" s="1">
        <f t="shared" si="57"/>
        <v>166</v>
      </c>
      <c r="AJ15" s="1">
        <f>AH15-AH14</f>
        <v>-12</v>
      </c>
      <c r="AK15" s="1">
        <f>AI15-AI14</f>
        <v>-35</v>
      </c>
      <c r="AL15" s="1"/>
      <c r="AM15" s="1"/>
      <c r="AN15" s="1"/>
      <c r="AO15" s="1"/>
      <c r="AP15" s="1"/>
      <c r="AQ15" s="1"/>
      <c r="AR15" s="1"/>
      <c r="AT15" s="1"/>
      <c r="AU15" s="1"/>
      <c r="AV15" s="1"/>
      <c r="AW15" s="1">
        <f t="shared" si="58"/>
        <v>183</v>
      </c>
      <c r="AX15" s="1">
        <f t="shared" si="59"/>
        <v>199</v>
      </c>
      <c r="AY15" s="1">
        <f>AW15-AW14</f>
        <v>12</v>
      </c>
      <c r="AZ15" s="1">
        <f>AX15-AX14</f>
        <v>17</v>
      </c>
      <c r="BA15" s="1"/>
      <c r="BB15" s="1"/>
      <c r="BC15" s="1"/>
      <c r="BD15" s="1"/>
      <c r="BE15" s="1"/>
      <c r="BF15" s="1"/>
      <c r="BG15" s="1"/>
      <c r="BI15" s="1"/>
      <c r="BJ15" s="1"/>
      <c r="BK15" s="1"/>
      <c r="BL15" s="1">
        <f t="shared" si="60"/>
        <v>244</v>
      </c>
      <c r="BM15" s="1">
        <f t="shared" si="61"/>
        <v>192</v>
      </c>
      <c r="BN15" s="1">
        <f>BL15-BL14</f>
        <v>18</v>
      </c>
      <c r="BO15" s="1">
        <f>BM15-BM14</f>
        <v>-19</v>
      </c>
      <c r="BP15" s="1"/>
      <c r="BQ15" s="1"/>
      <c r="BR15" s="1"/>
      <c r="BS15" s="1"/>
      <c r="BT15" s="1"/>
      <c r="BU15" s="1"/>
      <c r="BV15" s="1"/>
      <c r="BX15" s="1"/>
      <c r="BY15" s="1"/>
      <c r="BZ15" s="1"/>
      <c r="CA15" s="1">
        <f t="shared" si="62"/>
        <v>245</v>
      </c>
      <c r="CB15" s="1">
        <f t="shared" si="63"/>
        <v>197</v>
      </c>
      <c r="CC15" s="1">
        <f>CA15-CA14</f>
        <v>36</v>
      </c>
      <c r="CD15" s="1">
        <f>CB15-CB14</f>
        <v>0</v>
      </c>
      <c r="CE15" s="1"/>
      <c r="CF15" s="1"/>
      <c r="CG15" s="1"/>
      <c r="CH15" s="1"/>
      <c r="CI15" s="1"/>
      <c r="CJ15" s="1"/>
      <c r="CK15" s="1"/>
      <c r="CM15" s="1"/>
      <c r="CN15" s="1"/>
      <c r="CO15" s="1"/>
      <c r="CP15" s="1">
        <f t="shared" si="64"/>
        <v>183</v>
      </c>
      <c r="CQ15" s="1">
        <f t="shared" si="65"/>
        <v>182</v>
      </c>
      <c r="CR15" s="1">
        <f>CP15-CP14</f>
        <v>15</v>
      </c>
      <c r="CS15" s="1">
        <f>CQ15-CQ14</f>
        <v>-15</v>
      </c>
      <c r="CT15" s="1"/>
      <c r="CU15" s="1"/>
      <c r="CV15" s="1"/>
      <c r="CW15" s="1"/>
      <c r="CX15" s="1"/>
      <c r="CY15" s="1"/>
      <c r="CZ15" s="1"/>
      <c r="DB15" s="1"/>
      <c r="DC15" s="1"/>
      <c r="DD15" s="1"/>
      <c r="DE15" s="1">
        <f t="shared" si="66"/>
        <v>154</v>
      </c>
      <c r="DF15" s="1">
        <f t="shared" si="67"/>
        <v>140</v>
      </c>
      <c r="DG15" s="1">
        <f>DE15-DE14</f>
        <v>21</v>
      </c>
      <c r="DH15" s="1">
        <f>DF15-DF14</f>
        <v>-27</v>
      </c>
      <c r="DI15" s="1"/>
      <c r="DJ15" s="1"/>
      <c r="DK15" s="1"/>
      <c r="DL15" s="1"/>
      <c r="DM15" s="1"/>
      <c r="DN15" s="1"/>
      <c r="DO15" s="1"/>
    </row>
    <row r="16" spans="1:11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</row>
    <row r="17" spans="1:119">
      <c r="A17" s="1"/>
      <c r="B17" s="1"/>
      <c r="C17" s="1">
        <v>5</v>
      </c>
      <c r="D17" s="1">
        <f>A6</f>
        <v>201</v>
      </c>
      <c r="E17" s="1">
        <f>B6</f>
        <v>262</v>
      </c>
      <c r="F17" s="1">
        <f>D17-D18</f>
        <v>-1</v>
      </c>
      <c r="G17" s="1">
        <f>E17-E18</f>
        <v>-18</v>
      </c>
      <c r="H17" s="1"/>
      <c r="I17" s="1"/>
      <c r="J17" s="1"/>
      <c r="K17" s="1"/>
      <c r="L17" s="1"/>
      <c r="M17" s="1"/>
      <c r="N17" s="1"/>
      <c r="P17" s="1"/>
      <c r="Q17" s="1"/>
      <c r="R17" s="1">
        <v>5</v>
      </c>
      <c r="S17" s="1">
        <f>P6</f>
        <v>164</v>
      </c>
      <c r="T17" s="1">
        <f>Q6</f>
        <v>234</v>
      </c>
      <c r="U17" s="1">
        <f>S17-S18</f>
        <v>-21</v>
      </c>
      <c r="V17" s="1">
        <f>T17-T18</f>
        <v>-3</v>
      </c>
      <c r="W17" s="1"/>
      <c r="X17" s="1"/>
      <c r="Y17" s="1"/>
      <c r="Z17" s="1"/>
      <c r="AA17" s="1"/>
      <c r="AB17" s="1"/>
      <c r="AC17" s="1"/>
      <c r="AE17" s="1"/>
      <c r="AF17" s="1"/>
      <c r="AG17" s="1">
        <v>5</v>
      </c>
      <c r="AH17" s="1">
        <f>AE6</f>
        <v>208</v>
      </c>
      <c r="AI17" s="1">
        <f>AF6</f>
        <v>201</v>
      </c>
      <c r="AJ17" s="1">
        <f>AH17-AH18</f>
        <v>12</v>
      </c>
      <c r="AK17" s="1">
        <f>AI17-AI18</f>
        <v>35</v>
      </c>
      <c r="AL17" s="1"/>
      <c r="AM17" s="1"/>
      <c r="AN17" s="1"/>
      <c r="AO17" s="1"/>
      <c r="AP17" s="1"/>
      <c r="AQ17" s="1"/>
      <c r="AR17" s="1"/>
      <c r="AT17" s="1"/>
      <c r="AU17" s="1"/>
      <c r="AV17" s="1">
        <v>5</v>
      </c>
      <c r="AW17" s="1">
        <f>AT6</f>
        <v>171</v>
      </c>
      <c r="AX17" s="1">
        <f>AU6</f>
        <v>182</v>
      </c>
      <c r="AY17" s="1">
        <f>AW17-AW18</f>
        <v>-12</v>
      </c>
      <c r="AZ17" s="1">
        <f>AX17-AX18</f>
        <v>-17</v>
      </c>
      <c r="BA17" s="1"/>
      <c r="BB17" s="1"/>
      <c r="BC17" s="1"/>
      <c r="BD17" s="1"/>
      <c r="BE17" s="1"/>
      <c r="BF17" s="1"/>
      <c r="BG17" s="1"/>
      <c r="BI17" s="1"/>
      <c r="BJ17" s="1"/>
      <c r="BK17" s="1">
        <v>5</v>
      </c>
      <c r="BL17" s="1">
        <f>BI6</f>
        <v>226</v>
      </c>
      <c r="BM17" s="1">
        <f>BJ6</f>
        <v>211</v>
      </c>
      <c r="BN17" s="1">
        <f>BL17-BL18</f>
        <v>-18</v>
      </c>
      <c r="BO17" s="1">
        <f>BM17-BM18</f>
        <v>19</v>
      </c>
      <c r="BP17" s="1"/>
      <c r="BQ17" s="1"/>
      <c r="BR17" s="1"/>
      <c r="BS17" s="1"/>
      <c r="BT17" s="1"/>
      <c r="BU17" s="1"/>
      <c r="BV17" s="1"/>
      <c r="BX17" s="1"/>
      <c r="BY17" s="1"/>
      <c r="BZ17" s="1">
        <v>5</v>
      </c>
      <c r="CA17" s="1">
        <f>BX6</f>
        <v>209</v>
      </c>
      <c r="CB17" s="1">
        <f>BY6</f>
        <v>197</v>
      </c>
      <c r="CC17" s="1">
        <f>CA17-CA18</f>
        <v>-36</v>
      </c>
      <c r="CD17" s="1">
        <f>CB17-CB18</f>
        <v>0</v>
      </c>
      <c r="CE17" s="1"/>
      <c r="CF17" s="1"/>
      <c r="CG17" s="1"/>
      <c r="CH17" s="1"/>
      <c r="CI17" s="1"/>
      <c r="CJ17" s="1"/>
      <c r="CK17" s="1"/>
      <c r="CM17" s="1"/>
      <c r="CN17" s="1"/>
      <c r="CO17" s="1">
        <v>5</v>
      </c>
      <c r="CP17" s="1">
        <f>CM6</f>
        <v>168</v>
      </c>
      <c r="CQ17" s="1">
        <f>CN6</f>
        <v>197</v>
      </c>
      <c r="CR17" s="1">
        <f>CP17-CP18</f>
        <v>-15</v>
      </c>
      <c r="CS17" s="1">
        <f>CQ17-CQ18</f>
        <v>15</v>
      </c>
      <c r="CT17" s="1"/>
      <c r="CU17" s="1"/>
      <c r="CV17" s="1"/>
      <c r="CW17" s="1"/>
      <c r="CX17" s="1"/>
      <c r="CY17" s="1"/>
      <c r="CZ17" s="1"/>
      <c r="DB17" s="1"/>
      <c r="DC17" s="1"/>
      <c r="DD17" s="1">
        <v>5</v>
      </c>
      <c r="DE17" s="1">
        <f>DB6</f>
        <v>133</v>
      </c>
      <c r="DF17" s="1">
        <f>DC6</f>
        <v>167</v>
      </c>
      <c r="DG17" s="1">
        <f>DE17-DE18</f>
        <v>-21</v>
      </c>
      <c r="DH17" s="1">
        <f>DF17-DF18</f>
        <v>27</v>
      </c>
      <c r="DI17" s="1"/>
      <c r="DJ17" s="1"/>
      <c r="DK17" s="1"/>
      <c r="DL17" s="1"/>
      <c r="DM17" s="1"/>
      <c r="DN17" s="1"/>
      <c r="DO17" s="1"/>
    </row>
    <row r="18" spans="1:119">
      <c r="A18" s="1"/>
      <c r="B18" s="1"/>
      <c r="C18" s="1"/>
      <c r="D18" s="1">
        <f t="shared" ref="D18:E19" si="68">A7</f>
        <v>202</v>
      </c>
      <c r="E18" s="1">
        <f t="shared" si="68"/>
        <v>280</v>
      </c>
      <c r="F18" s="1"/>
      <c r="G18" s="1"/>
      <c r="H18" s="1">
        <f>(F17*F19+G17*G19)/(SQRT(F17^2+G17^2)*SQRT(F19^2+G19^2))</f>
        <v>-0.49613893835683381</v>
      </c>
      <c r="I18" s="1">
        <f>ACOS(H18)</f>
        <v>2.0899424410414196</v>
      </c>
      <c r="J18" s="1">
        <f>DEGREES(I18)</f>
        <v>119.74488129694222</v>
      </c>
      <c r="K18" s="1"/>
      <c r="L18" s="1"/>
      <c r="M18" s="1"/>
      <c r="N18" s="1"/>
      <c r="P18" s="1"/>
      <c r="Q18" s="1"/>
      <c r="R18" s="1"/>
      <c r="S18" s="1">
        <f t="shared" ref="S18:S19" si="69">P7</f>
        <v>185</v>
      </c>
      <c r="T18" s="1">
        <f t="shared" ref="T18:T19" si="70">Q7</f>
        <v>237</v>
      </c>
      <c r="U18" s="1"/>
      <c r="V18" s="1"/>
      <c r="W18" s="1">
        <f>(U17*U19+V17*V19)/(SQRT(U17^2+V17^2)*SQRT(U19^2+V19^2))</f>
        <v>-0.8</v>
      </c>
      <c r="X18" s="1">
        <f>ACOS(W18)</f>
        <v>2.4980915447965089</v>
      </c>
      <c r="Y18" s="1">
        <f>DEGREES(X18)</f>
        <v>143.13010235415598</v>
      </c>
      <c r="Z18" s="1"/>
      <c r="AA18" s="1"/>
      <c r="AB18" s="1"/>
      <c r="AC18" s="1"/>
      <c r="AE18" s="1"/>
      <c r="AF18" s="1"/>
      <c r="AG18" s="1"/>
      <c r="AH18" s="1">
        <f t="shared" ref="AH18:AH19" si="71">AE7</f>
        <v>196</v>
      </c>
      <c r="AI18" s="1">
        <f t="shared" ref="AI18:AI19" si="72">AF7</f>
        <v>166</v>
      </c>
      <c r="AJ18" s="1"/>
      <c r="AK18" s="1"/>
      <c r="AL18" s="1">
        <f>(AJ17*AJ19+AK17*AK19)/(SQRT(AJ17^2+AK17^2)*SQRT(AJ19^2+AK19^2))</f>
        <v>-0.28297458030045036</v>
      </c>
      <c r="AM18" s="1">
        <f>ACOS(AL18)</f>
        <v>1.8576903635060051</v>
      </c>
      <c r="AN18" s="1">
        <f>DEGREES(AM18)</f>
        <v>106.43781747101782</v>
      </c>
      <c r="AO18" s="1"/>
      <c r="AP18" s="1"/>
      <c r="AQ18" s="1"/>
      <c r="AR18" s="1"/>
      <c r="AT18" s="1"/>
      <c r="AU18" s="1"/>
      <c r="AV18" s="1"/>
      <c r="AW18" s="1">
        <f t="shared" ref="AW18:AW19" si="73">AT7</f>
        <v>183</v>
      </c>
      <c r="AX18" s="1">
        <f t="shared" ref="AX18:AX19" si="74">AU7</f>
        <v>199</v>
      </c>
      <c r="AY18" s="1"/>
      <c r="AZ18" s="1"/>
      <c r="BA18" s="1">
        <f>(AY17*AY19+AZ17*AZ19)/(SQRT(AY17^2+AZ17^2)*SQRT(AY19^2+AZ19^2))</f>
        <v>-0.61019407257752734</v>
      </c>
      <c r="BB18" s="1">
        <f>ACOS(BA18)</f>
        <v>2.2271018578156507</v>
      </c>
      <c r="BC18" s="1">
        <f>DEGREES(BB18)</f>
        <v>127.60353699858155</v>
      </c>
      <c r="BD18" s="1"/>
      <c r="BE18" s="1"/>
      <c r="BF18" s="1"/>
      <c r="BG18" s="1"/>
      <c r="BI18" s="1"/>
      <c r="BJ18" s="1"/>
      <c r="BK18" s="1"/>
      <c r="BL18" s="1">
        <f t="shared" ref="BL18:BL19" si="75">BI7</f>
        <v>244</v>
      </c>
      <c r="BM18" s="1">
        <f t="shared" ref="BM18:BM19" si="76">BJ7</f>
        <v>192</v>
      </c>
      <c r="BN18" s="1"/>
      <c r="BO18" s="1"/>
      <c r="BP18" s="1">
        <f>(BN17*BN19+BO17*BO19)/(SQRT(BN17^2+BO17^2)*SQRT(BN19^2+BO19^2))</f>
        <v>-0.81994135214821739</v>
      </c>
      <c r="BQ18" s="1">
        <f>ACOS(BP18)</f>
        <v>2.5321048869891065</v>
      </c>
      <c r="BR18" s="1">
        <f>DEGREES(BQ18)</f>
        <v>145.07892330892608</v>
      </c>
      <c r="BS18" s="1"/>
      <c r="BT18" s="1"/>
      <c r="BU18" s="1"/>
      <c r="BV18" s="1"/>
      <c r="BX18" s="1"/>
      <c r="BY18" s="1"/>
      <c r="BZ18" s="1"/>
      <c r="CA18" s="1">
        <f t="shared" ref="CA18:CA19" si="77">BX7</f>
        <v>245</v>
      </c>
      <c r="CB18" s="1">
        <f t="shared" ref="CB18:CB19" si="78">BY7</f>
        <v>197</v>
      </c>
      <c r="CC18" s="1"/>
      <c r="CD18" s="1"/>
      <c r="CE18" s="1">
        <f>(CC17*CC19+CD17*CD19)/(SQRT(CC17^2+CD17^2)*SQRT(CC19^2+CD19^2))</f>
        <v>-0.44721359549995793</v>
      </c>
      <c r="CF18" s="1">
        <f>ACOS(CE18)</f>
        <v>2.0344439357957027</v>
      </c>
      <c r="CG18" s="1">
        <f>DEGREES(CF18)</f>
        <v>116.56505117707799</v>
      </c>
      <c r="CH18" s="1"/>
      <c r="CI18" s="1"/>
      <c r="CJ18" s="1"/>
      <c r="CK18" s="1"/>
      <c r="CM18" s="1"/>
      <c r="CN18" s="1"/>
      <c r="CO18" s="1"/>
      <c r="CP18" s="1">
        <f t="shared" ref="CP18:CP19" si="79">CM7</f>
        <v>183</v>
      </c>
      <c r="CQ18" s="1">
        <f t="shared" ref="CQ18:CQ19" si="80">CN7</f>
        <v>182</v>
      </c>
      <c r="CR18" s="1"/>
      <c r="CS18" s="1"/>
      <c r="CT18" s="1">
        <f>(CR17*CR19+CS17*CS19)/(SQRT(CR17^2+CS17^2)*SQRT(CR19^2+CS19^2))</f>
        <v>-0.39958542051392815</v>
      </c>
      <c r="CU18" s="1">
        <f>ACOS(CT18)</f>
        <v>1.981860874184761</v>
      </c>
      <c r="CV18" s="1">
        <f>DEGREES(CU18)</f>
        <v>113.55226367289465</v>
      </c>
      <c r="CW18" s="1"/>
      <c r="CX18" s="1"/>
      <c r="CY18" s="1"/>
      <c r="CZ18" s="1"/>
      <c r="DB18" s="1"/>
      <c r="DC18" s="1"/>
      <c r="DD18" s="1"/>
      <c r="DE18" s="1">
        <f t="shared" ref="DE18:DE19" si="81">DB7</f>
        <v>154</v>
      </c>
      <c r="DF18" s="1">
        <f t="shared" ref="DF18:DF19" si="82">DC7</f>
        <v>140</v>
      </c>
      <c r="DG18" s="1"/>
      <c r="DH18" s="1"/>
      <c r="DI18" s="1">
        <f>(DG17*DG19+DH17*DH19)/(SQRT(DG17^2+DH17^2)*SQRT(DG19^2+DH19^2))</f>
        <v>-0.57746472062680709</v>
      </c>
      <c r="DJ18" s="1">
        <f>ACOS(DI18)</f>
        <v>2.1864162162240066</v>
      </c>
      <c r="DK18" s="1">
        <f>DEGREES(DJ18)</f>
        <v>125.27242144859841</v>
      </c>
      <c r="DL18" s="1"/>
      <c r="DM18" s="1"/>
      <c r="DN18" s="1"/>
      <c r="DO18" s="1"/>
    </row>
    <row r="19" spans="1:119">
      <c r="A19" s="1"/>
      <c r="B19" s="1"/>
      <c r="C19" s="1"/>
      <c r="D19" s="1">
        <f t="shared" si="68"/>
        <v>224</v>
      </c>
      <c r="E19" s="1">
        <f t="shared" si="68"/>
        <v>291</v>
      </c>
      <c r="F19" s="1">
        <f>D19-D18</f>
        <v>22</v>
      </c>
      <c r="G19" s="1">
        <f>E19-E18</f>
        <v>11</v>
      </c>
      <c r="H19" s="1"/>
      <c r="I19" s="1"/>
      <c r="J19" s="1"/>
      <c r="K19" s="1"/>
      <c r="L19" s="1"/>
      <c r="M19" s="1"/>
      <c r="N19" s="1"/>
      <c r="P19" s="1"/>
      <c r="Q19" s="1"/>
      <c r="R19" s="1"/>
      <c r="S19" s="1">
        <f t="shared" si="69"/>
        <v>216</v>
      </c>
      <c r="T19" s="1">
        <f t="shared" si="70"/>
        <v>220</v>
      </c>
      <c r="U19" s="1">
        <f>S19-S18</f>
        <v>31</v>
      </c>
      <c r="V19" s="1">
        <f>T19-T18</f>
        <v>-17</v>
      </c>
      <c r="W19" s="1"/>
      <c r="X19" s="1"/>
      <c r="Y19" s="1"/>
      <c r="Z19" s="1"/>
      <c r="AA19" s="1"/>
      <c r="AB19" s="1"/>
      <c r="AC19" s="1"/>
      <c r="AE19" s="1"/>
      <c r="AF19" s="1"/>
      <c r="AG19" s="1"/>
      <c r="AH19" s="1">
        <f t="shared" si="71"/>
        <v>227</v>
      </c>
      <c r="AI19" s="1">
        <f t="shared" si="72"/>
        <v>144</v>
      </c>
      <c r="AJ19" s="1">
        <f>AH19-AH18</f>
        <v>31</v>
      </c>
      <c r="AK19" s="1">
        <f>AI19-AI18</f>
        <v>-22</v>
      </c>
      <c r="AL19" s="1"/>
      <c r="AM19" s="1"/>
      <c r="AN19" s="1"/>
      <c r="AO19" s="1"/>
      <c r="AP19" s="1"/>
      <c r="AQ19" s="1"/>
      <c r="AR19" s="1"/>
      <c r="AT19" s="1"/>
      <c r="AU19" s="1"/>
      <c r="AV19" s="1"/>
      <c r="AW19" s="1">
        <f t="shared" si="73"/>
        <v>207</v>
      </c>
      <c r="AX19" s="1">
        <f t="shared" si="74"/>
        <v>200</v>
      </c>
      <c r="AY19" s="1">
        <f>AW19-AW18</f>
        <v>24</v>
      </c>
      <c r="AZ19" s="1">
        <f>AX19-AX18</f>
        <v>1</v>
      </c>
      <c r="BA19" s="1"/>
      <c r="BB19" s="1"/>
      <c r="BC19" s="1"/>
      <c r="BD19" s="1"/>
      <c r="BE19" s="1"/>
      <c r="BF19" s="1"/>
      <c r="BG19" s="1"/>
      <c r="BI19" s="1"/>
      <c r="BJ19" s="1"/>
      <c r="BK19" s="1"/>
      <c r="BL19" s="1">
        <f t="shared" si="75"/>
        <v>247</v>
      </c>
      <c r="BM19" s="1">
        <f t="shared" si="76"/>
        <v>172</v>
      </c>
      <c r="BN19" s="1">
        <f>BL19-BL18</f>
        <v>3</v>
      </c>
      <c r="BO19" s="1">
        <f>BM19-BM18</f>
        <v>-20</v>
      </c>
      <c r="BP19" s="1"/>
      <c r="BQ19" s="1"/>
      <c r="BR19" s="1"/>
      <c r="BS19" s="1"/>
      <c r="BT19" s="1"/>
      <c r="BU19" s="1"/>
      <c r="BV19" s="1"/>
      <c r="BX19" s="1"/>
      <c r="BY19" s="1"/>
      <c r="BZ19" s="1"/>
      <c r="CA19" s="1">
        <f t="shared" si="77"/>
        <v>250</v>
      </c>
      <c r="CB19" s="1">
        <f t="shared" si="78"/>
        <v>187</v>
      </c>
      <c r="CC19" s="1">
        <f>CA19-CA18</f>
        <v>5</v>
      </c>
      <c r="CD19" s="1">
        <f>CB19-CB18</f>
        <v>-10</v>
      </c>
      <c r="CE19" s="1"/>
      <c r="CF19" s="1"/>
      <c r="CG19" s="1"/>
      <c r="CH19" s="1"/>
      <c r="CI19" s="1"/>
      <c r="CJ19" s="1"/>
      <c r="CK19" s="1"/>
      <c r="CM19" s="1"/>
      <c r="CN19" s="1"/>
      <c r="CO19" s="1"/>
      <c r="CP19" s="1">
        <f t="shared" si="79"/>
        <v>172</v>
      </c>
      <c r="CQ19" s="1">
        <f t="shared" si="80"/>
        <v>154</v>
      </c>
      <c r="CR19" s="1">
        <f>CP19-CP18</f>
        <v>-11</v>
      </c>
      <c r="CS19" s="1">
        <f>CQ19-CQ18</f>
        <v>-28</v>
      </c>
      <c r="CT19" s="1"/>
      <c r="CU19" s="1"/>
      <c r="CV19" s="1"/>
      <c r="CW19" s="1"/>
      <c r="CX19" s="1"/>
      <c r="CY19" s="1"/>
      <c r="CZ19" s="1"/>
      <c r="DB19" s="1"/>
      <c r="DC19" s="1"/>
      <c r="DD19" s="1"/>
      <c r="DE19" s="1">
        <f t="shared" si="81"/>
        <v>176</v>
      </c>
      <c r="DF19" s="1">
        <f t="shared" si="82"/>
        <v>141</v>
      </c>
      <c r="DG19" s="1">
        <f>DE19-DE18</f>
        <v>22</v>
      </c>
      <c r="DH19" s="1">
        <f>DF19-DF18</f>
        <v>1</v>
      </c>
      <c r="DI19" s="1"/>
      <c r="DJ19" s="1"/>
      <c r="DK19" s="1"/>
      <c r="DL19" s="1"/>
      <c r="DM19" s="1"/>
      <c r="DN19" s="1"/>
      <c r="DO19" s="1"/>
    </row>
    <row r="20" spans="1:11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</row>
    <row r="21" spans="1:119">
      <c r="A21" s="1"/>
      <c r="B21" s="1"/>
      <c r="C21" s="1">
        <v>6</v>
      </c>
      <c r="D21" s="1">
        <f>A7</f>
        <v>202</v>
      </c>
      <c r="E21" s="1">
        <f>B7</f>
        <v>280</v>
      </c>
      <c r="F21" s="1">
        <f>D21-D22</f>
        <v>-22</v>
      </c>
      <c r="G21" s="1">
        <f>E21-E22</f>
        <v>-11</v>
      </c>
      <c r="H21" s="1"/>
      <c r="I21" s="1"/>
      <c r="J21" s="1"/>
      <c r="K21" s="1"/>
      <c r="L21" s="1"/>
      <c r="M21" s="1"/>
      <c r="N21" s="1"/>
      <c r="P21" s="1"/>
      <c r="Q21" s="1"/>
      <c r="R21" s="1">
        <v>6</v>
      </c>
      <c r="S21" s="1">
        <f>P7</f>
        <v>185</v>
      </c>
      <c r="T21" s="1">
        <f>Q7</f>
        <v>237</v>
      </c>
      <c r="U21" s="1">
        <f>S21-S22</f>
        <v>-31</v>
      </c>
      <c r="V21" s="1">
        <f>T21-T22</f>
        <v>17</v>
      </c>
      <c r="W21" s="1"/>
      <c r="X21" s="1"/>
      <c r="Y21" s="1"/>
      <c r="Z21" s="1"/>
      <c r="AA21" s="1"/>
      <c r="AB21" s="1"/>
      <c r="AC21" s="1"/>
      <c r="AE21" s="1"/>
      <c r="AF21" s="1"/>
      <c r="AG21" s="1">
        <v>6</v>
      </c>
      <c r="AH21" s="1">
        <f>AE7</f>
        <v>196</v>
      </c>
      <c r="AI21" s="1">
        <f>AF7</f>
        <v>166</v>
      </c>
      <c r="AJ21" s="1">
        <f>AH21-AH22</f>
        <v>-31</v>
      </c>
      <c r="AK21" s="1">
        <f>AI21-AI22</f>
        <v>22</v>
      </c>
      <c r="AL21" s="1"/>
      <c r="AM21" s="1"/>
      <c r="AN21" s="1"/>
      <c r="AO21" s="1"/>
      <c r="AP21" s="1"/>
      <c r="AQ21" s="1"/>
      <c r="AR21" s="1"/>
      <c r="AT21" s="1"/>
      <c r="AU21" s="1"/>
      <c r="AV21" s="1">
        <v>6</v>
      </c>
      <c r="AW21" s="1">
        <f>AT7</f>
        <v>183</v>
      </c>
      <c r="AX21" s="1">
        <f>AU7</f>
        <v>199</v>
      </c>
      <c r="AY21" s="1">
        <f>AW21-AW22</f>
        <v>-24</v>
      </c>
      <c r="AZ21" s="1">
        <f>AX21-AX22</f>
        <v>-1</v>
      </c>
      <c r="BA21" s="1"/>
      <c r="BB21" s="1"/>
      <c r="BC21" s="1"/>
      <c r="BD21" s="1"/>
      <c r="BE21" s="1"/>
      <c r="BF21" s="1"/>
      <c r="BG21" s="1"/>
      <c r="BI21" s="1"/>
      <c r="BJ21" s="1"/>
      <c r="BK21" s="1">
        <v>6</v>
      </c>
      <c r="BL21" s="1">
        <f>BI7</f>
        <v>244</v>
      </c>
      <c r="BM21" s="1">
        <f>BJ7</f>
        <v>192</v>
      </c>
      <c r="BN21" s="1">
        <f>BL21-BL22</f>
        <v>-3</v>
      </c>
      <c r="BO21" s="1">
        <f>BM21-BM22</f>
        <v>20</v>
      </c>
      <c r="BP21" s="1"/>
      <c r="BQ21" s="1"/>
      <c r="BR21" s="1"/>
      <c r="BS21" s="1"/>
      <c r="BT21" s="1"/>
      <c r="BU21" s="1"/>
      <c r="BV21" s="1"/>
      <c r="BX21" s="1"/>
      <c r="BY21" s="1"/>
      <c r="BZ21" s="1">
        <v>6</v>
      </c>
      <c r="CA21" s="1">
        <f>BX7</f>
        <v>245</v>
      </c>
      <c r="CB21" s="1">
        <f>BY7</f>
        <v>197</v>
      </c>
      <c r="CC21" s="1">
        <f>CA21-CA22</f>
        <v>-5</v>
      </c>
      <c r="CD21" s="1">
        <f>CB21-CB22</f>
        <v>10</v>
      </c>
      <c r="CE21" s="1"/>
      <c r="CF21" s="1"/>
      <c r="CG21" s="1"/>
      <c r="CH21" s="1"/>
      <c r="CI21" s="1"/>
      <c r="CJ21" s="1"/>
      <c r="CK21" s="1"/>
      <c r="CM21" s="1"/>
      <c r="CN21" s="1"/>
      <c r="CO21" s="1">
        <v>6</v>
      </c>
      <c r="CP21" s="1">
        <f>CM7</f>
        <v>183</v>
      </c>
      <c r="CQ21" s="1">
        <f>CN7</f>
        <v>182</v>
      </c>
      <c r="CR21" s="1">
        <f>CP21-CP22</f>
        <v>11</v>
      </c>
      <c r="CS21" s="1">
        <f>CQ21-CQ22</f>
        <v>28</v>
      </c>
      <c r="CT21" s="1"/>
      <c r="CU21" s="1"/>
      <c r="CV21" s="1"/>
      <c r="CW21" s="1"/>
      <c r="CX21" s="1"/>
      <c r="CY21" s="1"/>
      <c r="CZ21" s="1"/>
      <c r="DB21" s="1"/>
      <c r="DC21" s="1"/>
      <c r="DD21" s="1">
        <v>6</v>
      </c>
      <c r="DE21" s="1">
        <f>DB7</f>
        <v>154</v>
      </c>
      <c r="DF21" s="1">
        <f>DC7</f>
        <v>140</v>
      </c>
      <c r="DG21" s="1">
        <f>DE21-DE22</f>
        <v>-22</v>
      </c>
      <c r="DH21" s="1">
        <f>DF21-DF22</f>
        <v>-1</v>
      </c>
      <c r="DI21" s="1"/>
      <c r="DJ21" s="1"/>
      <c r="DK21" s="1"/>
      <c r="DL21" s="1"/>
      <c r="DM21" s="1"/>
      <c r="DN21" s="1"/>
      <c r="DO21" s="1"/>
    </row>
    <row r="22" spans="1:119">
      <c r="A22" s="1"/>
      <c r="B22" s="1"/>
      <c r="C22" s="1"/>
      <c r="D22" s="1">
        <f t="shared" ref="D22:E23" si="83">A8</f>
        <v>224</v>
      </c>
      <c r="E22" s="1">
        <f t="shared" si="83"/>
        <v>291</v>
      </c>
      <c r="F22" s="1"/>
      <c r="G22" s="1"/>
      <c r="H22" s="1">
        <f>(F21*F23+G21*G23)/(SQRT(F21^2+G21^2)*SQRT(F23^2+G23^2))</f>
        <v>-0.58817169767504618</v>
      </c>
      <c r="I22" s="1">
        <f>ACOS(H22)</f>
        <v>2.1995926132103296</v>
      </c>
      <c r="J22" s="1">
        <f>DEGREES(I22)</f>
        <v>126.02737338510362</v>
      </c>
      <c r="K22" s="1"/>
      <c r="L22" s="1"/>
      <c r="M22" s="1"/>
      <c r="N22" s="1"/>
      <c r="P22" s="1"/>
      <c r="Q22" s="1"/>
      <c r="R22" s="1"/>
      <c r="S22" s="1">
        <f t="shared" ref="S22:S23" si="84">P8</f>
        <v>216</v>
      </c>
      <c r="T22" s="1">
        <f t="shared" ref="T22:T23" si="85">Q8</f>
        <v>220</v>
      </c>
      <c r="U22" s="1"/>
      <c r="V22" s="1"/>
      <c r="W22" s="1">
        <f>(U21*U23+V21*V23)/(SQRT(U21^2+V21^2)*SQRT(U23^2+V23^2))</f>
        <v>-0.91075353416827332</v>
      </c>
      <c r="X22" s="1">
        <f>ACOS(W22)</f>
        <v>2.7159014897773019</v>
      </c>
      <c r="Y22" s="1">
        <f>DEGREES(X22)</f>
        <v>155.60969293753209</v>
      </c>
      <c r="Z22" s="1"/>
      <c r="AA22" s="1"/>
      <c r="AB22" s="1"/>
      <c r="AC22" s="1"/>
      <c r="AE22" s="1"/>
      <c r="AF22" s="1"/>
      <c r="AG22" s="1"/>
      <c r="AH22" s="1">
        <f t="shared" ref="AH22:AH23" si="86">AE8</f>
        <v>227</v>
      </c>
      <c r="AI22" s="1">
        <f t="shared" ref="AI22:AI23" si="87">AF8</f>
        <v>144</v>
      </c>
      <c r="AJ22" s="1"/>
      <c r="AK22" s="1"/>
      <c r="AL22" s="1">
        <f>(AJ21*AJ23+AK21*AK23)/(SQRT(AJ21^2+AK21^2)*SQRT(AJ23^2+AK23^2))</f>
        <v>-0.38362162728321603</v>
      </c>
      <c r="AM22" s="1">
        <f>ACOS(AL22)</f>
        <v>1.9645111171946257</v>
      </c>
      <c r="AN22" s="1">
        <f>DEGREES(AM22)</f>
        <v>112.55819582178231</v>
      </c>
      <c r="AO22" s="1"/>
      <c r="AP22" s="1"/>
      <c r="AQ22" s="1"/>
      <c r="AR22" s="1"/>
      <c r="AT22" s="1"/>
      <c r="AU22" s="1"/>
      <c r="AV22" s="1"/>
      <c r="AW22" s="1">
        <f t="shared" ref="AW22:AW23" si="88">AT8</f>
        <v>207</v>
      </c>
      <c r="AX22" s="1">
        <f t="shared" ref="AX22:AX23" si="89">AU8</f>
        <v>200</v>
      </c>
      <c r="AY22" s="1"/>
      <c r="AZ22" s="1"/>
      <c r="BA22" s="1">
        <f>(AY21*AY23+AZ21*AZ23)/(SQRT(AY21^2+AZ21^2)*SQRT(AY23^2+AZ23^2))</f>
        <v>-0.39327123114721962</v>
      </c>
      <c r="BB22" s="1">
        <f>ACOS(BA22)</f>
        <v>1.9749831431579925</v>
      </c>
      <c r="BC22" s="1">
        <f>DEGREES(BB22)</f>
        <v>113.15819871243464</v>
      </c>
      <c r="BD22" s="1"/>
      <c r="BE22" s="1"/>
      <c r="BF22" s="1"/>
      <c r="BG22" s="1"/>
      <c r="BI22" s="1"/>
      <c r="BJ22" s="1"/>
      <c r="BK22" s="1"/>
      <c r="BL22" s="1">
        <f t="shared" ref="BL22:BL23" si="90">BI8</f>
        <v>247</v>
      </c>
      <c r="BM22" s="1">
        <f t="shared" ref="BM22:BM23" si="91">BJ8</f>
        <v>172</v>
      </c>
      <c r="BN22" s="1"/>
      <c r="BO22" s="1"/>
      <c r="BP22" s="1">
        <f>(BN21*BN23+BO21*BO23)/(SQRT(BN21^2+BO21^2)*SQRT(BN23^2+BO23^2))</f>
        <v>-0.5635273932013769</v>
      </c>
      <c r="BQ22" s="1">
        <f>ACOS(BP22)</f>
        <v>2.1694458874742328</v>
      </c>
      <c r="BR22" s="1">
        <f>DEGREES(BQ22)</f>
        <v>124.30009323428685</v>
      </c>
      <c r="BS22" s="1"/>
      <c r="BT22" s="1"/>
      <c r="BU22" s="1"/>
      <c r="BV22" s="1"/>
      <c r="BX22" s="1"/>
      <c r="BY22" s="1"/>
      <c r="BZ22" s="1"/>
      <c r="CA22" s="1">
        <f t="shared" ref="CA22:CA23" si="92">BX8</f>
        <v>250</v>
      </c>
      <c r="CB22" s="1">
        <f t="shared" ref="CB22:CB23" si="93">BY8</f>
        <v>187</v>
      </c>
      <c r="CC22" s="1"/>
      <c r="CD22" s="1"/>
      <c r="CE22" s="1">
        <f>(CC21*CC23+CD21*CD23)/(SQRT(CC21^2+CD21^2)*SQRT(CC23^2+CD23^2))</f>
        <v>-0.47676304037788653</v>
      </c>
      <c r="CF22" s="1">
        <f>ACOS(CE22)</f>
        <v>2.0677649316739499</v>
      </c>
      <c r="CG22" s="1">
        <f>DEGREES(CF22)</f>
        <v>118.47420361007437</v>
      </c>
      <c r="CH22" s="1"/>
      <c r="CI22" s="1"/>
      <c r="CJ22" s="1"/>
      <c r="CK22" s="1"/>
      <c r="CM22" s="1"/>
      <c r="CN22" s="1"/>
      <c r="CO22" s="1"/>
      <c r="CP22" s="1">
        <f t="shared" ref="CP22:CP23" si="94">CM8</f>
        <v>172</v>
      </c>
      <c r="CQ22" s="1">
        <f t="shared" ref="CQ22:CQ23" si="95">CN8</f>
        <v>154</v>
      </c>
      <c r="CR22" s="1"/>
      <c r="CS22" s="1"/>
      <c r="CT22" s="1">
        <f>(CR21*CR23+CS21*CS23)/(SQRT(CR21^2+CS21^2)*SQRT(CR23^2+CS23^2))</f>
        <v>-0.7230062134226295</v>
      </c>
      <c r="CU22" s="1">
        <f>ACOS(CT22)</f>
        <v>2.3789403194097432</v>
      </c>
      <c r="CV22" s="1">
        <f>DEGREES(CU22)</f>
        <v>136.30324001568229</v>
      </c>
      <c r="CW22" s="1"/>
      <c r="CX22" s="1"/>
      <c r="CY22" s="1"/>
      <c r="CZ22" s="1"/>
      <c r="DB22" s="1"/>
      <c r="DC22" s="1"/>
      <c r="DD22" s="1"/>
      <c r="DE22" s="1">
        <f t="shared" ref="DE22:DE23" si="96">DB8</f>
        <v>176</v>
      </c>
      <c r="DF22" s="1">
        <f t="shared" ref="DF22:DF23" si="97">DC8</f>
        <v>141</v>
      </c>
      <c r="DG22" s="1"/>
      <c r="DH22" s="1"/>
      <c r="DI22" s="1">
        <f>(DG21*DG23+DH21*DH23)/(SQRT(DG21^2+DH21^2)*SQRT(DG23^2+DH23^2))</f>
        <v>-0.39340869630738307</v>
      </c>
      <c r="DJ22" s="1">
        <f>ACOS(DI22)</f>
        <v>1.9751326604431587</v>
      </c>
      <c r="DK22" s="1">
        <f>DEGREES(DJ22)</f>
        <v>113.16676542183892</v>
      </c>
      <c r="DL22" s="1"/>
      <c r="DM22" s="1"/>
      <c r="DN22" s="1"/>
      <c r="DO22" s="1"/>
    </row>
    <row r="23" spans="1:119">
      <c r="A23" s="1"/>
      <c r="B23" s="1"/>
      <c r="C23" s="1"/>
      <c r="D23" s="1">
        <f t="shared" si="83"/>
        <v>228</v>
      </c>
      <c r="E23" s="1">
        <f t="shared" si="83"/>
        <v>315</v>
      </c>
      <c r="F23" s="1">
        <f>D23-D22</f>
        <v>4</v>
      </c>
      <c r="G23" s="1">
        <f>E23-E22</f>
        <v>24</v>
      </c>
      <c r="H23" s="1"/>
      <c r="I23" s="1"/>
      <c r="J23" s="1"/>
      <c r="K23" s="1"/>
      <c r="L23" s="1"/>
      <c r="M23" s="1"/>
      <c r="N23" s="1"/>
      <c r="P23" s="1"/>
      <c r="Q23" s="1"/>
      <c r="R23" s="1"/>
      <c r="S23" s="1">
        <f t="shared" si="84"/>
        <v>225</v>
      </c>
      <c r="T23" s="1">
        <f t="shared" si="85"/>
        <v>208</v>
      </c>
      <c r="U23" s="1">
        <f>S23-S22</f>
        <v>9</v>
      </c>
      <c r="V23" s="1">
        <f>T23-T22</f>
        <v>-12</v>
      </c>
      <c r="W23" s="1"/>
      <c r="X23" s="1"/>
      <c r="Y23" s="1"/>
      <c r="Z23" s="1"/>
      <c r="AA23" s="1"/>
      <c r="AB23" s="1"/>
      <c r="AC23" s="1"/>
      <c r="AE23" s="1"/>
      <c r="AF23" s="1"/>
      <c r="AG23" s="1"/>
      <c r="AH23" s="1">
        <f t="shared" si="86"/>
        <v>222</v>
      </c>
      <c r="AI23" s="1">
        <f t="shared" si="87"/>
        <v>122</v>
      </c>
      <c r="AJ23" s="1">
        <f>AH23-AH22</f>
        <v>-5</v>
      </c>
      <c r="AK23" s="1">
        <f>AI23-AI22</f>
        <v>-22</v>
      </c>
      <c r="AL23" s="1"/>
      <c r="AM23" s="1"/>
      <c r="AN23" s="1"/>
      <c r="AO23" s="1"/>
      <c r="AP23" s="1"/>
      <c r="AQ23" s="1"/>
      <c r="AR23" s="1"/>
      <c r="AT23" s="1"/>
      <c r="AU23" s="1"/>
      <c r="AV23" s="1"/>
      <c r="AW23" s="1">
        <f t="shared" si="88"/>
        <v>218</v>
      </c>
      <c r="AX23" s="1">
        <f t="shared" si="89"/>
        <v>229</v>
      </c>
      <c r="AY23" s="1">
        <f>AW23-AW22</f>
        <v>11</v>
      </c>
      <c r="AZ23" s="1">
        <f>AX23-AX22</f>
        <v>29</v>
      </c>
      <c r="BA23" s="1"/>
      <c r="BB23" s="1"/>
      <c r="BC23" s="1"/>
      <c r="BD23" s="1"/>
      <c r="BE23" s="1"/>
      <c r="BF23" s="1"/>
      <c r="BG23" s="1"/>
      <c r="BI23" s="1"/>
      <c r="BJ23" s="1"/>
      <c r="BK23" s="1"/>
      <c r="BL23" s="1">
        <f t="shared" si="90"/>
        <v>276</v>
      </c>
      <c r="BM23" s="1">
        <f t="shared" si="91"/>
        <v>158</v>
      </c>
      <c r="BN23" s="1">
        <f>BL23-BL22</f>
        <v>29</v>
      </c>
      <c r="BO23" s="1">
        <f>BM23-BM22</f>
        <v>-14</v>
      </c>
      <c r="BP23" s="1"/>
      <c r="BQ23" s="1"/>
      <c r="BR23" s="1"/>
      <c r="BS23" s="1"/>
      <c r="BT23" s="1"/>
      <c r="BU23" s="1"/>
      <c r="BV23" s="1"/>
      <c r="BX23" s="1"/>
      <c r="BY23" s="1"/>
      <c r="BZ23" s="1"/>
      <c r="CA23" s="1">
        <f t="shared" si="92"/>
        <v>280</v>
      </c>
      <c r="CB23" s="1">
        <f t="shared" si="93"/>
        <v>186</v>
      </c>
      <c r="CC23" s="1">
        <f>CA23-CA22</f>
        <v>30</v>
      </c>
      <c r="CD23" s="1">
        <f>CB23-CB22</f>
        <v>-1</v>
      </c>
      <c r="CE23" s="1"/>
      <c r="CF23" s="1"/>
      <c r="CG23" s="1"/>
      <c r="CH23" s="1"/>
      <c r="CI23" s="1"/>
      <c r="CJ23" s="1"/>
      <c r="CK23" s="1"/>
      <c r="CM23" s="1"/>
      <c r="CN23" s="1"/>
      <c r="CO23" s="1"/>
      <c r="CP23" s="1">
        <f t="shared" si="94"/>
        <v>181</v>
      </c>
      <c r="CQ23" s="1">
        <f t="shared" si="95"/>
        <v>132</v>
      </c>
      <c r="CR23" s="1">
        <f>CP23-CP22</f>
        <v>9</v>
      </c>
      <c r="CS23" s="1">
        <f>CQ23-CQ22</f>
        <v>-22</v>
      </c>
      <c r="CT23" s="1"/>
      <c r="CU23" s="1"/>
      <c r="CV23" s="1"/>
      <c r="CW23" s="1"/>
      <c r="CX23" s="1"/>
      <c r="CY23" s="1"/>
      <c r="CZ23" s="1"/>
      <c r="DB23" s="1"/>
      <c r="DC23" s="1"/>
      <c r="DD23" s="1"/>
      <c r="DE23" s="1">
        <f t="shared" si="96"/>
        <v>190</v>
      </c>
      <c r="DF23" s="1">
        <f t="shared" si="97"/>
        <v>112</v>
      </c>
      <c r="DG23" s="1">
        <f>DE23-DE22</f>
        <v>14</v>
      </c>
      <c r="DH23" s="1">
        <f>DF23-DF22</f>
        <v>-29</v>
      </c>
      <c r="DI23" s="1"/>
      <c r="DJ23" s="1"/>
      <c r="DK23" s="1"/>
      <c r="DL23" s="1"/>
      <c r="DM23" s="1"/>
      <c r="DN23" s="1"/>
      <c r="DO23" s="1"/>
    </row>
    <row r="24" spans="1:1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</row>
    <row r="25" spans="1:1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P25" s="1"/>
      <c r="Q25" s="1"/>
      <c r="R25" s="1">
        <v>7</v>
      </c>
      <c r="S25" s="1">
        <f>P8</f>
        <v>216</v>
      </c>
      <c r="T25" s="1">
        <f>Q8</f>
        <v>220</v>
      </c>
      <c r="U25" s="1">
        <f>S25-S26</f>
        <v>-9</v>
      </c>
      <c r="V25" s="1">
        <f>T25-T26</f>
        <v>12</v>
      </c>
      <c r="W25" s="1"/>
      <c r="X25" s="1"/>
      <c r="Y25" s="1"/>
      <c r="Z25" s="1"/>
      <c r="AA25" s="1"/>
      <c r="AB25" s="1"/>
      <c r="AC25" s="1"/>
      <c r="AE25" s="1"/>
      <c r="AF25" s="1"/>
      <c r="AG25" s="1">
        <v>7</v>
      </c>
      <c r="AH25" s="1">
        <f>AE8</f>
        <v>227</v>
      </c>
      <c r="AI25" s="1">
        <f>AF8</f>
        <v>144</v>
      </c>
      <c r="AJ25" s="1">
        <f>AH25-AH26</f>
        <v>5</v>
      </c>
      <c r="AK25" s="1">
        <f>AI25-AI26</f>
        <v>22</v>
      </c>
      <c r="AL25" s="1"/>
      <c r="AM25" s="1"/>
      <c r="AN25" s="1"/>
      <c r="AO25" s="1"/>
      <c r="AP25" s="1"/>
      <c r="AQ25" s="1"/>
      <c r="AR25" s="1"/>
      <c r="AT25" s="1"/>
      <c r="AU25" s="1"/>
      <c r="AV25" s="1">
        <v>7</v>
      </c>
      <c r="AW25" s="1">
        <f>AT8</f>
        <v>207</v>
      </c>
      <c r="AX25" s="1">
        <f>AU8</f>
        <v>200</v>
      </c>
      <c r="AY25" s="1">
        <f>AW25-AW26</f>
        <v>-11</v>
      </c>
      <c r="AZ25" s="1">
        <f>AX25-AX26</f>
        <v>-29</v>
      </c>
      <c r="BA25" s="1"/>
      <c r="BB25" s="1"/>
      <c r="BC25" s="1"/>
      <c r="BD25" s="1"/>
      <c r="BE25" s="1"/>
      <c r="BF25" s="1"/>
      <c r="BG25" s="1"/>
      <c r="BI25" s="1"/>
      <c r="BJ25" s="1"/>
      <c r="BK25" s="1">
        <v>7</v>
      </c>
      <c r="BL25" s="1">
        <f>BI8</f>
        <v>247</v>
      </c>
      <c r="BM25" s="1">
        <f>BJ8</f>
        <v>172</v>
      </c>
      <c r="BN25" s="1">
        <f>BL25-BL26</f>
        <v>-29</v>
      </c>
      <c r="BO25" s="1">
        <f>BM25-BM26</f>
        <v>14</v>
      </c>
      <c r="BP25" s="1"/>
      <c r="BQ25" s="1"/>
      <c r="BR25" s="1"/>
      <c r="BS25" s="1"/>
      <c r="BT25" s="1"/>
      <c r="BU25" s="1"/>
      <c r="BV25" s="1"/>
      <c r="BX25" s="1"/>
      <c r="BY25" s="1"/>
      <c r="BZ25" s="1">
        <v>7</v>
      </c>
      <c r="CA25" s="1">
        <f>BX8</f>
        <v>250</v>
      </c>
      <c r="CB25" s="1">
        <f>BY8</f>
        <v>187</v>
      </c>
      <c r="CC25" s="1">
        <f>CA25-CA26</f>
        <v>-30</v>
      </c>
      <c r="CD25" s="1">
        <f>CB25-CB26</f>
        <v>1</v>
      </c>
      <c r="CE25" s="1"/>
      <c r="CF25" s="1"/>
      <c r="CG25" s="1"/>
      <c r="CH25" s="1"/>
      <c r="CI25" s="1"/>
      <c r="CJ25" s="1"/>
      <c r="CK25" s="1"/>
      <c r="CM25" s="1"/>
      <c r="CN25" s="1"/>
      <c r="CO25" s="1">
        <v>7</v>
      </c>
      <c r="CP25" s="1">
        <f>CM8</f>
        <v>172</v>
      </c>
      <c r="CQ25" s="1">
        <f>CN8</f>
        <v>154</v>
      </c>
      <c r="CR25" s="1">
        <f>CP25-CP26</f>
        <v>-9</v>
      </c>
      <c r="CS25" s="1">
        <f>CQ25-CQ26</f>
        <v>22</v>
      </c>
      <c r="CT25" s="1"/>
      <c r="CU25" s="1"/>
      <c r="CV25" s="1"/>
      <c r="CW25" s="1"/>
      <c r="CX25" s="1"/>
      <c r="CY25" s="1"/>
      <c r="CZ25" s="1"/>
      <c r="DB25" s="1"/>
      <c r="DC25" s="1"/>
      <c r="DD25" s="1">
        <v>7</v>
      </c>
      <c r="DE25" s="1">
        <f>DB8</f>
        <v>176</v>
      </c>
      <c r="DF25" s="1">
        <f>DC8</f>
        <v>141</v>
      </c>
      <c r="DG25" s="1">
        <f>DE25-DE26</f>
        <v>-14</v>
      </c>
      <c r="DH25" s="1">
        <f>DF25-DF26</f>
        <v>29</v>
      </c>
      <c r="DI25" s="1"/>
      <c r="DJ25" s="1"/>
      <c r="DK25" s="1"/>
      <c r="DL25" s="1"/>
      <c r="DM25" s="1"/>
      <c r="DN25" s="1"/>
      <c r="DO25" s="1"/>
    </row>
    <row r="26" spans="1:1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P26" s="1"/>
      <c r="Q26" s="1"/>
      <c r="R26" s="1"/>
      <c r="S26" s="1">
        <f t="shared" ref="S26:T26" si="98">P9</f>
        <v>225</v>
      </c>
      <c r="T26" s="1">
        <f t="shared" si="98"/>
        <v>208</v>
      </c>
      <c r="U26" s="1"/>
      <c r="V26" s="1"/>
      <c r="W26" s="1">
        <f>(U25*U27+V25*V27)/(SQRT(U25^2+V25^2)*SQRT(U27^2+V27^2))</f>
        <v>-0.56881020709782504</v>
      </c>
      <c r="X26" s="1">
        <f>ACOS(W26)</f>
        <v>2.175854845566993</v>
      </c>
      <c r="Y26" s="1">
        <f>DEGREES(X26)</f>
        <v>124.66729948407823</v>
      </c>
      <c r="Z26" s="1"/>
      <c r="AA26" s="1"/>
      <c r="AB26" s="1"/>
      <c r="AC26" s="1"/>
      <c r="AE26" s="1"/>
      <c r="AF26" s="1"/>
      <c r="AG26" s="1"/>
      <c r="AH26" s="1">
        <f t="shared" ref="AH26:AH27" si="99">AE9</f>
        <v>222</v>
      </c>
      <c r="AI26" s="1">
        <f t="shared" ref="AI26:AI27" si="100">AF9</f>
        <v>122</v>
      </c>
      <c r="AJ26" s="1"/>
      <c r="AK26" s="1"/>
      <c r="AL26" s="1">
        <f>(AJ25*AJ27+AK25*AK27)/(SQRT(AJ25^2+AK25^2)*SQRT(AJ27^2+AK27^2))</f>
        <v>-0.47782600766198374</v>
      </c>
      <c r="AM26" s="1">
        <f>ACOS(AL26)</f>
        <v>2.0689745765190248</v>
      </c>
      <c r="AN26" s="1">
        <f>DEGREES(AM26)</f>
        <v>118.54351115440691</v>
      </c>
      <c r="AO26" s="1"/>
      <c r="AP26" s="1"/>
      <c r="AQ26" s="1"/>
      <c r="AR26" s="1"/>
      <c r="AT26" s="1"/>
      <c r="AU26" s="1"/>
      <c r="AV26" s="1"/>
      <c r="AW26" s="1">
        <f t="shared" ref="AW26:AW27" si="101">AT9</f>
        <v>218</v>
      </c>
      <c r="AX26" s="1">
        <f t="shared" ref="AX26:AX27" si="102">AU9</f>
        <v>229</v>
      </c>
      <c r="AY26" s="1"/>
      <c r="AZ26" s="1"/>
      <c r="BA26" s="1">
        <f>(AY25*AY27+AZ25*AZ27)/(SQRT(AY25^2+AZ25^2)*SQRT(AY27^2+AZ27^2))</f>
        <v>-0.5593777307779878</v>
      </c>
      <c r="BB26" s="1">
        <f>ACOS(BA26)</f>
        <v>2.1644312312553016</v>
      </c>
      <c r="BC26" s="1">
        <f>DEGREES(BB26)</f>
        <v>124.01277459723306</v>
      </c>
      <c r="BD26" s="1"/>
      <c r="BE26" s="1"/>
      <c r="BF26" s="1"/>
      <c r="BG26" s="1"/>
      <c r="BI26" s="1"/>
      <c r="BJ26" s="1"/>
      <c r="BK26" s="1"/>
      <c r="BL26" s="1">
        <f t="shared" ref="BL26:BL27" si="103">BI9</f>
        <v>276</v>
      </c>
      <c r="BM26" s="1">
        <f t="shared" ref="BM26:BM27" si="104">BJ9</f>
        <v>158</v>
      </c>
      <c r="BN26" s="1"/>
      <c r="BO26" s="1"/>
      <c r="BP26" s="1">
        <f>(BN25*BN27+BO25*BO27)/(SQRT(BN25^2+BO25^2)*SQRT(BN27^2+BO27^2))</f>
        <v>-0.57688361396209153</v>
      </c>
      <c r="BQ26" s="1">
        <f>ACOS(BP26)</f>
        <v>2.1857046172793622</v>
      </c>
      <c r="BR26" s="1">
        <f>DEGREES(BQ26)</f>
        <v>125.23164983236431</v>
      </c>
      <c r="BS26" s="1"/>
      <c r="BT26" s="1"/>
      <c r="BU26" s="1"/>
      <c r="BV26" s="1"/>
      <c r="BX26" s="1"/>
      <c r="BY26" s="1"/>
      <c r="BZ26" s="1"/>
      <c r="CA26" s="1">
        <f t="shared" ref="CA26:CA27" si="105">BX9</f>
        <v>280</v>
      </c>
      <c r="CB26" s="1">
        <f t="shared" ref="CB26:CB27" si="106">BY9</f>
        <v>186</v>
      </c>
      <c r="CC26" s="1"/>
      <c r="CD26" s="1"/>
      <c r="CE26" s="1">
        <f>(CC25*CC27+CD25*CD27)/(SQRT(CC25^2+CD25^2)*SQRT(CC27^2+CD27^2))</f>
        <v>-0.88803618300905263</v>
      </c>
      <c r="CF26" s="1">
        <f>ACOS(CE26)</f>
        <v>2.6638524478104473</v>
      </c>
      <c r="CG26" s="1">
        <f>DEGREES(CF26)</f>
        <v>152.62750250513201</v>
      </c>
      <c r="CH26" s="1"/>
      <c r="CI26" s="1"/>
      <c r="CJ26" s="1"/>
      <c r="CK26" s="1"/>
      <c r="CM26" s="1"/>
      <c r="CN26" s="1"/>
      <c r="CO26" s="1"/>
      <c r="CP26" s="1">
        <f t="shared" ref="CP26:CP27" si="107">CM9</f>
        <v>181</v>
      </c>
      <c r="CQ26" s="1">
        <f t="shared" ref="CQ26:CQ27" si="108">CN9</f>
        <v>132</v>
      </c>
      <c r="CR26" s="1"/>
      <c r="CS26" s="1"/>
      <c r="CT26" s="1">
        <f>(CR25*CR27+CS25*CS27)/(SQRT(CR25^2+CS25^2)*SQRT(CR27^2+CS27^2))</f>
        <v>-0.65188630313298446</v>
      </c>
      <c r="CU26" s="1">
        <f>ACOS(CT26)</f>
        <v>2.2808655993640046</v>
      </c>
      <c r="CV26" s="1">
        <f>DEGREES(CU26)</f>
        <v>130.68397248013437</v>
      </c>
      <c r="CW26" s="1"/>
      <c r="CX26" s="1"/>
      <c r="CY26" s="1"/>
      <c r="CZ26" s="1"/>
      <c r="DB26" s="1"/>
      <c r="DC26" s="1"/>
      <c r="DD26" s="1"/>
      <c r="DE26" s="1">
        <f t="shared" ref="DE26:DE27" si="109">DB9</f>
        <v>190</v>
      </c>
      <c r="DF26" s="1">
        <f t="shared" ref="DF26:DF27" si="110">DC9</f>
        <v>112</v>
      </c>
      <c r="DG26" s="1"/>
      <c r="DH26" s="1"/>
      <c r="DI26" s="1">
        <f>(DG25*DG27+DH25*DH27)/(SQRT(DG25^2+DH25^2)*SQRT(DG27^2+DH27^2))</f>
        <v>-0.39840840104455472</v>
      </c>
      <c r="DJ26" s="1">
        <f>ACOS(DI26)</f>
        <v>1.9805772527414456</v>
      </c>
      <c r="DK26" s="1">
        <f>DEGREES(DJ26)</f>
        <v>113.47871758170018</v>
      </c>
      <c r="DL26" s="1"/>
      <c r="DM26" s="1"/>
      <c r="DN26" s="1"/>
      <c r="DO26" s="1"/>
    </row>
    <row r="27" spans="1:119">
      <c r="A27" s="1"/>
      <c r="B27" s="1"/>
      <c r="C27" s="1">
        <v>1</v>
      </c>
      <c r="D27" s="1">
        <f>A28</f>
        <v>186</v>
      </c>
      <c r="E27" s="1">
        <f t="shared" ref="E27:E29" si="111">B28</f>
        <v>144</v>
      </c>
      <c r="F27" s="1">
        <f>D27-D28</f>
        <v>-7</v>
      </c>
      <c r="G27" s="1">
        <f>E27-E28</f>
        <v>-26</v>
      </c>
      <c r="H27" s="1"/>
      <c r="I27" s="1"/>
      <c r="J27" s="1"/>
      <c r="K27" s="1">
        <v>1</v>
      </c>
      <c r="L27" s="1">
        <f>J28</f>
        <v>122.17121712854457</v>
      </c>
      <c r="M27" s="1">
        <f>COS(RADIANS(L27))</f>
        <v>-0.53245111874144957</v>
      </c>
      <c r="N27" s="1">
        <f>SIN(RADIANS(L27))</f>
        <v>0.84646075287102285</v>
      </c>
      <c r="P27" s="1"/>
      <c r="Q27" s="1"/>
      <c r="R27" s="1"/>
      <c r="S27" s="1">
        <f t="shared" ref="S27:T27" si="112">P10</f>
        <v>277</v>
      </c>
      <c r="T27" s="1">
        <f t="shared" si="112"/>
        <v>210</v>
      </c>
      <c r="U27" s="1">
        <f>S27-S26</f>
        <v>52</v>
      </c>
      <c r="V27" s="1">
        <f>T27-T26</f>
        <v>2</v>
      </c>
      <c r="W27" s="1"/>
      <c r="X27" s="1"/>
      <c r="Y27" s="1"/>
      <c r="Z27" s="1"/>
      <c r="AA27" s="1"/>
      <c r="AB27" s="1"/>
      <c r="AC27" s="1"/>
      <c r="AE27" s="1"/>
      <c r="AF27" s="1"/>
      <c r="AG27" s="1"/>
      <c r="AH27" s="1">
        <f t="shared" si="99"/>
        <v>247</v>
      </c>
      <c r="AI27" s="1">
        <f t="shared" si="100"/>
        <v>100</v>
      </c>
      <c r="AJ27" s="1">
        <f>AH27-AH26</f>
        <v>25</v>
      </c>
      <c r="AK27" s="1">
        <f>AI27-AI26</f>
        <v>-22</v>
      </c>
      <c r="AL27" s="1"/>
      <c r="AM27" s="1"/>
      <c r="AN27" s="1"/>
      <c r="AO27" s="1"/>
      <c r="AP27" s="1"/>
      <c r="AQ27" s="1"/>
      <c r="AR27" s="1"/>
      <c r="AT27" s="1"/>
      <c r="AU27" s="1"/>
      <c r="AV27" s="1"/>
      <c r="AW27" s="1">
        <f t="shared" si="101"/>
        <v>235</v>
      </c>
      <c r="AX27" s="1">
        <f t="shared" si="102"/>
        <v>233</v>
      </c>
      <c r="AY27" s="1">
        <f>AW27-AW26</f>
        <v>17</v>
      </c>
      <c r="AZ27" s="1">
        <f>AX27-AX26</f>
        <v>4</v>
      </c>
      <c r="BA27" s="1"/>
      <c r="BB27" s="1"/>
      <c r="BC27" s="1"/>
      <c r="BD27" s="1"/>
      <c r="BE27" s="1"/>
      <c r="BF27" s="1"/>
      <c r="BG27" s="1"/>
      <c r="BI27" s="1"/>
      <c r="BJ27" s="1"/>
      <c r="BK27" s="1"/>
      <c r="BL27" s="1">
        <f t="shared" si="103"/>
        <v>279</v>
      </c>
      <c r="BM27" s="1">
        <f t="shared" si="104"/>
        <v>140</v>
      </c>
      <c r="BN27" s="1">
        <f>BL27-BL26</f>
        <v>3</v>
      </c>
      <c r="BO27" s="1">
        <f>BM27-BM26</f>
        <v>-18</v>
      </c>
      <c r="BP27" s="1"/>
      <c r="BQ27" s="1"/>
      <c r="BR27" s="1"/>
      <c r="BS27" s="1"/>
      <c r="BT27" s="1"/>
      <c r="BU27" s="1"/>
      <c r="BV27" s="1"/>
      <c r="BX27" s="1"/>
      <c r="BY27" s="1"/>
      <c r="BZ27" s="1"/>
      <c r="CA27" s="1">
        <f t="shared" si="105"/>
        <v>301</v>
      </c>
      <c r="CB27" s="1">
        <f t="shared" si="106"/>
        <v>196</v>
      </c>
      <c r="CC27" s="1">
        <f>CA27-CA26</f>
        <v>21</v>
      </c>
      <c r="CD27" s="1">
        <f>CB27-CB26</f>
        <v>10</v>
      </c>
      <c r="CE27" s="1"/>
      <c r="CF27" s="1"/>
      <c r="CG27" s="1"/>
      <c r="CH27" s="1"/>
      <c r="CI27" s="1"/>
      <c r="CJ27" s="1"/>
      <c r="CK27" s="1"/>
      <c r="CM27" s="1"/>
      <c r="CN27" s="1"/>
      <c r="CO27" s="1"/>
      <c r="CP27" s="1">
        <f t="shared" si="107"/>
        <v>205</v>
      </c>
      <c r="CQ27" s="1">
        <f t="shared" si="108"/>
        <v>124</v>
      </c>
      <c r="CR27" s="1">
        <f>CP27-CP26</f>
        <v>24</v>
      </c>
      <c r="CS27" s="1">
        <f>CQ27-CQ26</f>
        <v>-8</v>
      </c>
      <c r="CT27" s="1"/>
      <c r="CU27" s="1"/>
      <c r="CV27" s="1"/>
      <c r="CW27" s="1"/>
      <c r="CX27" s="1"/>
      <c r="CY27" s="1"/>
      <c r="CZ27" s="1"/>
      <c r="DB27" s="1"/>
      <c r="DC27" s="1"/>
      <c r="DD27" s="1"/>
      <c r="DE27" s="1">
        <f t="shared" si="109"/>
        <v>215</v>
      </c>
      <c r="DF27" s="1">
        <f t="shared" si="110"/>
        <v>113</v>
      </c>
      <c r="DG27" s="1">
        <f>DE27-DE26</f>
        <v>25</v>
      </c>
      <c r="DH27" s="1">
        <f>DF27-DF26</f>
        <v>1</v>
      </c>
      <c r="DI27" s="1"/>
      <c r="DJ27" s="1"/>
      <c r="DK27" s="1"/>
      <c r="DL27" s="1"/>
      <c r="DM27" s="1"/>
      <c r="DN27" s="1"/>
      <c r="DO27" s="1"/>
    </row>
    <row r="28" spans="1:119">
      <c r="A28">
        <v>186</v>
      </c>
      <c r="B28">
        <v>144</v>
      </c>
      <c r="C28" s="1"/>
      <c r="D28" s="1">
        <f>A29</f>
        <v>193</v>
      </c>
      <c r="E28" s="1">
        <f t="shared" si="111"/>
        <v>170</v>
      </c>
      <c r="F28" s="1"/>
      <c r="G28" s="1"/>
      <c r="H28" s="1">
        <f>(F27*F29+G27*G29)/(SQRT(F27^2+G27^2)*SQRT(F29^2+G29^2))</f>
        <v>-0.53245111874144979</v>
      </c>
      <c r="I28" s="1">
        <f>ACOS(H28)</f>
        <v>2.1322899900619952</v>
      </c>
      <c r="J28" s="1">
        <f>DEGREES(I28)</f>
        <v>122.17121712854457</v>
      </c>
      <c r="K28" s="1">
        <v>2</v>
      </c>
      <c r="L28" s="1">
        <f>J32</f>
        <v>84.993280625300699</v>
      </c>
      <c r="M28" s="1">
        <f>COS(RADIANS(L28))</f>
        <v>8.7272571092632534E-2</v>
      </c>
      <c r="N28" s="1">
        <f>SIN(RADIANS(L28))</f>
        <v>0.99618447003297605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</row>
    <row r="29" spans="1:119">
      <c r="A29">
        <v>193</v>
      </c>
      <c r="B29">
        <v>170</v>
      </c>
      <c r="C29" s="1"/>
      <c r="D29" s="1">
        <f>A30</f>
        <v>219</v>
      </c>
      <c r="E29" s="1">
        <f t="shared" si="111"/>
        <v>178</v>
      </c>
      <c r="F29" s="1">
        <f>D29-D28</f>
        <v>26</v>
      </c>
      <c r="G29" s="1">
        <f>E29-E28</f>
        <v>8</v>
      </c>
      <c r="H29" s="1"/>
      <c r="I29" s="1"/>
      <c r="J29" s="1"/>
      <c r="K29" s="1">
        <v>3</v>
      </c>
      <c r="L29" s="1">
        <f>J36</f>
        <v>106.98441054247782</v>
      </c>
      <c r="M29" s="1">
        <f>COS(RADIANS(L29))</f>
        <v>-0.29211149546492038</v>
      </c>
      <c r="N29" s="1">
        <f>SIN(RADIANS(L29))</f>
        <v>0.95638427120966796</v>
      </c>
      <c r="P29" s="1"/>
      <c r="Q29" s="1"/>
      <c r="R29" s="1">
        <v>8</v>
      </c>
      <c r="S29" s="1">
        <f>P9</f>
        <v>225</v>
      </c>
      <c r="T29" s="1">
        <f>Q9</f>
        <v>208</v>
      </c>
      <c r="U29" s="1">
        <f>S29-S30</f>
        <v>-52</v>
      </c>
      <c r="V29" s="1">
        <f>T29-T30</f>
        <v>-2</v>
      </c>
      <c r="W29" s="1"/>
      <c r="X29" s="1"/>
      <c r="Y29" s="1"/>
      <c r="Z29" s="1"/>
      <c r="AA29" s="1"/>
      <c r="AB29" s="1"/>
      <c r="AC29" s="1"/>
      <c r="AE29" s="1"/>
      <c r="AF29" s="1"/>
      <c r="AG29" s="1">
        <v>8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T29" s="1"/>
      <c r="AU29" s="1"/>
      <c r="AV29" s="1">
        <v>8</v>
      </c>
      <c r="AW29" s="1">
        <f>AT9</f>
        <v>218</v>
      </c>
      <c r="AX29" s="1">
        <f>AU9</f>
        <v>229</v>
      </c>
      <c r="AY29" s="1">
        <f>AW29-AW30</f>
        <v>-17</v>
      </c>
      <c r="AZ29" s="1">
        <f>AX29-AX30</f>
        <v>-4</v>
      </c>
      <c r="BA29" s="1"/>
      <c r="BB29" s="1"/>
      <c r="BC29" s="1"/>
      <c r="BD29" s="1"/>
      <c r="BE29" s="1"/>
      <c r="BF29" s="1"/>
      <c r="BG29" s="1"/>
      <c r="BI29" s="1"/>
      <c r="BJ29" s="1"/>
      <c r="BK29" s="1">
        <v>8</v>
      </c>
      <c r="BL29" s="1">
        <f>BI9</f>
        <v>276</v>
      </c>
      <c r="BM29" s="1">
        <f>BJ9</f>
        <v>158</v>
      </c>
      <c r="BN29" s="1">
        <f>BL29-BL30</f>
        <v>-3</v>
      </c>
      <c r="BO29" s="1">
        <f>BM29-BM30</f>
        <v>18</v>
      </c>
      <c r="BP29" s="1"/>
      <c r="BQ29" s="1"/>
      <c r="BR29" s="1"/>
      <c r="BS29" s="1"/>
      <c r="BT29" s="1"/>
      <c r="BU29" s="1"/>
      <c r="BV29" s="1"/>
      <c r="BX29" s="1"/>
      <c r="BY29" s="1"/>
      <c r="BZ29" s="1">
        <v>8</v>
      </c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M29" s="1"/>
      <c r="CN29" s="1"/>
      <c r="CO29" s="1">
        <v>8</v>
      </c>
      <c r="CP29" s="1">
        <f>CM9</f>
        <v>181</v>
      </c>
      <c r="CQ29" s="1">
        <f>CN9</f>
        <v>132</v>
      </c>
      <c r="CR29" s="1">
        <f>CP29-CP30</f>
        <v>-24</v>
      </c>
      <c r="CS29" s="1">
        <f>CQ29-CQ30</f>
        <v>8</v>
      </c>
      <c r="CT29" s="1"/>
      <c r="CU29" s="1"/>
      <c r="CV29" s="1"/>
      <c r="CW29" s="1"/>
      <c r="CX29" s="1"/>
      <c r="CY29" s="1"/>
      <c r="CZ29" s="1"/>
      <c r="DB29" s="1"/>
      <c r="DC29" s="1"/>
      <c r="DD29" s="1">
        <v>8</v>
      </c>
      <c r="DE29" s="1">
        <f>DB9</f>
        <v>190</v>
      </c>
      <c r="DF29" s="1">
        <f>DC9</f>
        <v>112</v>
      </c>
      <c r="DG29" s="1">
        <f>DE29-DE30</f>
        <v>-25</v>
      </c>
      <c r="DH29" s="1">
        <f>DF29-DF30</f>
        <v>-1</v>
      </c>
      <c r="DI29" s="1"/>
      <c r="DJ29" s="1"/>
      <c r="DK29" s="1"/>
      <c r="DL29" s="1"/>
      <c r="DM29" s="1"/>
      <c r="DN29" s="1"/>
      <c r="DO29" s="1"/>
    </row>
    <row r="30" spans="1:119">
      <c r="A30">
        <v>219</v>
      </c>
      <c r="B30">
        <v>178</v>
      </c>
      <c r="C30" s="1"/>
      <c r="D30" s="1"/>
      <c r="E30" s="1"/>
      <c r="F30" s="1"/>
      <c r="G30" s="1"/>
      <c r="H30" s="1"/>
      <c r="I30" s="1"/>
      <c r="J30" s="1"/>
      <c r="K30" s="1">
        <v>4</v>
      </c>
      <c r="L30" s="1">
        <f>J40</f>
        <v>131.4798029166183</v>
      </c>
      <c r="M30" s="1">
        <f>COS(RADIANS(L30))</f>
        <v>-0.66235599596359673</v>
      </c>
      <c r="N30" s="1">
        <f>SIN(RADIANS(L30))</f>
        <v>0.74918925153199567</v>
      </c>
      <c r="P30" s="1"/>
      <c r="Q30" s="1"/>
      <c r="R30" s="1"/>
      <c r="S30" s="1">
        <f t="shared" ref="S30:T30" si="113">P10</f>
        <v>277</v>
      </c>
      <c r="T30" s="1">
        <f t="shared" si="113"/>
        <v>210</v>
      </c>
      <c r="U30" s="1"/>
      <c r="V30" s="1"/>
      <c r="W30" s="1">
        <f>(U29*U31+V29*V31)/(SQRT(U29^2+V29^2)*SQRT(U31^2+V31^2))</f>
        <v>-0.73376067401816947</v>
      </c>
      <c r="X30" s="1">
        <f>ACOS(W30)</f>
        <v>2.3946370802135331</v>
      </c>
      <c r="Y30" s="1">
        <f>DEGREES(X30)</f>
        <v>137.20259816176582</v>
      </c>
      <c r="Z30" s="1"/>
      <c r="AA30" s="1"/>
      <c r="AB30" s="1"/>
      <c r="AC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T30" s="1"/>
      <c r="AU30" s="1"/>
      <c r="AV30" s="1"/>
      <c r="AW30" s="1">
        <f t="shared" ref="AW30:AX30" si="114">AT10</f>
        <v>235</v>
      </c>
      <c r="AX30" s="1">
        <f t="shared" si="114"/>
        <v>233</v>
      </c>
      <c r="AY30" s="1"/>
      <c r="AZ30" s="1"/>
      <c r="BA30" s="1">
        <f>(AY29*AY31+AZ29*AZ31)/(SQRT(AY29^2+AZ29^2)*SQRT(AY31^2+AZ31^2))</f>
        <v>-0.70710678118654757</v>
      </c>
      <c r="BB30" s="1">
        <f>ACOS(BA30)</f>
        <v>2.3561944901923448</v>
      </c>
      <c r="BC30" s="1">
        <f>DEGREES(BB30)</f>
        <v>135</v>
      </c>
      <c r="BD30" s="1"/>
      <c r="BE30" s="1"/>
      <c r="BF30" s="1"/>
      <c r="BG30" s="1"/>
      <c r="BI30" s="1"/>
      <c r="BJ30" s="1"/>
      <c r="BK30" s="1"/>
      <c r="BL30" s="1">
        <f t="shared" ref="BL30:BL31" si="115">BI10</f>
        <v>279</v>
      </c>
      <c r="BM30" s="1">
        <f t="shared" ref="BM30:BM31" si="116">BJ10</f>
        <v>140</v>
      </c>
      <c r="BN30" s="1"/>
      <c r="BO30" s="1"/>
      <c r="BP30" s="1">
        <f>(BN29*BN31+BO29*BO31)/(SQRT(BN29^2+BO29^2)*SQRT(BN31^2+BO31^2))</f>
        <v>-0.28075206843785505</v>
      </c>
      <c r="BQ30" s="1">
        <f>ACOS(BP30)</f>
        <v>1.855373930227862</v>
      </c>
      <c r="BR30" s="1">
        <f>DEGREES(BQ30)</f>
        <v>106.30509562065657</v>
      </c>
      <c r="BS30" s="1"/>
      <c r="BT30" s="1"/>
      <c r="BU30" s="1"/>
      <c r="BV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M30" s="1"/>
      <c r="CN30" s="1"/>
      <c r="CO30" s="1"/>
      <c r="CP30" s="1">
        <f t="shared" ref="CP30:CQ30" si="117">CM10</f>
        <v>205</v>
      </c>
      <c r="CQ30" s="1">
        <f t="shared" si="117"/>
        <v>124</v>
      </c>
      <c r="CR30" s="1"/>
      <c r="CS30" s="1"/>
      <c r="CT30" s="1">
        <f>(CR29*CR31+CS29*CS31)/(SQRT(CR29^2+CS29^2)*SQRT(CR31^2+CS31^2))</f>
        <v>-0.61394061351492046</v>
      </c>
      <c r="CU30" s="1">
        <f>ACOS(CT30)</f>
        <v>2.2318394956455836</v>
      </c>
      <c r="CV30" s="1">
        <f>DEGREES(CU30)</f>
        <v>127.87498365109822</v>
      </c>
      <c r="CW30" s="1"/>
      <c r="CX30" s="1"/>
      <c r="CY30" s="1"/>
      <c r="CZ30" s="1"/>
      <c r="DB30" s="1"/>
      <c r="DC30" s="1"/>
      <c r="DD30" s="1"/>
      <c r="DE30" s="1">
        <f t="shared" ref="DE30:DE31" si="118">DB10</f>
        <v>215</v>
      </c>
      <c r="DF30" s="1">
        <f t="shared" ref="DF30:DF31" si="119">DC10</f>
        <v>113</v>
      </c>
      <c r="DG30" s="1"/>
      <c r="DH30" s="1"/>
      <c r="DI30" s="1">
        <f>(DG29*DG31+DH29*DH31)/(SQRT(DG29^2+DH29^2)*SQRT(DG31^2+DH31^2))</f>
        <v>-0.72279498500316064</v>
      </c>
      <c r="DJ30" s="1">
        <f>ACOS(DI30)</f>
        <v>2.378634613065012</v>
      </c>
      <c r="DK30" s="1">
        <f>DEGREES(DJ30)</f>
        <v>136.28572433235882</v>
      </c>
      <c r="DL30" s="1"/>
      <c r="DM30" s="1"/>
      <c r="DN30" s="1"/>
      <c r="DO30" s="1"/>
    </row>
    <row r="31" spans="1:119">
      <c r="A31">
        <v>206</v>
      </c>
      <c r="B31">
        <v>210</v>
      </c>
      <c r="C31" s="1">
        <v>2</v>
      </c>
      <c r="D31" s="1">
        <f>A29</f>
        <v>193</v>
      </c>
      <c r="E31" s="1">
        <f>B29</f>
        <v>170</v>
      </c>
      <c r="F31" s="1">
        <f>D31-D32</f>
        <v>-26</v>
      </c>
      <c r="G31" s="1">
        <f>E31-E32</f>
        <v>-8</v>
      </c>
      <c r="H31" s="1"/>
      <c r="I31" s="1"/>
      <c r="J31" s="1"/>
      <c r="K31" s="1">
        <v>5</v>
      </c>
      <c r="L31" s="1">
        <f>J44</f>
        <v>113.83368035749416</v>
      </c>
      <c r="M31" s="1">
        <f t="shared" ref="M31:M32" si="120">COS(RADIANS(L31))</f>
        <v>-0.40408307020609241</v>
      </c>
      <c r="N31" s="1">
        <f t="shared" ref="N31:N32" si="121">SIN(RADIANS(L31))</f>
        <v>0.91472229248707948</v>
      </c>
      <c r="P31" s="1"/>
      <c r="Q31" s="1"/>
      <c r="R31" s="1"/>
      <c r="S31" s="1">
        <f t="shared" ref="S31:T31" si="122">P11</f>
        <v>284</v>
      </c>
      <c r="T31" s="1">
        <f t="shared" si="122"/>
        <v>217</v>
      </c>
      <c r="U31" s="1">
        <f>S31-S30</f>
        <v>7</v>
      </c>
      <c r="V31" s="1">
        <f>T31-T30</f>
        <v>7</v>
      </c>
      <c r="W31" s="1"/>
      <c r="X31" s="1"/>
      <c r="Y31" s="1"/>
      <c r="Z31" s="1"/>
      <c r="AA31" s="1"/>
      <c r="AB31" s="1"/>
      <c r="AC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T31" s="1"/>
      <c r="AU31" s="1"/>
      <c r="AV31" s="1"/>
      <c r="AW31" s="1">
        <f t="shared" ref="AW31:AX31" si="123">AT11</f>
        <v>248</v>
      </c>
      <c r="AX31" s="1">
        <f t="shared" si="123"/>
        <v>254</v>
      </c>
      <c r="AY31" s="1">
        <f>AW31-AW30</f>
        <v>13</v>
      </c>
      <c r="AZ31" s="1">
        <f>AX31-AX30</f>
        <v>21</v>
      </c>
      <c r="BA31" s="1"/>
      <c r="BB31" s="1"/>
      <c r="BC31" s="1"/>
      <c r="BD31" s="1"/>
      <c r="BE31" s="1"/>
      <c r="BF31" s="1"/>
      <c r="BG31" s="1"/>
      <c r="BI31" s="1"/>
      <c r="BJ31" s="1"/>
      <c r="BK31" s="1"/>
      <c r="BL31" s="1">
        <f t="shared" si="115"/>
        <v>304</v>
      </c>
      <c r="BM31" s="1">
        <f t="shared" si="116"/>
        <v>137</v>
      </c>
      <c r="BN31" s="1">
        <f>BL31-BL30</f>
        <v>25</v>
      </c>
      <c r="BO31" s="1">
        <f>BM31-BM30</f>
        <v>-3</v>
      </c>
      <c r="BP31" s="1"/>
      <c r="BQ31" s="1"/>
      <c r="BR31" s="1"/>
      <c r="BS31" s="1"/>
      <c r="BT31" s="1"/>
      <c r="BU31" s="1"/>
      <c r="BV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M31" s="1"/>
      <c r="CN31" s="1"/>
      <c r="CO31" s="1"/>
      <c r="CP31" s="1">
        <f t="shared" ref="CP31:CQ31" si="124">CM11</f>
        <v>211</v>
      </c>
      <c r="CQ31" s="1">
        <f t="shared" si="124"/>
        <v>107</v>
      </c>
      <c r="CR31" s="1">
        <f>CP31-CP30</f>
        <v>6</v>
      </c>
      <c r="CS31" s="1">
        <f>CQ31-CQ30</f>
        <v>-17</v>
      </c>
      <c r="CT31" s="1"/>
      <c r="CU31" s="1"/>
      <c r="CV31" s="1"/>
      <c r="CW31" s="1"/>
      <c r="CX31" s="1"/>
      <c r="CY31" s="1"/>
      <c r="CZ31" s="1"/>
      <c r="DB31" s="1"/>
      <c r="DC31" s="1"/>
      <c r="DD31" s="1"/>
      <c r="DE31" s="1">
        <f t="shared" si="118"/>
        <v>232</v>
      </c>
      <c r="DF31" s="1">
        <f t="shared" si="119"/>
        <v>98</v>
      </c>
      <c r="DG31" s="1">
        <f>DE31-DE30</f>
        <v>17</v>
      </c>
      <c r="DH31" s="1">
        <f>DF31-DF30</f>
        <v>-15</v>
      </c>
      <c r="DI31" s="1"/>
      <c r="DJ31" s="1"/>
      <c r="DK31" s="1"/>
      <c r="DL31" s="1"/>
      <c r="DM31" s="1"/>
      <c r="DN31" s="1"/>
      <c r="DO31" s="1"/>
    </row>
    <row r="32" spans="1:119">
      <c r="A32">
        <v>222</v>
      </c>
      <c r="B32">
        <v>223</v>
      </c>
      <c r="C32" s="1"/>
      <c r="D32" s="1">
        <f>A30</f>
        <v>219</v>
      </c>
      <c r="E32" s="1">
        <f t="shared" ref="E32" si="125">B30</f>
        <v>178</v>
      </c>
      <c r="F32" s="1"/>
      <c r="G32" s="1"/>
      <c r="H32" s="1">
        <f>(F31*F33+G31*G33)/(SQRT(F31^2+G31^2)*SQRT(F33^2+G33^2))</f>
        <v>8.727257109263252E-2</v>
      </c>
      <c r="I32" s="1">
        <f>ACOS(H32)</f>
        <v>1.4834125889830021</v>
      </c>
      <c r="J32" s="1">
        <f>DEGREES(I32)</f>
        <v>84.993280625300699</v>
      </c>
      <c r="K32" s="1">
        <v>6</v>
      </c>
      <c r="L32" s="1">
        <f>J48</f>
        <v>111.44773632710536</v>
      </c>
      <c r="M32" s="1">
        <f t="shared" si="120"/>
        <v>-0.36565237242299359</v>
      </c>
      <c r="N32" s="1">
        <f t="shared" si="121"/>
        <v>0.93075149344034702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</row>
    <row r="33" spans="1:119">
      <c r="A33">
        <v>223</v>
      </c>
      <c r="B33">
        <v>247</v>
      </c>
      <c r="C33" s="1"/>
      <c r="D33" s="1">
        <f>A31</f>
        <v>206</v>
      </c>
      <c r="E33" s="1">
        <f>B31</f>
        <v>210</v>
      </c>
      <c r="F33" s="1">
        <f>D33-D32</f>
        <v>-13</v>
      </c>
      <c r="G33" s="1">
        <f>E33-E32</f>
        <v>32</v>
      </c>
      <c r="H33" s="1"/>
      <c r="I33" s="1"/>
      <c r="J33" s="1"/>
      <c r="K33" s="1">
        <v>7</v>
      </c>
      <c r="L33" s="1">
        <f>J52</f>
        <v>124.69515353123397</v>
      </c>
      <c r="M33" s="1">
        <f t="shared" ref="M33" si="126">COS(RADIANS(L33))</f>
        <v>-0.56920997883030833</v>
      </c>
      <c r="N33" s="1">
        <f t="shared" ref="N33" si="127">SIN(RADIANS(L33))</f>
        <v>0.82219219164377855</v>
      </c>
      <c r="P33" s="1"/>
      <c r="Q33" s="1"/>
      <c r="R33" s="1">
        <v>9</v>
      </c>
      <c r="S33" s="1">
        <f>P10</f>
        <v>277</v>
      </c>
      <c r="T33" s="1">
        <f>Q10</f>
        <v>210</v>
      </c>
      <c r="U33" s="1">
        <f>S33-S34</f>
        <v>-7</v>
      </c>
      <c r="V33" s="1">
        <f>T33-T34</f>
        <v>-7</v>
      </c>
      <c r="W33" s="1"/>
      <c r="X33" s="1"/>
      <c r="Y33" s="1"/>
      <c r="Z33" s="1"/>
      <c r="AA33" s="1"/>
      <c r="AB33" s="1"/>
      <c r="AC33" s="1"/>
      <c r="AE33" s="1"/>
      <c r="AF33" s="1"/>
      <c r="AG33" s="1">
        <v>9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T33" s="1"/>
      <c r="AU33" s="1"/>
      <c r="AV33" s="1">
        <v>9</v>
      </c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I33" s="1"/>
      <c r="BJ33" s="1"/>
      <c r="BK33" s="1">
        <v>9</v>
      </c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X33" s="1"/>
      <c r="BY33" s="1"/>
      <c r="BZ33" s="1">
        <v>9</v>
      </c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M33" s="1"/>
      <c r="CN33" s="1"/>
      <c r="CO33" s="1">
        <v>9</v>
      </c>
      <c r="CP33" s="1">
        <f>CM10</f>
        <v>205</v>
      </c>
      <c r="CQ33" s="1">
        <f>CN10</f>
        <v>124</v>
      </c>
      <c r="CR33" s="1">
        <f>CP33-CP34</f>
        <v>-6</v>
      </c>
      <c r="CS33" s="1">
        <f>CQ33-CQ34</f>
        <v>17</v>
      </c>
      <c r="CT33" s="1"/>
      <c r="CU33" s="1"/>
      <c r="CV33" s="1"/>
      <c r="CW33" s="1"/>
      <c r="CX33" s="1"/>
      <c r="CY33" s="1"/>
      <c r="CZ33" s="1"/>
      <c r="DB33" s="1"/>
      <c r="DC33" s="1"/>
      <c r="DD33" s="1">
        <v>9</v>
      </c>
      <c r="DE33" s="1">
        <f>DB10</f>
        <v>215</v>
      </c>
      <c r="DF33" s="1">
        <f>DC10</f>
        <v>113</v>
      </c>
      <c r="DG33" s="1">
        <f>DE33-DE34</f>
        <v>-17</v>
      </c>
      <c r="DH33" s="1">
        <f>DF33-DF34</f>
        <v>15</v>
      </c>
      <c r="DI33" s="1"/>
      <c r="DJ33" s="1"/>
      <c r="DK33" s="1"/>
      <c r="DL33" s="1"/>
      <c r="DM33" s="1"/>
      <c r="DN33" s="1"/>
      <c r="DO33" s="1"/>
    </row>
    <row r="34" spans="1:119">
      <c r="A34">
        <v>251</v>
      </c>
      <c r="B34">
        <v>258</v>
      </c>
      <c r="C34" s="1"/>
      <c r="D34" s="1"/>
      <c r="E34" s="1"/>
      <c r="F34" s="1"/>
      <c r="G34" s="1"/>
      <c r="H34" s="1"/>
      <c r="I34" s="1"/>
      <c r="J34" s="1"/>
      <c r="K34" s="1">
        <v>8</v>
      </c>
      <c r="L34" s="1"/>
      <c r="M34" s="1"/>
      <c r="N34" s="1"/>
      <c r="P34" s="1"/>
      <c r="Q34" s="1"/>
      <c r="R34" s="1"/>
      <c r="S34" s="1">
        <f t="shared" ref="S34:T34" si="128">P11</f>
        <v>284</v>
      </c>
      <c r="T34" s="1">
        <f t="shared" si="128"/>
        <v>217</v>
      </c>
      <c r="U34" s="1"/>
      <c r="V34" s="1"/>
      <c r="W34" s="1">
        <f>(U33*U35+V33*V35)/(SQRT(U33^2+V33^2)*SQRT(U35^2+V35^2))</f>
        <v>-0.70710678118654757</v>
      </c>
      <c r="X34" s="1">
        <f>ACOS(W34)</f>
        <v>2.3561944901923448</v>
      </c>
      <c r="Y34" s="1">
        <f>DEGREES(X34)</f>
        <v>135</v>
      </c>
      <c r="Z34" s="1"/>
      <c r="AA34" s="1"/>
      <c r="AB34" s="1"/>
      <c r="AC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M34" s="1"/>
      <c r="CN34" s="1"/>
      <c r="CO34" s="1"/>
      <c r="CP34" s="1">
        <f t="shared" ref="CP34:CQ34" si="129">CM11</f>
        <v>211</v>
      </c>
      <c r="CQ34" s="1">
        <f t="shared" si="129"/>
        <v>107</v>
      </c>
      <c r="CR34" s="1"/>
      <c r="CS34" s="1"/>
      <c r="CT34" s="1">
        <f>(CR33*CR35+CS33*CS35)/(SQRT(CR33^2+CS33^2)*SQRT(CR35^2+CS35^2))</f>
        <v>-0.33282011773513748</v>
      </c>
      <c r="CU34" s="1">
        <f>ACOS(CT34)</f>
        <v>1.9100889412489412</v>
      </c>
      <c r="CV34" s="1">
        <f>DEGREES(CU34)</f>
        <v>109.44003482817619</v>
      </c>
      <c r="CW34" s="1"/>
      <c r="CX34" s="1"/>
      <c r="CY34" s="1"/>
      <c r="CZ34" s="1"/>
      <c r="DB34" s="1"/>
      <c r="DC34" s="1"/>
      <c r="DD34" s="1"/>
      <c r="DE34" s="1">
        <f t="shared" ref="DE34:DE35" si="130">DB11</f>
        <v>232</v>
      </c>
      <c r="DF34" s="1">
        <f t="shared" ref="DF34:DF35" si="131">DC11</f>
        <v>98</v>
      </c>
      <c r="DG34" s="1"/>
      <c r="DH34" s="1"/>
      <c r="DI34" s="1">
        <f>(DG33*DG35+DH33*DH35)/(SQRT(DG33^2+DH33^2)*SQRT(DG35^2+DH35^2))</f>
        <v>-0.78508469393670921</v>
      </c>
      <c r="DJ34" s="1">
        <f>ACOS(DI34)</f>
        <v>2.4736291799888659</v>
      </c>
      <c r="DK34" s="1">
        <f>DEGREES(DJ34)</f>
        <v>141.7285120937687</v>
      </c>
      <c r="DL34" s="1"/>
      <c r="DM34" s="1"/>
      <c r="DN34" s="1"/>
      <c r="DO34" s="1"/>
    </row>
    <row r="35" spans="1:119">
      <c r="A35">
        <v>251</v>
      </c>
      <c r="B35">
        <v>273</v>
      </c>
      <c r="C35" s="1">
        <v>3</v>
      </c>
      <c r="D35" s="1">
        <f>A30</f>
        <v>219</v>
      </c>
      <c r="E35" s="1">
        <f>B30</f>
        <v>178</v>
      </c>
      <c r="F35" s="1">
        <f>D35-D36</f>
        <v>13</v>
      </c>
      <c r="G35" s="1">
        <f>E35-E36</f>
        <v>-32</v>
      </c>
      <c r="H35" s="1"/>
      <c r="I35" s="1"/>
      <c r="J35" s="1"/>
      <c r="K35" s="1">
        <v>9</v>
      </c>
      <c r="L35" s="1"/>
      <c r="M35" s="1"/>
      <c r="N35" s="1"/>
      <c r="P35" s="1"/>
      <c r="Q35" s="1"/>
      <c r="R35" s="1"/>
      <c r="S35" s="1">
        <f t="shared" ref="S35:T35" si="132">P12</f>
        <v>318</v>
      </c>
      <c r="T35" s="1">
        <f t="shared" si="132"/>
        <v>217</v>
      </c>
      <c r="U35" s="1">
        <f>S35-S34</f>
        <v>34</v>
      </c>
      <c r="V35" s="1">
        <f>T35-T34</f>
        <v>0</v>
      </c>
      <c r="W35" s="1"/>
      <c r="X35" s="1"/>
      <c r="Y35" s="1"/>
      <c r="Z35" s="1"/>
      <c r="AA35" s="1"/>
      <c r="AB35" s="1"/>
      <c r="AC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M35" s="1"/>
      <c r="CN35" s="1"/>
      <c r="CO35" s="1"/>
      <c r="CP35" s="1">
        <f t="shared" ref="CP35:CQ35" si="133">CM12</f>
        <v>233</v>
      </c>
      <c r="CQ35" s="1">
        <f t="shared" si="133"/>
        <v>107</v>
      </c>
      <c r="CR35" s="1">
        <f>CP35-CP34</f>
        <v>22</v>
      </c>
      <c r="CS35" s="1">
        <f>CQ35-CQ34</f>
        <v>0</v>
      </c>
      <c r="CT35" s="1"/>
      <c r="CU35" s="1"/>
      <c r="CV35" s="1"/>
      <c r="CW35" s="1"/>
      <c r="CX35" s="1"/>
      <c r="CY35" s="1"/>
      <c r="CZ35" s="1"/>
      <c r="DB35" s="1"/>
      <c r="DC35" s="1"/>
      <c r="DD35" s="1"/>
      <c r="DE35" s="1">
        <f t="shared" si="130"/>
        <v>236</v>
      </c>
      <c r="DF35" s="1">
        <f t="shared" si="131"/>
        <v>76</v>
      </c>
      <c r="DG35" s="1">
        <f>DE35-DE34</f>
        <v>4</v>
      </c>
      <c r="DH35" s="1">
        <f>DF35-DF34</f>
        <v>-22</v>
      </c>
      <c r="DI35" s="1"/>
      <c r="DJ35" s="1"/>
      <c r="DK35" s="1"/>
      <c r="DL35" s="1"/>
      <c r="DM35" s="1"/>
      <c r="DN35" s="1"/>
      <c r="DO35" s="1"/>
    </row>
    <row r="36" spans="1:119">
      <c r="A36">
        <v>277</v>
      </c>
      <c r="B36">
        <v>291</v>
      </c>
      <c r="C36" s="1"/>
      <c r="D36" s="1">
        <f t="shared" ref="D36:D37" si="134">A31</f>
        <v>206</v>
      </c>
      <c r="E36" s="1">
        <f t="shared" ref="E36" si="135">B31</f>
        <v>210</v>
      </c>
      <c r="F36" s="1"/>
      <c r="G36" s="1"/>
      <c r="H36" s="1">
        <f>(F35*F37+G35*G37)/(SQRT(F35^2+G35^2)*SQRT(F37^2+G37^2))</f>
        <v>-0.2921114954649206</v>
      </c>
      <c r="I36" s="1">
        <f>ACOS(H36)</f>
        <v>1.8672302122715707</v>
      </c>
      <c r="J36" s="1">
        <f>DEGREES(I36)</f>
        <v>106.98441054247782</v>
      </c>
      <c r="K36" s="1">
        <v>10</v>
      </c>
      <c r="L36" s="1"/>
      <c r="M36" s="1"/>
      <c r="N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</row>
    <row r="37" spans="1:119">
      <c r="C37" s="1"/>
      <c r="D37" s="1">
        <f t="shared" si="134"/>
        <v>222</v>
      </c>
      <c r="E37" s="1">
        <f>B32</f>
        <v>223</v>
      </c>
      <c r="F37" s="1">
        <f>D37-D36</f>
        <v>16</v>
      </c>
      <c r="G37" s="1">
        <f>E37-E36</f>
        <v>13</v>
      </c>
      <c r="H37" s="1"/>
      <c r="I37" s="1"/>
      <c r="J37" s="1"/>
      <c r="K37" s="1"/>
      <c r="L37" s="1"/>
      <c r="M37" s="1">
        <f>AVERAGE(M27:M36)</f>
        <v>-0.3912273515052469</v>
      </c>
      <c r="N37" s="1">
        <f>AVERAGE(N27:N36)</f>
        <v>0.88798353188812396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M37" s="1"/>
      <c r="CN37" s="1"/>
      <c r="CO37" s="1">
        <v>10</v>
      </c>
      <c r="CP37" s="1">
        <f>CM11</f>
        <v>211</v>
      </c>
      <c r="CQ37" s="1">
        <f>CN11</f>
        <v>107</v>
      </c>
      <c r="CR37" s="1">
        <f>CP37-CP38</f>
        <v>-22</v>
      </c>
      <c r="CS37" s="1">
        <f>CQ37-CQ38</f>
        <v>0</v>
      </c>
      <c r="CT37" s="1"/>
      <c r="CU37" s="1"/>
      <c r="CV37" s="1"/>
      <c r="CW37" s="1"/>
      <c r="CX37" s="1"/>
      <c r="CY37" s="1"/>
      <c r="CZ37" s="1"/>
      <c r="DB37" s="1"/>
      <c r="DC37" s="1"/>
      <c r="DD37" s="1">
        <v>10</v>
      </c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</row>
    <row r="38" spans="1:1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 t="s">
        <v>42</v>
      </c>
      <c r="M38" s="1">
        <f>N37/M37</f>
        <v>-2.2697378607901726</v>
      </c>
      <c r="N38" s="1">
        <f>ATAN(M38)</f>
        <v>-1.1558040395183342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M38" s="1"/>
      <c r="CN38" s="1"/>
      <c r="CO38" s="1"/>
      <c r="CP38" s="1">
        <f t="shared" ref="CP38:CQ38" si="136">CM12</f>
        <v>233</v>
      </c>
      <c r="CQ38" s="1">
        <f t="shared" si="136"/>
        <v>107</v>
      </c>
      <c r="CR38" s="1"/>
      <c r="CS38" s="1"/>
      <c r="CT38" s="1">
        <f>(CR37*CR39+CS37*CS39)/(SQRT(CR37^2+CS37^2)*SQRT(CR39^2+CS39^2))</f>
        <v>-0.26311740579210879</v>
      </c>
      <c r="CU38" s="1">
        <f>ACOS(CT38)</f>
        <v>1.8370483759458218</v>
      </c>
      <c r="CV38" s="1">
        <f>DEGREES(CU38)</f>
        <v>105.25511870305778</v>
      </c>
      <c r="CW38" s="1"/>
      <c r="CX38" s="1"/>
      <c r="CY38" s="1"/>
      <c r="CZ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</row>
    <row r="39" spans="1:119">
      <c r="A39" s="1"/>
      <c r="B39" s="1"/>
      <c r="C39" s="1">
        <v>4</v>
      </c>
      <c r="D39" s="1">
        <f>A31</f>
        <v>206</v>
      </c>
      <c r="E39" s="1">
        <f>B31</f>
        <v>210</v>
      </c>
      <c r="F39" s="1">
        <f>D39-D40</f>
        <v>-16</v>
      </c>
      <c r="G39" s="1">
        <f>E39-E40</f>
        <v>-13</v>
      </c>
      <c r="H39" s="1"/>
      <c r="I39" s="1"/>
      <c r="J39" s="1"/>
      <c r="K39" s="1"/>
      <c r="L39" s="1"/>
      <c r="M39" s="1"/>
      <c r="N39" s="1">
        <f>N38+PI()</f>
        <v>1.9857886140714589</v>
      </c>
      <c r="P39" s="1"/>
      <c r="Q39" s="1"/>
      <c r="R39" s="1">
        <v>1</v>
      </c>
      <c r="S39" s="1">
        <f>P40</f>
        <v>70</v>
      </c>
      <c r="T39" s="1">
        <f t="shared" ref="T39:T41" si="137">Q40</f>
        <v>177</v>
      </c>
      <c r="U39" s="1">
        <f>S39-S40</f>
        <v>-41</v>
      </c>
      <c r="V39" s="1">
        <f>T39-T40</f>
        <v>-2</v>
      </c>
      <c r="W39" s="1"/>
      <c r="X39" s="1"/>
      <c r="Y39" s="1"/>
      <c r="Z39" s="1">
        <v>1</v>
      </c>
      <c r="AA39" s="1">
        <f>Y40</f>
        <v>132.2072976342867</v>
      </c>
      <c r="AB39" s="1">
        <f>COS(RADIANS(AA39))</f>
        <v>-0.67181493848581564</v>
      </c>
      <c r="AC39" s="1">
        <f>SIN(RADIANS(AA39))</f>
        <v>0.74071903474077117</v>
      </c>
      <c r="AE39" s="1"/>
      <c r="AF39" s="1"/>
      <c r="AG39" s="1">
        <v>1</v>
      </c>
      <c r="AH39" s="1">
        <f>AE40</f>
        <v>136</v>
      </c>
      <c r="AI39" s="1">
        <f t="shared" ref="AI39:AI41" si="138">AF40</f>
        <v>259</v>
      </c>
      <c r="AJ39" s="1">
        <f>AH39-AH40</f>
        <v>-16</v>
      </c>
      <c r="AK39" s="1">
        <f>AI39-AI40</f>
        <v>20</v>
      </c>
      <c r="AL39" s="1"/>
      <c r="AM39" s="1"/>
      <c r="AN39" s="1"/>
      <c r="AO39" s="1">
        <v>1</v>
      </c>
      <c r="AP39" s="1">
        <f>AN40</f>
        <v>101.10383343663609</v>
      </c>
      <c r="AQ39" s="1">
        <f>COS(RADIANS(AP39))</f>
        <v>-0.19258762055119519</v>
      </c>
      <c r="AR39" s="1">
        <f>SIN(RADIANS(AP39))</f>
        <v>0.98127978090370782</v>
      </c>
      <c r="AT39" s="1"/>
      <c r="AU39" s="1"/>
      <c r="AV39" s="1">
        <v>1</v>
      </c>
      <c r="AW39" s="1">
        <f>AT40</f>
        <v>132</v>
      </c>
      <c r="AX39" s="1">
        <f t="shared" ref="AX39:AX41" si="139">AU40</f>
        <v>94</v>
      </c>
      <c r="AY39" s="1">
        <f>AW39-AW40</f>
        <v>-17</v>
      </c>
      <c r="AZ39" s="1">
        <f>AX39-AX40</f>
        <v>-29</v>
      </c>
      <c r="BA39" s="1"/>
      <c r="BB39" s="1"/>
      <c r="BC39" s="1"/>
      <c r="BD39" s="1">
        <v>1</v>
      </c>
      <c r="BE39" s="1">
        <f>BC40</f>
        <v>124.7778313663639</v>
      </c>
      <c r="BF39" s="1">
        <f>COS(RADIANS(BE39))</f>
        <v>-0.57039580949534441</v>
      </c>
      <c r="BG39" s="1">
        <f>SIN(RADIANS(BE39))</f>
        <v>0.82136996567329557</v>
      </c>
      <c r="BI39" s="1"/>
      <c r="BJ39" s="1"/>
      <c r="BK39" s="1">
        <v>1</v>
      </c>
      <c r="BL39" s="1">
        <f>BI40</f>
        <v>140</v>
      </c>
      <c r="BM39" s="1">
        <f t="shared" ref="BM39:BM41" si="140">BJ40</f>
        <v>238</v>
      </c>
      <c r="BN39" s="1">
        <f>BL39-BL40</f>
        <v>-14</v>
      </c>
      <c r="BO39" s="1">
        <f>BM39-BM40</f>
        <v>14</v>
      </c>
      <c r="BP39" s="1"/>
      <c r="BQ39" s="1"/>
      <c r="BR39" s="1"/>
      <c r="BS39" s="1">
        <v>1</v>
      </c>
      <c r="BT39" s="1">
        <f>BR40</f>
        <v>140.04245106917091</v>
      </c>
      <c r="BU39" s="1">
        <f>COS(RADIANS(BT39))</f>
        <v>-0.76652048118016358</v>
      </c>
      <c r="BV39" s="1">
        <f>SIN(RADIANS(BT39))</f>
        <v>0.64221986261040731</v>
      </c>
      <c r="BX39" s="1"/>
      <c r="BY39" s="1"/>
      <c r="BZ39" s="1">
        <v>1</v>
      </c>
      <c r="CA39" s="1">
        <f>BX40</f>
        <v>123</v>
      </c>
      <c r="CB39" s="1">
        <f t="shared" ref="CB39:CB41" si="141">BY40</f>
        <v>172</v>
      </c>
      <c r="CC39" s="1">
        <f>CA39-CA40</f>
        <v>-19</v>
      </c>
      <c r="CD39" s="1">
        <f>CB39-CB40</f>
        <v>-1</v>
      </c>
      <c r="CE39" s="1"/>
      <c r="CF39" s="1"/>
      <c r="CG39" s="1"/>
      <c r="CH39" s="1">
        <v>1</v>
      </c>
      <c r="CI39" s="1">
        <f>CG40</f>
        <v>129.69660245317812</v>
      </c>
      <c r="CJ39" s="1">
        <f>COS(RADIANS(CI39))</f>
        <v>-0.63872219224651761</v>
      </c>
      <c r="CK39" s="1">
        <f>SIN(RADIANS(CI39))</f>
        <v>0.76943743158999134</v>
      </c>
      <c r="CM39" s="1"/>
      <c r="CN39" s="1"/>
      <c r="CO39" s="1"/>
      <c r="CP39" s="1">
        <f t="shared" ref="CP39:CQ39" si="142">CM13</f>
        <v>239</v>
      </c>
      <c r="CQ39" s="1">
        <f t="shared" si="142"/>
        <v>85</v>
      </c>
      <c r="CR39" s="1">
        <f>CP39-CP38</f>
        <v>6</v>
      </c>
      <c r="CS39" s="1">
        <f>CQ39-CQ38</f>
        <v>-22</v>
      </c>
      <c r="CT39" s="1"/>
      <c r="CU39" s="1"/>
      <c r="CV39" s="1"/>
      <c r="CW39" s="1"/>
      <c r="CX39" s="1"/>
      <c r="CY39" s="1"/>
      <c r="CZ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</row>
    <row r="40" spans="1:119">
      <c r="A40" s="1"/>
      <c r="B40" s="1"/>
      <c r="C40" s="1"/>
      <c r="D40" s="1">
        <f t="shared" ref="D40:D41" si="143">A32</f>
        <v>222</v>
      </c>
      <c r="E40" s="1">
        <f t="shared" ref="E40:E41" si="144">B32</f>
        <v>223</v>
      </c>
      <c r="F40" s="1"/>
      <c r="G40" s="1"/>
      <c r="H40" s="1">
        <f>(F39*F41+G39*G41)/(SQRT(F39^2+G39^2)*SQRT(F41^2+G41^2))</f>
        <v>-0.66235599596359696</v>
      </c>
      <c r="I40" s="1">
        <f>ACOS(H40)</f>
        <v>2.2947554607682328</v>
      </c>
      <c r="J40" s="1">
        <f>DEGREES(I40)</f>
        <v>131.4798029166183</v>
      </c>
      <c r="K40" s="1"/>
      <c r="L40" s="1"/>
      <c r="M40" s="1"/>
      <c r="N40" s="4">
        <f>DEGREES(N39)</f>
        <v>113.77730659142763</v>
      </c>
      <c r="P40">
        <v>70</v>
      </c>
      <c r="Q40">
        <v>177</v>
      </c>
      <c r="R40" s="1"/>
      <c r="S40" s="1">
        <f>P41</f>
        <v>111</v>
      </c>
      <c r="T40" s="1">
        <f t="shared" si="137"/>
        <v>179</v>
      </c>
      <c r="U40" s="1"/>
      <c r="V40" s="1"/>
      <c r="W40" s="1">
        <f>(U39*U41+V39*V41)/(SQRT(U39^2+V39^2)*SQRT(U41^2+V41^2))</f>
        <v>-0.67181493848581553</v>
      </c>
      <c r="X40" s="1">
        <f>ACOS(W40)</f>
        <v>2.3074526388824133</v>
      </c>
      <c r="Y40" s="1">
        <f>DEGREES(X40)</f>
        <v>132.2072976342867</v>
      </c>
      <c r="Z40" s="1">
        <v>2</v>
      </c>
      <c r="AA40" s="1">
        <f>Y44</f>
        <v>161.565051177078</v>
      </c>
      <c r="AB40" s="1">
        <f>COS(RADIANS(AA40))</f>
        <v>-0.94868329805051388</v>
      </c>
      <c r="AC40" s="1">
        <f>SIN(RADIANS(AA40))</f>
        <v>0.31622776601683755</v>
      </c>
      <c r="AE40">
        <v>136</v>
      </c>
      <c r="AF40">
        <v>259</v>
      </c>
      <c r="AG40" s="1"/>
      <c r="AH40" s="1">
        <f>AE41</f>
        <v>152</v>
      </c>
      <c r="AI40" s="1">
        <f t="shared" si="138"/>
        <v>239</v>
      </c>
      <c r="AJ40" s="1"/>
      <c r="AK40" s="1"/>
      <c r="AL40" s="1">
        <f>(AJ39*AJ41+AK39*AK41)/(SQRT(AJ39^2+AK39^2)*SQRT(AJ41^2+AK41^2))</f>
        <v>-0.19258762055119499</v>
      </c>
      <c r="AM40" s="1">
        <f>ACOS(AL40)</f>
        <v>1.7645947798572335</v>
      </c>
      <c r="AN40" s="1">
        <f>DEGREES(AM40)</f>
        <v>101.10383343663609</v>
      </c>
      <c r="AO40" s="1">
        <v>2</v>
      </c>
      <c r="AP40" s="1">
        <f>AN44</f>
        <v>112.21083011400837</v>
      </c>
      <c r="AQ40" s="1">
        <f>COS(RADIANS(AP40))</f>
        <v>-0.37801578918815587</v>
      </c>
      <c r="AR40" s="1">
        <f>SIN(RADIANS(AP40))</f>
        <v>0.92579914837099286</v>
      </c>
      <c r="AT40">
        <v>132</v>
      </c>
      <c r="AU40">
        <v>94</v>
      </c>
      <c r="AV40" s="1"/>
      <c r="AW40" s="1">
        <f>AT41</f>
        <v>149</v>
      </c>
      <c r="AX40" s="1">
        <f t="shared" si="139"/>
        <v>123</v>
      </c>
      <c r="AY40" s="1"/>
      <c r="AZ40" s="1"/>
      <c r="BA40" s="1">
        <f>(AY39*AY41+AZ39*AZ41)/(SQRT(AY39^2+AZ39^2)*SQRT(AY41^2+AZ41^2))</f>
        <v>-0.5703958094953443</v>
      </c>
      <c r="BB40" s="1">
        <f>ACOS(BA40)</f>
        <v>2.1777839908413048</v>
      </c>
      <c r="BC40" s="1">
        <f>DEGREES(BB40)</f>
        <v>124.7778313663639</v>
      </c>
      <c r="BD40" s="1">
        <v>2</v>
      </c>
      <c r="BE40" s="1">
        <f>BC44</f>
        <v>131.8748849163569</v>
      </c>
      <c r="BF40" s="1">
        <f>COS(RADIANS(BE40))</f>
        <v>-0.66750622912774393</v>
      </c>
      <c r="BG40" s="1">
        <f>SIN(RADIANS(BE40))</f>
        <v>0.74460421303915536</v>
      </c>
      <c r="BI40">
        <v>140</v>
      </c>
      <c r="BJ40">
        <v>238</v>
      </c>
      <c r="BK40" s="1"/>
      <c r="BL40" s="1">
        <f>BI41</f>
        <v>154</v>
      </c>
      <c r="BM40" s="1">
        <f t="shared" si="140"/>
        <v>224</v>
      </c>
      <c r="BN40" s="1"/>
      <c r="BO40" s="1"/>
      <c r="BP40" s="1">
        <f>(BN39*BN41+BO39*BO41)/(SQRT(BN39^2+BO39^2)*SQRT(BN41^2+BO41^2))</f>
        <v>-0.76652048118016358</v>
      </c>
      <c r="BQ40" s="1">
        <f>ACOS(BP40)</f>
        <v>2.4442018637200857</v>
      </c>
      <c r="BR40" s="1">
        <f>DEGREES(BQ40)</f>
        <v>140.04245106917091</v>
      </c>
      <c r="BS40" s="1">
        <v>2</v>
      </c>
      <c r="BT40" s="1">
        <f>BR44</f>
        <v>116.84386055552274</v>
      </c>
      <c r="BU40" s="1">
        <f>COS(RADIANS(BT40))</f>
        <v>-0.45156069287069667</v>
      </c>
      <c r="BV40" s="1">
        <f>SIN(RADIANS(BT40))</f>
        <v>0.89224040519029191</v>
      </c>
      <c r="BX40">
        <v>123</v>
      </c>
      <c r="BY40">
        <v>172</v>
      </c>
      <c r="BZ40" s="1"/>
      <c r="CA40" s="1">
        <f>BX41</f>
        <v>142</v>
      </c>
      <c r="CB40" s="1">
        <f t="shared" si="141"/>
        <v>173</v>
      </c>
      <c r="CC40" s="1"/>
      <c r="CD40" s="1"/>
      <c r="CE40" s="1">
        <f>(CC39*CC41+CD39*CD41)/(SQRT(CC39^2+CD39^2)*SQRT(CC41^2+CD41^2))</f>
        <v>-0.63872219224651783</v>
      </c>
      <c r="CF40" s="1">
        <f>ACOS(CE40)</f>
        <v>2.263632741458113</v>
      </c>
      <c r="CG40" s="1">
        <f>DEGREES(CF40)</f>
        <v>129.69660245317812</v>
      </c>
      <c r="CH40" s="1">
        <v>2</v>
      </c>
      <c r="CI40" s="1">
        <f>CG44</f>
        <v>122.40454348859545</v>
      </c>
      <c r="CJ40" s="1">
        <f>COS(RADIANS(CI40))</f>
        <v>-0.53589374751549235</v>
      </c>
      <c r="CK40" s="1">
        <f>SIN(RADIANS(CI40))</f>
        <v>0.84428543240648279</v>
      </c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</row>
    <row r="41" spans="1:119">
      <c r="A41" s="1"/>
      <c r="B41" s="1"/>
      <c r="C41" s="1"/>
      <c r="D41" s="1">
        <f t="shared" si="143"/>
        <v>223</v>
      </c>
      <c r="E41" s="1">
        <f t="shared" si="144"/>
        <v>247</v>
      </c>
      <c r="F41" s="1">
        <f>D41-D40</f>
        <v>1</v>
      </c>
      <c r="G41" s="1">
        <f>E41-E40</f>
        <v>24</v>
      </c>
      <c r="H41" s="1"/>
      <c r="I41" s="1"/>
      <c r="J41" s="1"/>
      <c r="K41" s="1"/>
      <c r="L41" s="1"/>
      <c r="M41" s="1"/>
      <c r="N41" s="1"/>
      <c r="P41">
        <v>111</v>
      </c>
      <c r="Q41">
        <v>179</v>
      </c>
      <c r="R41" s="1"/>
      <c r="S41" s="1">
        <f>P42</f>
        <v>126</v>
      </c>
      <c r="T41" s="1">
        <f t="shared" si="137"/>
        <v>164</v>
      </c>
      <c r="U41" s="1">
        <f>S41-S40</f>
        <v>15</v>
      </c>
      <c r="V41" s="1">
        <f>T41-T40</f>
        <v>-15</v>
      </c>
      <c r="W41" s="1"/>
      <c r="X41" s="1"/>
      <c r="Y41" s="1"/>
      <c r="Z41" s="1">
        <v>3</v>
      </c>
      <c r="AA41" s="1">
        <f>Y48</f>
        <v>135.98776039963982</v>
      </c>
      <c r="AB41" s="1">
        <f>COS(RADIANS(AA41))</f>
        <v>-0.7191913900847714</v>
      </c>
      <c r="AC41" s="1">
        <f>SIN(RADIANS(AA41))</f>
        <v>0.69481202092935479</v>
      </c>
      <c r="AE41">
        <v>152</v>
      </c>
      <c r="AF41">
        <v>239</v>
      </c>
      <c r="AG41" s="1"/>
      <c r="AH41" s="1">
        <f>AE42</f>
        <v>141</v>
      </c>
      <c r="AI41" s="1">
        <f t="shared" si="138"/>
        <v>226</v>
      </c>
      <c r="AJ41" s="1">
        <f>AH41-AH40</f>
        <v>-11</v>
      </c>
      <c r="AK41" s="1">
        <f>AI41-AI40</f>
        <v>-13</v>
      </c>
      <c r="AL41" s="1"/>
      <c r="AM41" s="1"/>
      <c r="AN41" s="1"/>
      <c r="AO41" s="1">
        <v>3</v>
      </c>
      <c r="AP41" s="1">
        <f>AN48</f>
        <v>125.88213724620422</v>
      </c>
      <c r="AQ41" s="1">
        <f>COS(RADIANS(AP41))</f>
        <v>-0.58611978652872287</v>
      </c>
      <c r="AR41" s="1">
        <f>SIN(RADIANS(AP41))</f>
        <v>0.81022441078970475</v>
      </c>
      <c r="AT41">
        <v>149</v>
      </c>
      <c r="AU41">
        <v>123</v>
      </c>
      <c r="AV41" s="1"/>
      <c r="AW41" s="1">
        <f>AT42</f>
        <v>162</v>
      </c>
      <c r="AX41" s="1">
        <f t="shared" si="139"/>
        <v>124</v>
      </c>
      <c r="AY41" s="1">
        <f>AW41-AW40</f>
        <v>13</v>
      </c>
      <c r="AZ41" s="1">
        <f>AX41-AX40</f>
        <v>1</v>
      </c>
      <c r="BA41" s="1"/>
      <c r="BB41" s="1"/>
      <c r="BC41" s="1"/>
      <c r="BD41" s="1">
        <v>3</v>
      </c>
      <c r="BE41" s="1">
        <f>BC48</f>
        <v>106.62172152178302</v>
      </c>
      <c r="BF41" s="1">
        <f>COS(RADIANS(BE41))</f>
        <v>-0.28605165852429093</v>
      </c>
      <c r="BG41" s="1">
        <f>SIN(RADIANS(BE41))</f>
        <v>0.95821419769042371</v>
      </c>
      <c r="BI41">
        <v>154</v>
      </c>
      <c r="BJ41">
        <v>224</v>
      </c>
      <c r="BK41" s="1"/>
      <c r="BL41" s="1">
        <f>BI42</f>
        <v>157</v>
      </c>
      <c r="BM41" s="1">
        <f t="shared" si="140"/>
        <v>190</v>
      </c>
      <c r="BN41" s="1">
        <f>BL41-BL40</f>
        <v>3</v>
      </c>
      <c r="BO41" s="1">
        <f>BM41-BM40</f>
        <v>-34</v>
      </c>
      <c r="BP41" s="1"/>
      <c r="BQ41" s="1"/>
      <c r="BR41" s="1"/>
      <c r="BS41" s="1">
        <v>3</v>
      </c>
      <c r="BT41" s="1">
        <f>BR48</f>
        <v>129.54608111140877</v>
      </c>
      <c r="BU41" s="1">
        <f>COS(RADIANS(BT41))</f>
        <v>-0.63669860676780787</v>
      </c>
      <c r="BV41" s="1">
        <f>SIN(RADIANS(BT41))</f>
        <v>0.77111275708545524</v>
      </c>
      <c r="BX41">
        <v>142</v>
      </c>
      <c r="BY41">
        <v>173</v>
      </c>
      <c r="BZ41" s="1"/>
      <c r="CA41" s="1">
        <f>BX42</f>
        <v>154</v>
      </c>
      <c r="CB41" s="1">
        <f t="shared" si="141"/>
        <v>160</v>
      </c>
      <c r="CC41" s="1">
        <f>CA41-CA40</f>
        <v>12</v>
      </c>
      <c r="CD41" s="1">
        <f>CB41-CB40</f>
        <v>-13</v>
      </c>
      <c r="CE41" s="1"/>
      <c r="CF41" s="1"/>
      <c r="CG41" s="1"/>
      <c r="CH41" s="1">
        <v>3</v>
      </c>
      <c r="CI41" s="1">
        <f>CG48</f>
        <v>122.20560060923484</v>
      </c>
      <c r="CJ41" s="1">
        <f>COS(RADIANS(CI41))</f>
        <v>-0.53295898812091358</v>
      </c>
      <c r="CK41" s="1">
        <f>SIN(RADIANS(CI41))</f>
        <v>0.84614107392392424</v>
      </c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</row>
    <row r="42" spans="1:1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2">
        <f>(N14+N40)/2</f>
        <v>117.93288102224309</v>
      </c>
      <c r="P42">
        <v>126</v>
      </c>
      <c r="Q42">
        <v>164</v>
      </c>
      <c r="R42" s="1"/>
      <c r="S42" s="1"/>
      <c r="T42" s="1"/>
      <c r="U42" s="1"/>
      <c r="V42" s="1"/>
      <c r="W42" s="1"/>
      <c r="X42" s="1"/>
      <c r="Y42" s="1"/>
      <c r="Z42" s="1">
        <v>4</v>
      </c>
      <c r="AA42" s="1">
        <f>Y52</f>
        <v>127.43029494518218</v>
      </c>
      <c r="AB42" s="1">
        <f>COS(RADIANS(AA42))</f>
        <v>-0.60779579878284784</v>
      </c>
      <c r="AC42" s="1">
        <f>SIN(RADIANS(AA42))</f>
        <v>0.79409336162816524</v>
      </c>
      <c r="AE42">
        <v>141</v>
      </c>
      <c r="AF42">
        <v>226</v>
      </c>
      <c r="AG42" s="1"/>
      <c r="AH42" s="1"/>
      <c r="AI42" s="1"/>
      <c r="AJ42" s="1"/>
      <c r="AK42" s="1"/>
      <c r="AL42" s="1"/>
      <c r="AM42" s="1"/>
      <c r="AN42" s="1"/>
      <c r="AO42" s="1">
        <v>4</v>
      </c>
      <c r="AP42" s="1">
        <f>AN52</f>
        <v>144.34467190209972</v>
      </c>
      <c r="AQ42" s="1">
        <f>COS(RADIANS(AP42))</f>
        <v>-0.81253825062968577</v>
      </c>
      <c r="AR42" s="1">
        <f>SIN(RADIANS(AP42))</f>
        <v>0.58290787545173028</v>
      </c>
      <c r="AT42">
        <v>162</v>
      </c>
      <c r="AU42">
        <v>124</v>
      </c>
      <c r="AV42" s="1"/>
      <c r="AW42" s="1"/>
      <c r="AX42" s="1"/>
      <c r="AY42" s="1"/>
      <c r="AZ42" s="1"/>
      <c r="BA42" s="1"/>
      <c r="BB42" s="1"/>
      <c r="BC42" s="1"/>
      <c r="BD42" s="1">
        <v>4</v>
      </c>
      <c r="BE42" s="1">
        <f>BC52</f>
        <v>129.89671562387468</v>
      </c>
      <c r="BF42" s="1">
        <f>COS(RADIANS(BE42))</f>
        <v>-0.64140565417131146</v>
      </c>
      <c r="BG42" s="1">
        <f>SIN(RADIANS(BE42))</f>
        <v>0.76720192048578184</v>
      </c>
      <c r="BI42">
        <v>157</v>
      </c>
      <c r="BJ42">
        <v>190</v>
      </c>
      <c r="BK42" s="1"/>
      <c r="BL42" s="1"/>
      <c r="BM42" s="1"/>
      <c r="BN42" s="1"/>
      <c r="BO42" s="1"/>
      <c r="BP42" s="1"/>
      <c r="BQ42" s="1"/>
      <c r="BR42" s="1"/>
      <c r="BS42" s="1">
        <v>4</v>
      </c>
      <c r="BT42" s="1">
        <f>BR52</f>
        <v>132.51981219388884</v>
      </c>
      <c r="BU42" s="1">
        <f>COS(RADIANS(BT42))</f>
        <v>-0.67584510888773641</v>
      </c>
      <c r="BV42" s="1">
        <f>SIN(RADIANS(BT42))</f>
        <v>0.73704368173977575</v>
      </c>
      <c r="BX42">
        <v>154</v>
      </c>
      <c r="BY42">
        <v>160</v>
      </c>
      <c r="BZ42" s="1"/>
      <c r="CA42" s="1"/>
      <c r="CB42" s="1"/>
      <c r="CC42" s="1"/>
      <c r="CD42" s="1"/>
      <c r="CE42" s="1"/>
      <c r="CF42" s="1"/>
      <c r="CG42" s="1"/>
      <c r="CH42" s="1">
        <v>4</v>
      </c>
      <c r="CI42" s="1">
        <f>CG52</f>
        <v>147.57893523749306</v>
      </c>
      <c r="CJ42" s="1">
        <f>COS(RADIANS(CI42))</f>
        <v>-0.84413087201134185</v>
      </c>
      <c r="CK42" s="1">
        <f>SIN(RADIANS(CI42))</f>
        <v>0.53613717546666317</v>
      </c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</row>
    <row r="43" spans="1:119">
      <c r="A43" s="1"/>
      <c r="B43" s="1"/>
      <c r="C43" s="1">
        <v>5</v>
      </c>
      <c r="D43" s="1">
        <f>A32</f>
        <v>222</v>
      </c>
      <c r="E43" s="1">
        <f>B32</f>
        <v>223</v>
      </c>
      <c r="F43" s="1">
        <f>D43-D44</f>
        <v>-1</v>
      </c>
      <c r="G43" s="1">
        <f>E43-E44</f>
        <v>-24</v>
      </c>
      <c r="H43" s="1"/>
      <c r="I43" s="1"/>
      <c r="J43" s="1"/>
      <c r="K43" s="1"/>
      <c r="L43" s="1"/>
      <c r="M43" s="1"/>
      <c r="N43" s="1"/>
      <c r="P43">
        <v>132</v>
      </c>
      <c r="Q43">
        <v>161</v>
      </c>
      <c r="R43" s="1">
        <v>2</v>
      </c>
      <c r="S43" s="1">
        <f>P41</f>
        <v>111</v>
      </c>
      <c r="T43" s="1">
        <f>Q41</f>
        <v>179</v>
      </c>
      <c r="U43" s="1">
        <f>S43-S44</f>
        <v>-15</v>
      </c>
      <c r="V43" s="1">
        <f>T43-T44</f>
        <v>15</v>
      </c>
      <c r="W43" s="1"/>
      <c r="X43" s="1"/>
      <c r="Y43" s="1"/>
      <c r="Z43" s="1">
        <v>5</v>
      </c>
      <c r="AA43" s="1">
        <f>Y56</f>
        <v>102.07594381894152</v>
      </c>
      <c r="AB43" s="1">
        <f t="shared" ref="AB43:AB45" si="145">COS(RADIANS(AA43))</f>
        <v>-0.20920801279551041</v>
      </c>
      <c r="AC43" s="1">
        <f t="shared" ref="AC43:AC45" si="146">SIN(RADIANS(AA43))</f>
        <v>0.97787116093182413</v>
      </c>
      <c r="AE43">
        <v>153</v>
      </c>
      <c r="AF43">
        <v>203</v>
      </c>
      <c r="AG43" s="1">
        <v>2</v>
      </c>
      <c r="AH43" s="1">
        <f>AE41</f>
        <v>152</v>
      </c>
      <c r="AI43" s="1">
        <f>AF41</f>
        <v>239</v>
      </c>
      <c r="AJ43" s="1">
        <f>AH43-AH44</f>
        <v>11</v>
      </c>
      <c r="AK43" s="1">
        <f>AI43-AI44</f>
        <v>13</v>
      </c>
      <c r="AL43" s="1"/>
      <c r="AM43" s="1"/>
      <c r="AN43" s="1"/>
      <c r="AO43" s="1">
        <v>5</v>
      </c>
      <c r="AP43" s="1">
        <f>AN56</f>
        <v>133.91476607777912</v>
      </c>
      <c r="AQ43" s="1">
        <f t="shared" ref="AQ43:AQ46" si="147">COS(RADIANS(AP43))</f>
        <v>-0.69358750328317875</v>
      </c>
      <c r="AR43" s="1">
        <f t="shared" ref="AR43:AR46" si="148">SIN(RADIANS(AP43))</f>
        <v>0.72037238654004943</v>
      </c>
      <c r="AT43">
        <v>185</v>
      </c>
      <c r="AU43">
        <v>154</v>
      </c>
      <c r="AV43" s="1">
        <v>2</v>
      </c>
      <c r="AW43" s="1">
        <f>AT41</f>
        <v>149</v>
      </c>
      <c r="AX43" s="1">
        <f>AU41</f>
        <v>123</v>
      </c>
      <c r="AY43" s="1">
        <f>AW43-AW44</f>
        <v>-13</v>
      </c>
      <c r="AZ43" s="1">
        <f>AX43-AX44</f>
        <v>-1</v>
      </c>
      <c r="BA43" s="1"/>
      <c r="BB43" s="1"/>
      <c r="BC43" s="1"/>
      <c r="BD43" s="1">
        <v>5</v>
      </c>
      <c r="BE43" s="1">
        <f>BC56</f>
        <v>119.24882633654695</v>
      </c>
      <c r="BF43" s="1">
        <f t="shared" ref="BF43:BF46" si="149">COS(RADIANS(BE43))</f>
        <v>-0.48860336893184292</v>
      </c>
      <c r="BG43" s="1">
        <f t="shared" ref="BG43:BG46" si="150">SIN(RADIANS(BE43))</f>
        <v>0.87250601594972022</v>
      </c>
      <c r="BI43">
        <v>182</v>
      </c>
      <c r="BJ43">
        <v>180</v>
      </c>
      <c r="BK43" s="1">
        <v>2</v>
      </c>
      <c r="BL43" s="1">
        <f>BI41</f>
        <v>154</v>
      </c>
      <c r="BM43" s="1">
        <f>BJ41</f>
        <v>224</v>
      </c>
      <c r="BN43" s="1">
        <f>BL43-BL44</f>
        <v>-3</v>
      </c>
      <c r="BO43" s="1">
        <f>BM43-BM44</f>
        <v>34</v>
      </c>
      <c r="BP43" s="1"/>
      <c r="BQ43" s="1"/>
      <c r="BR43" s="1"/>
      <c r="BS43" s="1">
        <v>5</v>
      </c>
      <c r="BT43" s="1">
        <f>BR56</f>
        <v>131.16468090286671</v>
      </c>
      <c r="BU43" s="1">
        <f t="shared" ref="BU43:BU46" si="151">COS(RADIANS(BT43))</f>
        <v>-0.65822552046625438</v>
      </c>
      <c r="BV43" s="1">
        <f t="shared" ref="BV43:BV46" si="152">SIN(RADIANS(BT43))</f>
        <v>0.75282080484463798</v>
      </c>
      <c r="BX43">
        <v>187</v>
      </c>
      <c r="BY43">
        <v>166</v>
      </c>
      <c r="BZ43" s="1">
        <v>2</v>
      </c>
      <c r="CA43" s="1">
        <f>BX41</f>
        <v>142</v>
      </c>
      <c r="CB43" s="1">
        <f>BY41</f>
        <v>173</v>
      </c>
      <c r="CC43" s="1">
        <f>CA43-CA44</f>
        <v>-12</v>
      </c>
      <c r="CD43" s="1">
        <f>CB43-CB44</f>
        <v>13</v>
      </c>
      <c r="CE43" s="1"/>
      <c r="CF43" s="1"/>
      <c r="CG43" s="1"/>
      <c r="CH43" s="1">
        <v>5</v>
      </c>
      <c r="CI43" s="1">
        <f>CG56</f>
        <v>133.50194622566926</v>
      </c>
      <c r="CJ43" s="1">
        <f t="shared" ref="CJ43:CJ46" si="153">COS(RADIANS(CI43))</f>
        <v>-0.68837921484656817</v>
      </c>
      <c r="CK43" s="1">
        <f t="shared" ref="CK43:CK46" si="154">SIN(RADIANS(CI43))</f>
        <v>0.72535098853398028</v>
      </c>
      <c r="CM43" s="1"/>
      <c r="CN43" s="1"/>
      <c r="CO43" s="1">
        <v>1</v>
      </c>
      <c r="CP43" s="1">
        <f>CM44</f>
        <v>168</v>
      </c>
      <c r="CQ43" s="1">
        <f t="shared" ref="CQ43:CQ45" si="155">CN44</f>
        <v>296</v>
      </c>
      <c r="CR43" s="1">
        <f>CP43-CP44</f>
        <v>-6</v>
      </c>
      <c r="CS43" s="1">
        <f>CQ43-CQ44</f>
        <v>20</v>
      </c>
      <c r="CT43" s="1"/>
      <c r="CU43" s="1"/>
      <c r="CV43" s="1"/>
      <c r="CW43" s="1">
        <v>1</v>
      </c>
      <c r="CX43" s="1">
        <f>CV44</f>
        <v>138.97488854857124</v>
      </c>
      <c r="CY43" s="1">
        <f>COS(RADIANS(CX43))</f>
        <v>-0.75442197183103921</v>
      </c>
      <c r="CZ43" s="1">
        <f>SIN(RADIANS(CX43))</f>
        <v>0.65638973820327717</v>
      </c>
      <c r="DB43" s="1"/>
      <c r="DC43" s="1"/>
      <c r="DD43" s="1">
        <v>1</v>
      </c>
      <c r="DE43" s="1">
        <f>DB44</f>
        <v>147</v>
      </c>
      <c r="DF43" s="1">
        <f t="shared" ref="DF43:DF45" si="156">DC44</f>
        <v>258</v>
      </c>
      <c r="DG43" s="1">
        <f>DE43-DE44</f>
        <v>-11</v>
      </c>
      <c r="DH43" s="1">
        <f>DF43-DF44</f>
        <v>23</v>
      </c>
      <c r="DI43" s="1"/>
      <c r="DJ43" s="1"/>
      <c r="DK43" s="1"/>
      <c r="DL43" s="1">
        <v>1</v>
      </c>
      <c r="DM43" s="1">
        <f>DK44</f>
        <v>124.65024209264612</v>
      </c>
      <c r="DN43" s="1">
        <f>COS(RADIANS(DM43))</f>
        <v>-0.56856532664349679</v>
      </c>
      <c r="DO43" s="1">
        <f>SIN(RADIANS(DM43))</f>
        <v>0.82263811566129963</v>
      </c>
    </row>
    <row r="44" spans="1:119">
      <c r="A44" s="1"/>
      <c r="B44" s="1"/>
      <c r="C44" s="1"/>
      <c r="D44" s="1">
        <f t="shared" ref="D44:D45" si="157">A33</f>
        <v>223</v>
      </c>
      <c r="E44" s="1">
        <f t="shared" ref="E44:E45" si="158">B33</f>
        <v>247</v>
      </c>
      <c r="F44" s="1"/>
      <c r="G44" s="1"/>
      <c r="H44" s="1">
        <f>(F43*F45+G43*G45)/(SQRT(F43^2+G43^2)*SQRT(F45^2+G45^2))</f>
        <v>-0.40408307020609258</v>
      </c>
      <c r="I44" s="1">
        <f>ACOS(H44)</f>
        <v>1.9867725219010688</v>
      </c>
      <c r="J44" s="1">
        <f>DEGREES(I44)</f>
        <v>113.83368035749416</v>
      </c>
      <c r="K44" s="1"/>
      <c r="L44" s="1"/>
      <c r="M44" s="1"/>
      <c r="N44" s="1"/>
      <c r="P44">
        <v>167</v>
      </c>
      <c r="Q44">
        <v>172</v>
      </c>
      <c r="R44" s="1"/>
      <c r="S44" s="1">
        <f>P42</f>
        <v>126</v>
      </c>
      <c r="T44" s="1">
        <f t="shared" ref="T44" si="159">Q42</f>
        <v>164</v>
      </c>
      <c r="U44" s="1"/>
      <c r="V44" s="1"/>
      <c r="W44" s="1">
        <f>(U43*U45+V43*V45)/(SQRT(U43^2+V43^2)*SQRT(U45^2+V45^2))</f>
        <v>-0.94868329805051377</v>
      </c>
      <c r="X44" s="1">
        <f>ACOS(W44)</f>
        <v>2.819842099193151</v>
      </c>
      <c r="Y44" s="1">
        <f>DEGREES(X44)</f>
        <v>161.565051177078</v>
      </c>
      <c r="Z44" s="1">
        <v>6</v>
      </c>
      <c r="AA44" s="1">
        <f>Y60</f>
        <v>130.93103025875513</v>
      </c>
      <c r="AB44" s="1">
        <f t="shared" si="145"/>
        <v>-0.65515007293678318</v>
      </c>
      <c r="AC44" s="1">
        <f t="shared" si="146"/>
        <v>0.75549876368590285</v>
      </c>
      <c r="AE44">
        <v>148</v>
      </c>
      <c r="AF44">
        <v>193</v>
      </c>
      <c r="AG44" s="1"/>
      <c r="AH44" s="1">
        <f>AE42</f>
        <v>141</v>
      </c>
      <c r="AI44" s="1">
        <f t="shared" ref="AI44" si="160">AF42</f>
        <v>226</v>
      </c>
      <c r="AJ44" s="1"/>
      <c r="AK44" s="1"/>
      <c r="AL44" s="1">
        <f>(AJ43*AJ45+AK43*AK45)/(SQRT(AJ43^2+AK43^2)*SQRT(AJ45^2+AK45^2))</f>
        <v>-0.37801578918815598</v>
      </c>
      <c r="AM44" s="1">
        <f>ACOS(AL44)</f>
        <v>1.9584484418854502</v>
      </c>
      <c r="AN44" s="1">
        <f>DEGREES(AM44)</f>
        <v>112.21083011400837</v>
      </c>
      <c r="AO44" s="1">
        <v>6</v>
      </c>
      <c r="AP44" s="1">
        <f>AN60</f>
        <v>120.58809435789794</v>
      </c>
      <c r="AQ44" s="1">
        <f t="shared" si="147"/>
        <v>-0.50886254889160609</v>
      </c>
      <c r="AR44" s="1">
        <f t="shared" si="148"/>
        <v>0.86084778348761393</v>
      </c>
      <c r="AT44">
        <v>206</v>
      </c>
      <c r="AU44">
        <v>146</v>
      </c>
      <c r="AV44" s="1"/>
      <c r="AW44" s="1">
        <f>AT42</f>
        <v>162</v>
      </c>
      <c r="AX44" s="1">
        <f t="shared" ref="AX44" si="161">AU42</f>
        <v>124</v>
      </c>
      <c r="AY44" s="1"/>
      <c r="AZ44" s="1"/>
      <c r="BA44" s="1">
        <f>(AY43*AY45+AZ43*AZ45)/(SQRT(AY43^2+AZ43^2)*SQRT(AY45^2+AZ45^2))</f>
        <v>-0.66750622912774393</v>
      </c>
      <c r="BB44" s="1">
        <f>ACOS(BA44)</f>
        <v>2.3016509424790348</v>
      </c>
      <c r="BC44" s="1">
        <f>DEGREES(BB44)</f>
        <v>131.8748849163569</v>
      </c>
      <c r="BD44" s="1">
        <v>6</v>
      </c>
      <c r="BE44" s="1">
        <f>BC60</f>
        <v>111.80140948635182</v>
      </c>
      <c r="BF44" s="1">
        <f t="shared" si="149"/>
        <v>-0.37139067635410367</v>
      </c>
      <c r="BG44" s="1">
        <f t="shared" si="150"/>
        <v>0.9284766908852593</v>
      </c>
      <c r="BI44">
        <v>190</v>
      </c>
      <c r="BJ44">
        <v>155</v>
      </c>
      <c r="BK44" s="1"/>
      <c r="BL44" s="1">
        <f>BI42</f>
        <v>157</v>
      </c>
      <c r="BM44" s="1">
        <f t="shared" ref="BM44" si="162">BJ42</f>
        <v>190</v>
      </c>
      <c r="BN44" s="1"/>
      <c r="BO44" s="1"/>
      <c r="BP44" s="1">
        <f>(BN43*BN45+BO43*BO45)/(SQRT(BN43^2+BO43^2)*SQRT(BN45^2+BO45^2))</f>
        <v>-0.45156069287069656</v>
      </c>
      <c r="BQ44" s="1">
        <f>ACOS(BP44)</f>
        <v>2.0393100774350024</v>
      </c>
      <c r="BR44" s="1">
        <f>DEGREES(BQ44)</f>
        <v>116.84386055552274</v>
      </c>
      <c r="BS44" s="1">
        <v>6</v>
      </c>
      <c r="BT44" s="1">
        <f>BR60</f>
        <v>119.26454189364728</v>
      </c>
      <c r="BU44" s="1">
        <f t="shared" si="151"/>
        <v>-0.48884266866689674</v>
      </c>
      <c r="BV44" s="1">
        <f t="shared" si="152"/>
        <v>0.87237196498433311</v>
      </c>
      <c r="BX44">
        <v>198</v>
      </c>
      <c r="BY44">
        <v>154</v>
      </c>
      <c r="BZ44" s="1"/>
      <c r="CA44" s="1">
        <f>BX42</f>
        <v>154</v>
      </c>
      <c r="CB44" s="1">
        <f t="shared" ref="CB44" si="163">BY42</f>
        <v>160</v>
      </c>
      <c r="CC44" s="1"/>
      <c r="CD44" s="1"/>
      <c r="CE44" s="1">
        <f>(CC43*CC45+CD43*CD45)/(SQRT(CC43^2+CD43^2)*SQRT(CC45^2+CD45^2))</f>
        <v>-0.53589374751549224</v>
      </c>
      <c r="CF44" s="1">
        <f>ACOS(CE44)</f>
        <v>2.1363623032765768</v>
      </c>
      <c r="CG44" s="1">
        <f>DEGREES(CF44)</f>
        <v>122.40454348859545</v>
      </c>
      <c r="CH44" s="1">
        <v>6</v>
      </c>
      <c r="CI44" s="1">
        <f>CG60</f>
        <v>122.0053832080835</v>
      </c>
      <c r="CJ44" s="1">
        <f t="shared" si="153"/>
        <v>-0.52999894000317993</v>
      </c>
      <c r="CK44" s="1">
        <f t="shared" si="154"/>
        <v>0.84799830400508802</v>
      </c>
      <c r="CM44">
        <v>168</v>
      </c>
      <c r="CN44">
        <v>296</v>
      </c>
      <c r="CO44" s="1"/>
      <c r="CP44" s="1">
        <f>CM45</f>
        <v>174</v>
      </c>
      <c r="CQ44" s="1">
        <f t="shared" si="155"/>
        <v>276</v>
      </c>
      <c r="CR44" s="1"/>
      <c r="CS44" s="1"/>
      <c r="CT44" s="1">
        <f>(CR43*CR45+CS43*CS45)/(SQRT(CR43^2+CS43^2)*SQRT(CR45^2+CS45^2))</f>
        <v>-0.75442197183103921</v>
      </c>
      <c r="CU44" s="1">
        <f>ACOS(CT44)</f>
        <v>2.4255693827647318</v>
      </c>
      <c r="CV44" s="1">
        <f>DEGREES(CU44)</f>
        <v>138.97488854857124</v>
      </c>
      <c r="CW44" s="1">
        <v>2</v>
      </c>
      <c r="CX44" s="1">
        <f>CV48</f>
        <v>128.85758896975565</v>
      </c>
      <c r="CY44" s="1">
        <f>COS(RADIANS(CX44))</f>
        <v>-0.62738682065862872</v>
      </c>
      <c r="CZ44" s="1">
        <f>SIN(RADIANS(CX44))</f>
        <v>0.77870776114268803</v>
      </c>
      <c r="DB44">
        <v>147</v>
      </c>
      <c r="DC44">
        <v>258</v>
      </c>
      <c r="DD44" s="1"/>
      <c r="DE44" s="1">
        <f>DB45</f>
        <v>158</v>
      </c>
      <c r="DF44" s="1">
        <f t="shared" si="156"/>
        <v>235</v>
      </c>
      <c r="DG44" s="1"/>
      <c r="DH44" s="1"/>
      <c r="DI44" s="1">
        <f>(DG43*DG45+DH43*DH45)/(SQRT(DG43^2+DH43^2)*SQRT(DG45^2+DH45^2))</f>
        <v>-0.56856532664349702</v>
      </c>
      <c r="DJ44" s="1">
        <f>ACOS(DI44)</f>
        <v>2.1755571379247014</v>
      </c>
      <c r="DK44" s="1">
        <f>DEGREES(DJ44)</f>
        <v>124.65024209264612</v>
      </c>
      <c r="DL44" s="1">
        <v>2</v>
      </c>
      <c r="DM44" s="1">
        <f>DK48</f>
        <v>132.7803444468021</v>
      </c>
      <c r="DN44" s="1">
        <f>COS(RADIANS(DM44))</f>
        <v>-0.67918955523335112</v>
      </c>
      <c r="DO44" s="1">
        <f>SIN(RADIANS(DM44))</f>
        <v>0.73396290646184748</v>
      </c>
    </row>
    <row r="45" spans="1:119">
      <c r="A45" s="1"/>
      <c r="B45" s="1"/>
      <c r="C45" s="1"/>
      <c r="D45" s="1">
        <f t="shared" si="157"/>
        <v>251</v>
      </c>
      <c r="E45" s="1">
        <f t="shared" si="158"/>
        <v>258</v>
      </c>
      <c r="F45" s="1">
        <f>D45-D44</f>
        <v>28</v>
      </c>
      <c r="G45" s="1">
        <f>E45-E44</f>
        <v>11</v>
      </c>
      <c r="H45" s="1"/>
      <c r="I45" s="1"/>
      <c r="J45" s="1"/>
      <c r="K45" s="1"/>
      <c r="L45" s="1"/>
      <c r="M45" s="1"/>
      <c r="N45" s="1"/>
      <c r="P45">
        <v>175</v>
      </c>
      <c r="Q45">
        <v>194</v>
      </c>
      <c r="R45" s="1"/>
      <c r="S45" s="1">
        <f>P43</f>
        <v>132</v>
      </c>
      <c r="T45" s="1">
        <f>Q43</f>
        <v>161</v>
      </c>
      <c r="U45" s="1">
        <f>S45-S44</f>
        <v>6</v>
      </c>
      <c r="V45" s="1">
        <f>T45-T44</f>
        <v>-3</v>
      </c>
      <c r="W45" s="1"/>
      <c r="X45" s="1"/>
      <c r="Y45" s="1"/>
      <c r="Z45" s="1">
        <v>7</v>
      </c>
      <c r="AA45" s="1">
        <f>Y64</f>
        <v>148.30158979134961</v>
      </c>
      <c r="AB45" s="1">
        <f t="shared" si="145"/>
        <v>-0.85082568940754755</v>
      </c>
      <c r="AC45" s="1">
        <f t="shared" si="146"/>
        <v>0.52544804333461126</v>
      </c>
      <c r="AE45">
        <v>152</v>
      </c>
      <c r="AF45">
        <v>168</v>
      </c>
      <c r="AG45" s="1"/>
      <c r="AH45" s="1">
        <f>AE43</f>
        <v>153</v>
      </c>
      <c r="AI45" s="1">
        <f>AF43</f>
        <v>203</v>
      </c>
      <c r="AJ45" s="1">
        <f>AH45-AH44</f>
        <v>12</v>
      </c>
      <c r="AK45" s="1">
        <f>AI45-AI44</f>
        <v>-23</v>
      </c>
      <c r="AL45" s="1"/>
      <c r="AM45" s="1"/>
      <c r="AN45" s="1"/>
      <c r="AO45" s="1">
        <v>7</v>
      </c>
      <c r="AP45" s="1">
        <f>AN64</f>
        <v>125.23606504928499</v>
      </c>
      <c r="AQ45" s="1">
        <f t="shared" si="147"/>
        <v>-0.57694655694736907</v>
      </c>
      <c r="AR45" s="1">
        <f t="shared" si="148"/>
        <v>0.81678189893421138</v>
      </c>
      <c r="AT45">
        <v>231</v>
      </c>
      <c r="AU45">
        <v>160</v>
      </c>
      <c r="AV45" s="1"/>
      <c r="AW45" s="1">
        <f>AT43</f>
        <v>185</v>
      </c>
      <c r="AX45" s="1">
        <f>AU43</f>
        <v>154</v>
      </c>
      <c r="AY45" s="1">
        <f>AW45-AW44</f>
        <v>23</v>
      </c>
      <c r="AZ45" s="1">
        <f>AX45-AX44</f>
        <v>30</v>
      </c>
      <c r="BA45" s="1"/>
      <c r="BB45" s="1"/>
      <c r="BC45" s="1"/>
      <c r="BD45" s="1">
        <v>7</v>
      </c>
      <c r="BE45" s="1">
        <f>BC64</f>
        <v>127.05652818940959</v>
      </c>
      <c r="BF45" s="1">
        <f t="shared" si="149"/>
        <v>-0.60260266633562198</v>
      </c>
      <c r="BG45" s="1">
        <f t="shared" si="150"/>
        <v>0.79804136893095901</v>
      </c>
      <c r="BI45">
        <v>216</v>
      </c>
      <c r="BJ45">
        <v>143</v>
      </c>
      <c r="BK45" s="1"/>
      <c r="BL45" s="1">
        <f>BI43</f>
        <v>182</v>
      </c>
      <c r="BM45" s="1">
        <f>BJ43</f>
        <v>180</v>
      </c>
      <c r="BN45" s="1">
        <f>BL45-BL44</f>
        <v>25</v>
      </c>
      <c r="BO45" s="1">
        <f>BM45-BM44</f>
        <v>-10</v>
      </c>
      <c r="BP45" s="1"/>
      <c r="BQ45" s="1"/>
      <c r="BR45" s="1"/>
      <c r="BS45" s="1">
        <v>7</v>
      </c>
      <c r="BT45" s="1">
        <f>BR64</f>
        <v>130.63354216067248</v>
      </c>
      <c r="BU45" s="1">
        <f t="shared" si="151"/>
        <v>-0.65121859920027725</v>
      </c>
      <c r="BV45" s="1">
        <f t="shared" si="152"/>
        <v>0.7588902002632717</v>
      </c>
      <c r="BX45">
        <v>224</v>
      </c>
      <c r="BY45">
        <v>147</v>
      </c>
      <c r="BZ45" s="1"/>
      <c r="CA45" s="1">
        <f>BX43</f>
        <v>187</v>
      </c>
      <c r="CB45" s="1">
        <f>BY43</f>
        <v>166</v>
      </c>
      <c r="CC45" s="1">
        <f>CA45-CA44</f>
        <v>33</v>
      </c>
      <c r="CD45" s="1">
        <f>CB45-CB44</f>
        <v>6</v>
      </c>
      <c r="CE45" s="1"/>
      <c r="CF45" s="1"/>
      <c r="CG45" s="1"/>
      <c r="CH45" s="1">
        <v>7</v>
      </c>
      <c r="CI45" s="1">
        <f>CG64</f>
        <v>136.50743575877496</v>
      </c>
      <c r="CJ45" s="1">
        <f t="shared" si="153"/>
        <v>-0.72546369850921644</v>
      </c>
      <c r="CK45" s="1">
        <f t="shared" si="154"/>
        <v>0.68826043191900022</v>
      </c>
      <c r="CM45">
        <v>174</v>
      </c>
      <c r="CN45">
        <v>276</v>
      </c>
      <c r="CO45" s="1"/>
      <c r="CP45" s="1">
        <f>CM46</f>
        <v>193</v>
      </c>
      <c r="CQ45" s="1">
        <f t="shared" si="155"/>
        <v>264</v>
      </c>
      <c r="CR45" s="1">
        <f>CP45-CP44</f>
        <v>19</v>
      </c>
      <c r="CS45" s="1">
        <f>CQ45-CQ44</f>
        <v>-12</v>
      </c>
      <c r="CT45" s="1"/>
      <c r="CU45" s="1"/>
      <c r="CV45" s="1"/>
      <c r="CW45" s="1">
        <v>3</v>
      </c>
      <c r="CX45" s="1">
        <f>CV52</f>
        <v>117.83245016231126</v>
      </c>
      <c r="CY45" s="1">
        <f>COS(RADIANS(CX45))</f>
        <v>-0.46688755871780302</v>
      </c>
      <c r="CZ45" s="1">
        <f>SIN(RADIANS(CX45))</f>
        <v>0.88431668960533028</v>
      </c>
      <c r="DB45">
        <v>158</v>
      </c>
      <c r="DC45">
        <v>235</v>
      </c>
      <c r="DD45" s="1"/>
      <c r="DE45" s="1">
        <f>DB46</f>
        <v>183</v>
      </c>
      <c r="DF45" s="1">
        <f t="shared" si="156"/>
        <v>231</v>
      </c>
      <c r="DG45" s="1">
        <f>DE45-DE44</f>
        <v>25</v>
      </c>
      <c r="DH45" s="1">
        <f>DF45-DF44</f>
        <v>-4</v>
      </c>
      <c r="DI45" s="1"/>
      <c r="DJ45" s="1"/>
      <c r="DK45" s="1"/>
      <c r="DL45" s="1">
        <v>3</v>
      </c>
      <c r="DM45" s="1">
        <f>DK52</f>
        <v>117.69947280805499</v>
      </c>
      <c r="DN45" s="1">
        <f>COS(RADIANS(DM45))</f>
        <v>-0.46483389898992011</v>
      </c>
      <c r="DO45" s="1">
        <f>SIN(RADIANS(DM45))</f>
        <v>0.88539790283794362</v>
      </c>
    </row>
    <row r="46" spans="1:1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P46">
        <v>211</v>
      </c>
      <c r="Q46">
        <v>189</v>
      </c>
      <c r="R46" s="1"/>
      <c r="S46" s="1"/>
      <c r="T46" s="1"/>
      <c r="U46" s="1"/>
      <c r="V46" s="1"/>
      <c r="W46" s="1"/>
      <c r="X46" s="1"/>
      <c r="Y46" s="1"/>
      <c r="Z46" s="1">
        <v>8</v>
      </c>
      <c r="AA46" s="1">
        <f>Y68</f>
        <v>123.29271214960853</v>
      </c>
      <c r="AB46" s="1">
        <f t="shared" ref="AB46:AB47" si="164">COS(RADIANS(AA46))</f>
        <v>-0.5489165013809022</v>
      </c>
      <c r="AC46" s="1">
        <f t="shared" ref="AC46:AC47" si="165">SIN(RADIANS(AA46))</f>
        <v>0.8358771886537818</v>
      </c>
      <c r="AE46">
        <v>175</v>
      </c>
      <c r="AF46">
        <v>152</v>
      </c>
      <c r="AG46" s="1"/>
      <c r="AH46" s="1"/>
      <c r="AI46" s="1"/>
      <c r="AJ46" s="1"/>
      <c r="AK46" s="1"/>
      <c r="AL46" s="1"/>
      <c r="AM46" s="1"/>
      <c r="AN46" s="1"/>
      <c r="AO46" s="1">
        <v>8</v>
      </c>
      <c r="AP46" s="1">
        <f>AN68</f>
        <v>120.85681166417972</v>
      </c>
      <c r="AQ46" s="1">
        <f t="shared" si="147"/>
        <v>-0.51289431521334961</v>
      </c>
      <c r="AR46" s="1">
        <f t="shared" si="148"/>
        <v>0.85845175835443954</v>
      </c>
      <c r="AT46">
        <v>231</v>
      </c>
      <c r="AU46">
        <v>176</v>
      </c>
      <c r="AV46" s="1"/>
      <c r="AW46" s="1"/>
      <c r="AX46" s="1"/>
      <c r="AY46" s="1"/>
      <c r="AZ46" s="1"/>
      <c r="BA46" s="1"/>
      <c r="BB46" s="1"/>
      <c r="BC46" s="1"/>
      <c r="BD46" s="1">
        <v>8</v>
      </c>
      <c r="BE46" s="1">
        <f>BC68</f>
        <v>131.82016988013578</v>
      </c>
      <c r="BF46" s="1">
        <f t="shared" si="149"/>
        <v>-0.66679485946982597</v>
      </c>
      <c r="BG46" s="1">
        <f t="shared" si="150"/>
        <v>0.74524131352509915</v>
      </c>
      <c r="BI46">
        <v>221</v>
      </c>
      <c r="BJ46">
        <v>126</v>
      </c>
      <c r="BK46" s="1"/>
      <c r="BL46" s="1"/>
      <c r="BM46" s="1"/>
      <c r="BN46" s="1"/>
      <c r="BO46" s="1"/>
      <c r="BP46" s="1"/>
      <c r="BQ46" s="1"/>
      <c r="BR46" s="1"/>
      <c r="BS46" s="1">
        <v>8</v>
      </c>
      <c r="BT46" s="1">
        <f>BR68</f>
        <v>162.75854060106005</v>
      </c>
      <c r="BU46" s="1">
        <f t="shared" si="151"/>
        <v>-0.95506413681123725</v>
      </c>
      <c r="BV46" s="1">
        <f t="shared" si="152"/>
        <v>0.29639921487245241</v>
      </c>
      <c r="BX46">
        <v>242</v>
      </c>
      <c r="BY46">
        <v>158</v>
      </c>
      <c r="BZ46" s="1"/>
      <c r="CA46" s="1"/>
      <c r="CB46" s="1"/>
      <c r="CC46" s="1"/>
      <c r="CD46" s="1"/>
      <c r="CE46" s="1"/>
      <c r="CF46" s="1"/>
      <c r="CG46" s="1"/>
      <c r="CH46" s="1">
        <v>8</v>
      </c>
      <c r="CI46" s="1">
        <f>CG68</f>
        <v>163.07248693585299</v>
      </c>
      <c r="CJ46" s="1">
        <f t="shared" si="153"/>
        <v>-0.95667388042885859</v>
      </c>
      <c r="CK46" s="1">
        <f t="shared" si="154"/>
        <v>0.29116161578269556</v>
      </c>
      <c r="CM46">
        <v>193</v>
      </c>
      <c r="CN46">
        <v>264</v>
      </c>
      <c r="CO46" s="1"/>
      <c r="CP46" s="1"/>
      <c r="CQ46" s="1"/>
      <c r="CR46" s="1"/>
      <c r="CS46" s="1"/>
      <c r="CT46" s="1"/>
      <c r="CU46" s="1"/>
      <c r="CV46" s="1"/>
      <c r="CW46" s="1">
        <v>4</v>
      </c>
      <c r="CX46" s="1">
        <f>CV56</f>
        <v>136.81047067895705</v>
      </c>
      <c r="CY46" s="1">
        <f>COS(RADIANS(CX46))</f>
        <v>-0.72909371474127516</v>
      </c>
      <c r="CZ46" s="1">
        <f>SIN(RADIANS(CX46))</f>
        <v>0.68441387706910806</v>
      </c>
      <c r="DB46">
        <v>183</v>
      </c>
      <c r="DC46">
        <v>231</v>
      </c>
      <c r="DD46" s="1"/>
      <c r="DE46" s="1"/>
      <c r="DF46" s="1"/>
      <c r="DG46" s="1"/>
      <c r="DH46" s="1"/>
      <c r="DI46" s="1"/>
      <c r="DJ46" s="1"/>
      <c r="DK46" s="1"/>
      <c r="DL46" s="1">
        <v>4</v>
      </c>
      <c r="DM46" s="1">
        <f>DK56</f>
        <v>123.08878456802839</v>
      </c>
      <c r="DN46" s="1">
        <f>COS(RADIANS(DM46))</f>
        <v>-0.54593797028513513</v>
      </c>
      <c r="DO46" s="1">
        <f>SIN(RADIANS(DM46))</f>
        <v>0.83782559796233658</v>
      </c>
    </row>
    <row r="47" spans="1:119">
      <c r="A47" s="1"/>
      <c r="B47" s="1"/>
      <c r="C47" s="1">
        <v>6</v>
      </c>
      <c r="D47" s="1">
        <f>A33</f>
        <v>223</v>
      </c>
      <c r="E47" s="1">
        <f>B33</f>
        <v>247</v>
      </c>
      <c r="F47" s="1">
        <f>D47-D48</f>
        <v>-28</v>
      </c>
      <c r="G47" s="1">
        <f>E47-E48</f>
        <v>-11</v>
      </c>
      <c r="H47" s="1"/>
      <c r="I47" s="1"/>
      <c r="J47" s="1"/>
      <c r="K47" s="1"/>
      <c r="L47" s="1"/>
      <c r="M47" s="1"/>
      <c r="N47" s="1"/>
      <c r="P47">
        <v>224</v>
      </c>
      <c r="Q47">
        <v>169</v>
      </c>
      <c r="R47" s="1">
        <v>3</v>
      </c>
      <c r="S47" s="1">
        <f>P42</f>
        <v>126</v>
      </c>
      <c r="T47" s="1">
        <f>Q42</f>
        <v>164</v>
      </c>
      <c r="U47" s="1">
        <f>S47-S48</f>
        <v>-6</v>
      </c>
      <c r="V47" s="1">
        <f>T47-T48</f>
        <v>3</v>
      </c>
      <c r="W47" s="1"/>
      <c r="X47" s="1"/>
      <c r="Y47" s="1"/>
      <c r="Z47" s="1">
        <v>9</v>
      </c>
      <c r="AA47" s="1">
        <f>Y72</f>
        <v>122.86048060435023</v>
      </c>
      <c r="AB47" s="1">
        <f t="shared" si="164"/>
        <v>-0.54259519838511094</v>
      </c>
      <c r="AC47" s="1">
        <f t="shared" si="165"/>
        <v>0.83999431586732898</v>
      </c>
      <c r="AE47">
        <v>173</v>
      </c>
      <c r="AF47">
        <v>125</v>
      </c>
      <c r="AG47" s="1">
        <v>3</v>
      </c>
      <c r="AH47" s="1">
        <f>AE42</f>
        <v>141</v>
      </c>
      <c r="AI47" s="1">
        <f>AF42</f>
        <v>226</v>
      </c>
      <c r="AJ47" s="1">
        <f>AH47-AH48</f>
        <v>-12</v>
      </c>
      <c r="AK47" s="1">
        <f>AI47-AI48</f>
        <v>23</v>
      </c>
      <c r="AL47" s="1"/>
      <c r="AM47" s="1"/>
      <c r="AN47" s="1"/>
      <c r="AO47" s="1">
        <v>9</v>
      </c>
      <c r="AP47" s="1"/>
      <c r="AQ47" s="1"/>
      <c r="AR47" s="1"/>
      <c r="AT47">
        <v>256</v>
      </c>
      <c r="AU47">
        <v>186</v>
      </c>
      <c r="AV47" s="1">
        <v>3</v>
      </c>
      <c r="AW47" s="1">
        <f>AT42</f>
        <v>162</v>
      </c>
      <c r="AX47" s="1">
        <f>AU42</f>
        <v>124</v>
      </c>
      <c r="AY47" s="1">
        <f>AW47-AW48</f>
        <v>-23</v>
      </c>
      <c r="AZ47" s="1">
        <f>AX47-AX48</f>
        <v>-30</v>
      </c>
      <c r="BA47" s="1"/>
      <c r="BB47" s="1"/>
      <c r="BC47" s="1"/>
      <c r="BD47" s="1">
        <v>9</v>
      </c>
      <c r="BE47" s="1"/>
      <c r="BF47" s="1"/>
      <c r="BG47" s="1"/>
      <c r="BI47">
        <v>256</v>
      </c>
      <c r="BJ47">
        <v>118</v>
      </c>
      <c r="BK47" s="1">
        <v>3</v>
      </c>
      <c r="BL47" s="1">
        <f>BI42</f>
        <v>157</v>
      </c>
      <c r="BM47" s="1">
        <f>BJ42</f>
        <v>190</v>
      </c>
      <c r="BN47" s="1">
        <f>BL47-BL48</f>
        <v>-25</v>
      </c>
      <c r="BO47" s="1">
        <f>BM47-BM48</f>
        <v>10</v>
      </c>
      <c r="BP47" s="1"/>
      <c r="BQ47" s="1"/>
      <c r="BR47" s="1"/>
      <c r="BS47" s="1">
        <v>9</v>
      </c>
      <c r="BT47" s="1"/>
      <c r="BU47" s="1"/>
      <c r="BV47" s="1"/>
      <c r="BX47">
        <v>262</v>
      </c>
      <c r="BY47">
        <v>148</v>
      </c>
      <c r="BZ47" s="1">
        <v>3</v>
      </c>
      <c r="CA47" s="1">
        <f>BX42</f>
        <v>154</v>
      </c>
      <c r="CB47" s="1">
        <f>BY42</f>
        <v>160</v>
      </c>
      <c r="CC47" s="1">
        <f>CA47-CA48</f>
        <v>-33</v>
      </c>
      <c r="CD47" s="1">
        <f>CB47-CB48</f>
        <v>-6</v>
      </c>
      <c r="CE47" s="1"/>
      <c r="CF47" s="1"/>
      <c r="CG47" s="1"/>
      <c r="CH47" s="1">
        <v>9</v>
      </c>
      <c r="CI47" s="1"/>
      <c r="CJ47" s="1"/>
      <c r="CK47" s="1"/>
      <c r="CM47">
        <v>196</v>
      </c>
      <c r="CN47">
        <v>238</v>
      </c>
      <c r="CO47" s="1">
        <v>2</v>
      </c>
      <c r="CP47" s="1">
        <f>CM45</f>
        <v>174</v>
      </c>
      <c r="CQ47" s="1">
        <f>CN45</f>
        <v>276</v>
      </c>
      <c r="CR47" s="1">
        <f>CP47-CP48</f>
        <v>-19</v>
      </c>
      <c r="CS47" s="1">
        <f>CQ47-CQ48</f>
        <v>12</v>
      </c>
      <c r="CT47" s="1"/>
      <c r="CU47" s="1"/>
      <c r="CV47" s="1"/>
      <c r="CW47" s="1">
        <v>5</v>
      </c>
      <c r="CX47" s="1">
        <f>CV60</f>
        <v>132.63862534182439</v>
      </c>
      <c r="CY47" s="1">
        <f t="shared" ref="CY47:CY50" si="166">COS(RADIANS(CX47))</f>
        <v>-0.67737204787818373</v>
      </c>
      <c r="CZ47" s="1">
        <f t="shared" ref="CZ47:CZ50" si="167">SIN(RADIANS(CX47))</f>
        <v>0.73564061113652202</v>
      </c>
      <c r="DB47">
        <v>193</v>
      </c>
      <c r="DC47">
        <v>216</v>
      </c>
      <c r="DD47" s="1">
        <v>2</v>
      </c>
      <c r="DE47" s="1">
        <f>DB45</f>
        <v>158</v>
      </c>
      <c r="DF47" s="1">
        <f>DC45</f>
        <v>235</v>
      </c>
      <c r="DG47" s="1">
        <f>DE47-DE48</f>
        <v>-25</v>
      </c>
      <c r="DH47" s="1">
        <f>DF47-DF48</f>
        <v>4</v>
      </c>
      <c r="DI47" s="1"/>
      <c r="DJ47" s="1"/>
      <c r="DK47" s="1"/>
      <c r="DL47" s="1">
        <v>5</v>
      </c>
      <c r="DM47" s="1">
        <f>DK60</f>
        <v>110.86934779483387</v>
      </c>
      <c r="DN47" s="1">
        <f t="shared" ref="DN47:DN51" si="168">COS(RADIANS(DM47))</f>
        <v>-0.35623816580565376</v>
      </c>
      <c r="DO47" s="1">
        <f t="shared" ref="DO47:DO51" si="169">SIN(RADIANS(DM47))</f>
        <v>0.93439518899843632</v>
      </c>
    </row>
    <row r="48" spans="1:119">
      <c r="A48" s="1"/>
      <c r="B48" s="1"/>
      <c r="C48" s="1"/>
      <c r="D48" s="1">
        <f t="shared" ref="D48:D49" si="170">A34</f>
        <v>251</v>
      </c>
      <c r="E48" s="1">
        <f t="shared" ref="E48:E49" si="171">B34</f>
        <v>258</v>
      </c>
      <c r="F48" s="1"/>
      <c r="G48" s="1"/>
      <c r="H48" s="1">
        <f>(F47*F49+G47*G49)/(SQRT(F47^2+G47^2)*SQRT(F49^2+G49^2))</f>
        <v>-0.36565237242299353</v>
      </c>
      <c r="I48" s="1">
        <f>ACOS(H48)</f>
        <v>1.9451299428024806</v>
      </c>
      <c r="J48" s="1">
        <f>DEGREES(I48)</f>
        <v>111.44773632710536</v>
      </c>
      <c r="K48" s="1"/>
      <c r="L48" s="1"/>
      <c r="M48" s="1"/>
      <c r="N48" s="1"/>
      <c r="P48">
        <v>260</v>
      </c>
      <c r="Q48">
        <v>152</v>
      </c>
      <c r="R48" s="1"/>
      <c r="S48" s="1">
        <f t="shared" ref="S48:S49" si="172">P43</f>
        <v>132</v>
      </c>
      <c r="T48" s="1">
        <f t="shared" ref="T48" si="173">Q43</f>
        <v>161</v>
      </c>
      <c r="U48" s="1"/>
      <c r="V48" s="1"/>
      <c r="W48" s="1">
        <f>(U47*U49+V47*V49)/(SQRT(U47^2+V47^2)*SQRT(U49^2+V49^2))</f>
        <v>-0.71919139008477107</v>
      </c>
      <c r="X48" s="1">
        <f>ACOS(W48)</f>
        <v>2.3734341613868746</v>
      </c>
      <c r="Y48" s="1">
        <f>DEGREES(X48)</f>
        <v>135.98776039963982</v>
      </c>
      <c r="Z48" s="1">
        <v>10</v>
      </c>
      <c r="AA48" s="1"/>
      <c r="AB48" s="1"/>
      <c r="AC48" s="1"/>
      <c r="AE48">
        <v>190</v>
      </c>
      <c r="AF48">
        <v>111</v>
      </c>
      <c r="AG48" s="1"/>
      <c r="AH48" s="1">
        <f t="shared" ref="AH48:AH49" si="174">AE43</f>
        <v>153</v>
      </c>
      <c r="AI48" s="1">
        <f t="shared" ref="AI48" si="175">AF43</f>
        <v>203</v>
      </c>
      <c r="AJ48" s="1"/>
      <c r="AK48" s="1"/>
      <c r="AL48" s="1">
        <f>(AJ47*AJ49+AK47*AK49)/(SQRT(AJ47^2+AK47^2)*SQRT(AJ49^2+AK49^2))</f>
        <v>-0.58611978652872276</v>
      </c>
      <c r="AM48" s="1">
        <f>ACOS(AL48)</f>
        <v>2.1970577643936515</v>
      </c>
      <c r="AN48" s="1">
        <f>DEGREES(AM48)</f>
        <v>125.88213724620422</v>
      </c>
      <c r="AO48" s="1">
        <v>10</v>
      </c>
      <c r="AP48" s="1"/>
      <c r="AQ48" s="1"/>
      <c r="AR48" s="1"/>
      <c r="AT48">
        <v>259</v>
      </c>
      <c r="AU48">
        <v>197</v>
      </c>
      <c r="AV48" s="1"/>
      <c r="AW48" s="1">
        <f t="shared" ref="AW48:AW49" si="176">AT43</f>
        <v>185</v>
      </c>
      <c r="AX48" s="1">
        <f t="shared" ref="AX48" si="177">AU43</f>
        <v>154</v>
      </c>
      <c r="AY48" s="1"/>
      <c r="AZ48" s="1"/>
      <c r="BA48" s="1">
        <f>(AY47*AY49+AZ47*AZ49)/(SQRT(AY47^2+AZ47^2)*SQRT(AY49^2+AZ49^2))</f>
        <v>-0.2860516585242911</v>
      </c>
      <c r="BB48" s="1">
        <f>ACOS(BA48)</f>
        <v>1.8609000946996126</v>
      </c>
      <c r="BC48" s="1">
        <f>DEGREES(BB48)</f>
        <v>106.62172152178302</v>
      </c>
      <c r="BD48" s="1">
        <v>10</v>
      </c>
      <c r="BE48" s="1"/>
      <c r="BF48" s="1"/>
      <c r="BG48" s="1"/>
      <c r="BI48">
        <v>266</v>
      </c>
      <c r="BJ48">
        <v>99</v>
      </c>
      <c r="BK48" s="1"/>
      <c r="BL48" s="1">
        <f t="shared" ref="BL48:BL49" si="178">BI43</f>
        <v>182</v>
      </c>
      <c r="BM48" s="1">
        <f t="shared" ref="BM48" si="179">BJ43</f>
        <v>180</v>
      </c>
      <c r="BN48" s="1"/>
      <c r="BO48" s="1"/>
      <c r="BP48" s="1">
        <f>(BN47*BN49+BO47*BO49)/(SQRT(BN47^2+BO47^2)*SQRT(BN49^2+BO49^2))</f>
        <v>-0.63669860676780743</v>
      </c>
      <c r="BQ48" s="1">
        <f>ACOS(BP48)</f>
        <v>2.2610056484497179</v>
      </c>
      <c r="BR48" s="1">
        <f>DEGREES(BQ48)</f>
        <v>129.54608111140877</v>
      </c>
      <c r="BS48" s="1">
        <v>10</v>
      </c>
      <c r="BT48" s="1"/>
      <c r="BU48" s="1"/>
      <c r="BV48" s="1"/>
      <c r="BX48">
        <v>285</v>
      </c>
      <c r="BY48">
        <v>155</v>
      </c>
      <c r="BZ48" s="1"/>
      <c r="CA48" s="1">
        <f t="shared" ref="CA48:CA49" si="180">BX43</f>
        <v>187</v>
      </c>
      <c r="CB48" s="1">
        <f t="shared" ref="CB48" si="181">BY43</f>
        <v>166</v>
      </c>
      <c r="CC48" s="1"/>
      <c r="CD48" s="1"/>
      <c r="CE48" s="1">
        <f>(CC47*CC49+CD47*CD49)/(SQRT(CC47^2+CD47^2)*SQRT(CC49^2+CD49^2))</f>
        <v>-0.53295898812091347</v>
      </c>
      <c r="CF48" s="1">
        <f>ACOS(CE48)</f>
        <v>2.132890095008336</v>
      </c>
      <c r="CG48" s="1">
        <f>DEGREES(CF48)</f>
        <v>122.20560060923484</v>
      </c>
      <c r="CH48" s="1">
        <v>10</v>
      </c>
      <c r="CI48" s="1"/>
      <c r="CJ48" s="1"/>
      <c r="CK48" s="1"/>
      <c r="CM48">
        <v>214</v>
      </c>
      <c r="CN48">
        <v>231</v>
      </c>
      <c r="CO48" s="1"/>
      <c r="CP48" s="1">
        <f>CM46</f>
        <v>193</v>
      </c>
      <c r="CQ48" s="1">
        <f t="shared" ref="CQ48" si="182">CN46</f>
        <v>264</v>
      </c>
      <c r="CR48" s="1"/>
      <c r="CS48" s="1"/>
      <c r="CT48" s="1">
        <f>(CR47*CR49+CS47*CS49)/(SQRT(CR47^2+CS47^2)*SQRT(CR49^2+CS49^2))</f>
        <v>-0.62738682065862872</v>
      </c>
      <c r="CU48" s="1">
        <f>ACOS(CT48)</f>
        <v>2.248989193703764</v>
      </c>
      <c r="CV48" s="1">
        <f>DEGREES(CU48)</f>
        <v>128.85758896975565</v>
      </c>
      <c r="CW48" s="1">
        <v>6</v>
      </c>
      <c r="CX48" s="1">
        <f>CV64</f>
        <v>125.46336424154059</v>
      </c>
      <c r="CY48" s="1">
        <f t="shared" si="166"/>
        <v>-0.58018227967999358</v>
      </c>
      <c r="CZ48" s="1">
        <f t="shared" si="167"/>
        <v>0.81448666185845287</v>
      </c>
      <c r="DB48">
        <v>181</v>
      </c>
      <c r="DC48">
        <v>194</v>
      </c>
      <c r="DD48" s="1"/>
      <c r="DE48" s="1">
        <f>DB46</f>
        <v>183</v>
      </c>
      <c r="DF48" s="1">
        <f t="shared" ref="DF48" si="183">DC46</f>
        <v>231</v>
      </c>
      <c r="DG48" s="1"/>
      <c r="DH48" s="1"/>
      <c r="DI48" s="1">
        <f>(DG47*DG49+DH47*DH49)/(SQRT(DG47^2+DH47^2)*SQRT(DG49^2+DH49^2))</f>
        <v>-0.67918955523335123</v>
      </c>
      <c r="DJ48" s="1">
        <f>ACOS(DI48)</f>
        <v>2.3174541925288654</v>
      </c>
      <c r="DK48" s="1">
        <f>DEGREES(DJ48)</f>
        <v>132.7803444468021</v>
      </c>
      <c r="DL48" s="1">
        <v>6</v>
      </c>
      <c r="DM48" s="1">
        <f>DK64</f>
        <v>116.25865955480727</v>
      </c>
      <c r="DN48" s="1">
        <f t="shared" si="168"/>
        <v>-0.44242423648901186</v>
      </c>
      <c r="DO48" s="1">
        <f t="shared" si="169"/>
        <v>0.89680588477502476</v>
      </c>
    </row>
    <row r="49" spans="1:119">
      <c r="A49" s="1"/>
      <c r="B49" s="1"/>
      <c r="C49" s="1"/>
      <c r="D49" s="1">
        <f t="shared" si="170"/>
        <v>251</v>
      </c>
      <c r="E49" s="1">
        <f t="shared" si="171"/>
        <v>273</v>
      </c>
      <c r="F49" s="1">
        <f>D49-D48</f>
        <v>0</v>
      </c>
      <c r="G49" s="1">
        <f>E49-E48</f>
        <v>15</v>
      </c>
      <c r="H49" s="1"/>
      <c r="I49" s="1"/>
      <c r="J49" s="1"/>
      <c r="K49" s="1"/>
      <c r="L49" s="1"/>
      <c r="M49" s="1"/>
      <c r="N49" s="1"/>
      <c r="P49">
        <v>278</v>
      </c>
      <c r="Q49">
        <v>163</v>
      </c>
      <c r="R49" s="1"/>
      <c r="S49" s="1">
        <f t="shared" si="172"/>
        <v>167</v>
      </c>
      <c r="T49" s="1">
        <f>Q44</f>
        <v>172</v>
      </c>
      <c r="U49" s="1">
        <f>S49-S48</f>
        <v>35</v>
      </c>
      <c r="V49" s="1">
        <f>T49-T48</f>
        <v>11</v>
      </c>
      <c r="W49" s="1"/>
      <c r="X49" s="1"/>
      <c r="Y49" s="1"/>
      <c r="Z49" s="1"/>
      <c r="AA49" s="1"/>
      <c r="AB49" s="1">
        <f>AVERAGE(AB39:AB48)</f>
        <v>-0.63935343336775596</v>
      </c>
      <c r="AC49" s="1">
        <f>AVERAGE(AC39:AC48)</f>
        <v>0.72006018397650862</v>
      </c>
      <c r="AE49">
        <v>185</v>
      </c>
      <c r="AF49">
        <v>78</v>
      </c>
      <c r="AG49" s="1"/>
      <c r="AH49" s="1">
        <f t="shared" si="174"/>
        <v>148</v>
      </c>
      <c r="AI49" s="1">
        <f>AF44</f>
        <v>193</v>
      </c>
      <c r="AJ49" s="1">
        <f>AH49-AH48</f>
        <v>-5</v>
      </c>
      <c r="AK49" s="1">
        <f>AI49-AI48</f>
        <v>-10</v>
      </c>
      <c r="AL49" s="1"/>
      <c r="AM49" s="1"/>
      <c r="AN49" s="1"/>
      <c r="AO49" s="1"/>
      <c r="AP49" s="1"/>
      <c r="AQ49" s="1">
        <f>AVERAGE(AQ39:AQ48)</f>
        <v>-0.53269404640415785</v>
      </c>
      <c r="AR49" s="1">
        <f>AVERAGE(AR39:AR48)</f>
        <v>0.81958313035405617</v>
      </c>
      <c r="AT49">
        <v>285</v>
      </c>
      <c r="AU49">
        <v>210</v>
      </c>
      <c r="AV49" s="1"/>
      <c r="AW49" s="1">
        <f t="shared" si="176"/>
        <v>206</v>
      </c>
      <c r="AX49" s="1">
        <f>AU44</f>
        <v>146</v>
      </c>
      <c r="AY49" s="1">
        <f>AW49-AW48</f>
        <v>21</v>
      </c>
      <c r="AZ49" s="1">
        <f>AX49-AX48</f>
        <v>-8</v>
      </c>
      <c r="BA49" s="1"/>
      <c r="BB49" s="1"/>
      <c r="BC49" s="1"/>
      <c r="BD49" s="1"/>
      <c r="BE49" s="1"/>
      <c r="BF49" s="1">
        <f>AVERAGE(BF39:BF48)</f>
        <v>-0.5368438653012606</v>
      </c>
      <c r="BG49" s="1">
        <f>AVERAGE(BG39:BG48)</f>
        <v>0.82945696077246178</v>
      </c>
      <c r="BI49">
        <v>268</v>
      </c>
      <c r="BJ49">
        <v>97</v>
      </c>
      <c r="BK49" s="1"/>
      <c r="BL49" s="1">
        <f t="shared" si="178"/>
        <v>190</v>
      </c>
      <c r="BM49" s="1">
        <f>BJ44</f>
        <v>155</v>
      </c>
      <c r="BN49" s="1">
        <f>BL49-BL48</f>
        <v>8</v>
      </c>
      <c r="BO49" s="1">
        <f>BM49-BM48</f>
        <v>-25</v>
      </c>
      <c r="BP49" s="1"/>
      <c r="BQ49" s="1"/>
      <c r="BR49" s="1"/>
      <c r="BS49" s="1"/>
      <c r="BT49" s="1"/>
      <c r="BU49" s="1">
        <f>AVERAGE(BU39:BU48)</f>
        <v>-0.66049697685638376</v>
      </c>
      <c r="BV49" s="1">
        <f>AVERAGE(BV39:BV48)</f>
        <v>0.71538736144882809</v>
      </c>
      <c r="BX49">
        <v>304</v>
      </c>
      <c r="BY49">
        <v>155</v>
      </c>
      <c r="BZ49" s="1"/>
      <c r="CA49" s="1">
        <f t="shared" si="180"/>
        <v>198</v>
      </c>
      <c r="CB49" s="1">
        <f>BY44</f>
        <v>154</v>
      </c>
      <c r="CC49" s="1">
        <f>CA49-CA48</f>
        <v>11</v>
      </c>
      <c r="CD49" s="1">
        <f>CB49-CB48</f>
        <v>-12</v>
      </c>
      <c r="CE49" s="1"/>
      <c r="CF49" s="1"/>
      <c r="CG49" s="1"/>
      <c r="CH49" s="1"/>
      <c r="CI49" s="1"/>
      <c r="CJ49" s="1">
        <f>AVERAGE(CJ39:CJ48)</f>
        <v>-0.68152769171026106</v>
      </c>
      <c r="CK49" s="1">
        <f>AVERAGE(CK39:CK48)</f>
        <v>0.6935965567034782</v>
      </c>
      <c r="CM49">
        <v>225</v>
      </c>
      <c r="CN49">
        <v>208</v>
      </c>
      <c r="CO49" s="1"/>
      <c r="CP49" s="1">
        <f>CM47</f>
        <v>196</v>
      </c>
      <c r="CQ49" s="1">
        <f>CN47</f>
        <v>238</v>
      </c>
      <c r="CR49" s="1">
        <f>CP49-CP48</f>
        <v>3</v>
      </c>
      <c r="CS49" s="1">
        <f>CQ49-CQ48</f>
        <v>-26</v>
      </c>
      <c r="CT49" s="1"/>
      <c r="CU49" s="1"/>
      <c r="CV49" s="1"/>
      <c r="CW49" s="1">
        <v>7</v>
      </c>
      <c r="CX49" s="1">
        <f>CV68</f>
        <v>120.44461622946908</v>
      </c>
      <c r="CY49" s="1">
        <f t="shared" si="166"/>
        <v>-0.50670525011443812</v>
      </c>
      <c r="CZ49" s="1">
        <f t="shared" si="167"/>
        <v>0.86211935919944671</v>
      </c>
      <c r="DB49">
        <v>195</v>
      </c>
      <c r="DC49">
        <v>168</v>
      </c>
      <c r="DD49" s="1"/>
      <c r="DE49" s="1">
        <f>DB47</f>
        <v>193</v>
      </c>
      <c r="DF49" s="1">
        <f>DC47</f>
        <v>216</v>
      </c>
      <c r="DG49" s="1">
        <f>DE49-DE48</f>
        <v>10</v>
      </c>
      <c r="DH49" s="1">
        <f>DF49-DF48</f>
        <v>-15</v>
      </c>
      <c r="DI49" s="1"/>
      <c r="DJ49" s="1"/>
      <c r="DK49" s="1"/>
      <c r="DL49" s="1">
        <v>7</v>
      </c>
      <c r="DM49" s="1">
        <f>DK68</f>
        <v>123.69006752597979</v>
      </c>
      <c r="DN49" s="1">
        <f t="shared" si="168"/>
        <v>-0.55470019622522893</v>
      </c>
      <c r="DO49" s="1">
        <f t="shared" si="169"/>
        <v>0.83205029433784383</v>
      </c>
    </row>
    <row r="50" spans="1:119">
      <c r="P50">
        <v>305</v>
      </c>
      <c r="Q50">
        <v>150</v>
      </c>
      <c r="R50" s="1"/>
      <c r="S50" s="1"/>
      <c r="T50" s="1"/>
      <c r="U50" s="1"/>
      <c r="V50" s="1"/>
      <c r="W50" s="1"/>
      <c r="X50" s="1"/>
      <c r="Y50" s="1"/>
      <c r="Z50" s="1"/>
      <c r="AA50" s="1" t="s">
        <v>42</v>
      </c>
      <c r="AB50" s="1">
        <f>AC49/AB49</f>
        <v>-1.1262318248353413</v>
      </c>
      <c r="AC50" s="1">
        <f>ATAN(AB50)</f>
        <v>-0.84469735569593241</v>
      </c>
      <c r="AG50" s="1"/>
      <c r="AH50" s="1"/>
      <c r="AI50" s="1"/>
      <c r="AJ50" s="1"/>
      <c r="AK50" s="1"/>
      <c r="AL50" s="1"/>
      <c r="AM50" s="1"/>
      <c r="AN50" s="1"/>
      <c r="AO50" s="1"/>
      <c r="AP50" s="1" t="s">
        <v>42</v>
      </c>
      <c r="AQ50" s="1">
        <f>AR49/AQ49</f>
        <v>-1.5385625874486197</v>
      </c>
      <c r="AR50" s="1">
        <f>ATAN(AQ50)</f>
        <v>-0.99445111761026794</v>
      </c>
      <c r="AV50" s="1"/>
      <c r="AW50" s="1"/>
      <c r="AX50" s="1"/>
      <c r="AY50" s="1"/>
      <c r="AZ50" s="1"/>
      <c r="BA50" s="1"/>
      <c r="BB50" s="1"/>
      <c r="BC50" s="1"/>
      <c r="BD50" s="1"/>
      <c r="BE50" s="1" t="s">
        <v>42</v>
      </c>
      <c r="BF50" s="1">
        <f>BG49/BF49</f>
        <v>-1.5450618222245969</v>
      </c>
      <c r="BG50" s="1">
        <f>ATAN(BF50)</f>
        <v>-0.99637557461083959</v>
      </c>
      <c r="BK50" s="1"/>
      <c r="BL50" s="1"/>
      <c r="BM50" s="1"/>
      <c r="BN50" s="1"/>
      <c r="BO50" s="1"/>
      <c r="BP50" s="1"/>
      <c r="BQ50" s="1"/>
      <c r="BR50" s="1"/>
      <c r="BS50" s="1"/>
      <c r="BT50" s="1" t="s">
        <v>42</v>
      </c>
      <c r="BU50" s="1">
        <f>BV49/BU49</f>
        <v>-1.0831046719603374</v>
      </c>
      <c r="BV50" s="1">
        <f>ATAN(BU50)</f>
        <v>-0.82527163968820205</v>
      </c>
      <c r="BZ50" s="1"/>
      <c r="CA50" s="1"/>
      <c r="CB50" s="1"/>
      <c r="CC50" s="1"/>
      <c r="CD50" s="1"/>
      <c r="CE50" s="1"/>
      <c r="CF50" s="1"/>
      <c r="CG50" s="1"/>
      <c r="CH50" s="1"/>
      <c r="CI50" s="1" t="s">
        <v>42</v>
      </c>
      <c r="CJ50" s="1">
        <f>CK49/CJ49</f>
        <v>-1.0177085467546167</v>
      </c>
      <c r="CK50" s="1">
        <f>ATAN(CJ50)</f>
        <v>-0.79417450134729406</v>
      </c>
      <c r="CM50">
        <v>217</v>
      </c>
      <c r="CN50">
        <v>188</v>
      </c>
      <c r="CO50" s="1"/>
      <c r="CP50" s="1"/>
      <c r="CQ50" s="1"/>
      <c r="CR50" s="1"/>
      <c r="CS50" s="1"/>
      <c r="CT50" s="1"/>
      <c r="CU50" s="1"/>
      <c r="CV50" s="1"/>
      <c r="CW50" s="1">
        <v>8</v>
      </c>
      <c r="CX50" s="1">
        <f>CV72</f>
        <v>100.51365602264822</v>
      </c>
      <c r="CY50" s="1">
        <f t="shared" si="166"/>
        <v>-0.18246987180356014</v>
      </c>
      <c r="CZ50" s="1">
        <f t="shared" si="167"/>
        <v>0.98321144515510617</v>
      </c>
      <c r="DB50">
        <v>218</v>
      </c>
      <c r="DC50">
        <v>171</v>
      </c>
      <c r="DD50" s="1"/>
      <c r="DE50" s="1"/>
      <c r="DF50" s="1"/>
      <c r="DG50" s="1"/>
      <c r="DH50" s="1"/>
      <c r="DI50" s="1"/>
      <c r="DJ50" s="1"/>
      <c r="DK50" s="1"/>
      <c r="DL50" s="1">
        <v>8</v>
      </c>
      <c r="DM50" s="1">
        <f>DK72</f>
        <v>113.19859051364818</v>
      </c>
      <c r="DN50" s="1">
        <f t="shared" si="168"/>
        <v>-0.39391929857916758</v>
      </c>
      <c r="DO50" s="1">
        <f t="shared" si="169"/>
        <v>0.91914503001805792</v>
      </c>
    </row>
    <row r="51" spans="1:119">
      <c r="C51" s="1">
        <v>7</v>
      </c>
      <c r="D51" s="1">
        <f>A34</f>
        <v>251</v>
      </c>
      <c r="E51" s="1">
        <f>B34</f>
        <v>258</v>
      </c>
      <c r="F51" s="1">
        <f>D51-D52</f>
        <v>0</v>
      </c>
      <c r="G51" s="1">
        <f>E51-E52</f>
        <v>-15</v>
      </c>
      <c r="H51" s="1"/>
      <c r="I51" s="1"/>
      <c r="J51" s="1"/>
      <c r="P51" s="1"/>
      <c r="Q51" s="1"/>
      <c r="R51" s="1">
        <v>4</v>
      </c>
      <c r="S51" s="1">
        <f>P43</f>
        <v>132</v>
      </c>
      <c r="T51" s="1">
        <f>Q43</f>
        <v>161</v>
      </c>
      <c r="U51" s="1">
        <f>S51-S52</f>
        <v>-35</v>
      </c>
      <c r="V51" s="1">
        <f>T51-T52</f>
        <v>-11</v>
      </c>
      <c r="W51" s="1"/>
      <c r="X51" s="1"/>
      <c r="Y51" s="1"/>
      <c r="Z51" s="1"/>
      <c r="AA51" s="1"/>
      <c r="AB51" s="1"/>
      <c r="AC51" s="1">
        <f>AC50+PI()</f>
        <v>2.2968952978938608</v>
      </c>
      <c r="AE51" s="1"/>
      <c r="AF51" s="1"/>
      <c r="AG51" s="1">
        <v>4</v>
      </c>
      <c r="AH51" s="1">
        <f>AE43</f>
        <v>153</v>
      </c>
      <c r="AI51" s="1">
        <f>AF43</f>
        <v>203</v>
      </c>
      <c r="AJ51" s="1">
        <f>AH51-AH52</f>
        <v>5</v>
      </c>
      <c r="AK51" s="1">
        <f>AI51-AI52</f>
        <v>10</v>
      </c>
      <c r="AL51" s="1"/>
      <c r="AM51" s="1"/>
      <c r="AN51" s="1"/>
      <c r="AO51" s="1"/>
      <c r="AP51" s="1"/>
      <c r="AQ51" s="1"/>
      <c r="AR51" s="1">
        <f>AR50+PI()</f>
        <v>2.1471415359795252</v>
      </c>
      <c r="AT51" s="1"/>
      <c r="AU51" s="1"/>
      <c r="AV51" s="1">
        <v>4</v>
      </c>
      <c r="AW51" s="1">
        <f>AT43</f>
        <v>185</v>
      </c>
      <c r="AX51" s="1">
        <f>AU43</f>
        <v>154</v>
      </c>
      <c r="AY51" s="1">
        <f>AW51-AW52</f>
        <v>-21</v>
      </c>
      <c r="AZ51" s="1">
        <f>AX51-AX52</f>
        <v>8</v>
      </c>
      <c r="BA51" s="1"/>
      <c r="BB51" s="1"/>
      <c r="BC51" s="1"/>
      <c r="BD51" s="1"/>
      <c r="BE51" s="1"/>
      <c r="BF51" s="1"/>
      <c r="BG51" s="1">
        <f>BG50+PI()</f>
        <v>2.1452170789789538</v>
      </c>
      <c r="BI51" s="1"/>
      <c r="BJ51" s="1"/>
      <c r="BK51" s="1">
        <v>4</v>
      </c>
      <c r="BL51" s="1">
        <f>BI43</f>
        <v>182</v>
      </c>
      <c r="BM51" s="1">
        <f>BJ43</f>
        <v>180</v>
      </c>
      <c r="BN51" s="1">
        <f>BL51-BL52</f>
        <v>-8</v>
      </c>
      <c r="BO51" s="1">
        <f>BM51-BM52</f>
        <v>25</v>
      </c>
      <c r="BP51" s="1"/>
      <c r="BQ51" s="1"/>
      <c r="BR51" s="1"/>
      <c r="BS51" s="1"/>
      <c r="BT51" s="1"/>
      <c r="BU51" s="1"/>
      <c r="BV51" s="1">
        <f>BV50+PI()</f>
        <v>2.3163210139015913</v>
      </c>
      <c r="BX51" s="1"/>
      <c r="BY51" s="1"/>
      <c r="BZ51" s="1">
        <v>4</v>
      </c>
      <c r="CA51" s="1">
        <f>BX43</f>
        <v>187</v>
      </c>
      <c r="CB51" s="1">
        <f>BY43</f>
        <v>166</v>
      </c>
      <c r="CC51" s="1">
        <f>CA51-CA52</f>
        <v>-11</v>
      </c>
      <c r="CD51" s="1">
        <f>CB51-CB52</f>
        <v>12</v>
      </c>
      <c r="CE51" s="1"/>
      <c r="CF51" s="1"/>
      <c r="CG51" s="1"/>
      <c r="CH51" s="1"/>
      <c r="CI51" s="1"/>
      <c r="CJ51" s="1"/>
      <c r="CK51" s="1">
        <f>CK50+PI()</f>
        <v>2.3474181522424988</v>
      </c>
      <c r="CM51">
        <v>235</v>
      </c>
      <c r="CN51">
        <v>160</v>
      </c>
      <c r="CO51" s="1">
        <v>3</v>
      </c>
      <c r="CP51" s="1">
        <f>CM46</f>
        <v>193</v>
      </c>
      <c r="CQ51" s="1">
        <f>CN46</f>
        <v>264</v>
      </c>
      <c r="CR51" s="1">
        <f>CP51-CP52</f>
        <v>-3</v>
      </c>
      <c r="CS51" s="1">
        <f>CQ51-CQ52</f>
        <v>26</v>
      </c>
      <c r="CT51" s="1"/>
      <c r="CU51" s="1"/>
      <c r="CV51" s="1"/>
      <c r="CW51" s="1">
        <v>9</v>
      </c>
      <c r="CX51" s="1">
        <f>CV76</f>
        <v>128.44527188959205</v>
      </c>
      <c r="CY51" s="1">
        <f t="shared" ref="CY51" si="184">COS(RADIANS(CX51))</f>
        <v>-0.62176681663064515</v>
      </c>
      <c r="CZ51" s="1">
        <f t="shared" ref="CZ51" si="185">SIN(RADIANS(CX51))</f>
        <v>0.78320241683551628</v>
      </c>
      <c r="DB51">
        <v>232</v>
      </c>
      <c r="DC51">
        <v>150</v>
      </c>
      <c r="DD51" s="1">
        <v>3</v>
      </c>
      <c r="DE51" s="1">
        <f>DB46</f>
        <v>183</v>
      </c>
      <c r="DF51" s="1">
        <f>DC46</f>
        <v>231</v>
      </c>
      <c r="DG51" s="1">
        <f>DE51-DE52</f>
        <v>-10</v>
      </c>
      <c r="DH51" s="1">
        <f>DF51-DF52</f>
        <v>15</v>
      </c>
      <c r="DI51" s="1"/>
      <c r="DJ51" s="1"/>
      <c r="DK51" s="1"/>
      <c r="DL51" s="1">
        <v>9</v>
      </c>
      <c r="DM51" s="1">
        <f>DK76</f>
        <v>126.69432379444402</v>
      </c>
      <c r="DN51" s="1">
        <f t="shared" si="168"/>
        <v>-0.59754571335178952</v>
      </c>
      <c r="DO51" s="1">
        <f t="shared" si="169"/>
        <v>0.80183484612163181</v>
      </c>
    </row>
    <row r="52" spans="1:119">
      <c r="C52" s="1"/>
      <c r="D52" s="1">
        <f t="shared" ref="D52:E52" si="186">A35</f>
        <v>251</v>
      </c>
      <c r="E52" s="1">
        <f t="shared" si="186"/>
        <v>273</v>
      </c>
      <c r="F52" s="1"/>
      <c r="G52" s="1"/>
      <c r="H52" s="1">
        <f>(F51*F53+G51*G53)/(SQRT(F51^2+G51^2)*SQRT(F53^2+G53^2))</f>
        <v>-0.56920997883030822</v>
      </c>
      <c r="I52" s="1">
        <f>ACOS(H52)</f>
        <v>2.1763409903998667</v>
      </c>
      <c r="J52" s="1">
        <f>DEGREES(I52)</f>
        <v>124.69515353123397</v>
      </c>
      <c r="P52" s="1"/>
      <c r="Q52" s="1"/>
      <c r="R52" s="1"/>
      <c r="S52" s="1">
        <f t="shared" ref="S52:S53" si="187">P44</f>
        <v>167</v>
      </c>
      <c r="T52" s="1">
        <f t="shared" ref="T52:T53" si="188">Q44</f>
        <v>172</v>
      </c>
      <c r="U52" s="1"/>
      <c r="V52" s="1"/>
      <c r="W52" s="1">
        <f>(U51*U53+V51*V53)/(SQRT(U51^2+V51^2)*SQRT(U53^2+V53^2))</f>
        <v>-0.60779579878284784</v>
      </c>
      <c r="X52" s="1">
        <f>ACOS(W52)</f>
        <v>2.2240782135809161</v>
      </c>
      <c r="Y52" s="1">
        <f>DEGREES(X52)</f>
        <v>127.43029494518218</v>
      </c>
      <c r="Z52" s="1"/>
      <c r="AA52" s="1"/>
      <c r="AB52" s="1"/>
      <c r="AC52" s="4">
        <f>DEGREES(AC51)</f>
        <v>131.60240655276218</v>
      </c>
      <c r="AE52" s="1"/>
      <c r="AF52" s="1"/>
      <c r="AG52" s="1"/>
      <c r="AH52" s="1">
        <f t="shared" ref="AH52:AH53" si="189">AE44</f>
        <v>148</v>
      </c>
      <c r="AI52" s="1">
        <f t="shared" ref="AI52:AI53" si="190">AF44</f>
        <v>193</v>
      </c>
      <c r="AJ52" s="1"/>
      <c r="AK52" s="1"/>
      <c r="AL52" s="1">
        <f>(AJ51*AJ53+AK51*AK53)/(SQRT(AJ51^2+AK51^2)*SQRT(AJ53^2+AK53^2))</f>
        <v>-0.81253825062968532</v>
      </c>
      <c r="AM52" s="1">
        <f>ACOS(AL52)</f>
        <v>2.5192897824025859</v>
      </c>
      <c r="AN52" s="1">
        <f>DEGREES(AM52)</f>
        <v>144.34467190209972</v>
      </c>
      <c r="AO52" s="1"/>
      <c r="AP52" s="1"/>
      <c r="AQ52" s="1"/>
      <c r="AR52" s="4">
        <f>DEGREES(AR51)</f>
        <v>123.0221480288638</v>
      </c>
      <c r="AT52" s="1"/>
      <c r="AU52" s="1"/>
      <c r="AV52" s="1"/>
      <c r="AW52" s="1">
        <f t="shared" ref="AW52:AW53" si="191">AT44</f>
        <v>206</v>
      </c>
      <c r="AX52" s="1">
        <f t="shared" ref="AX52:AX53" si="192">AU44</f>
        <v>146</v>
      </c>
      <c r="AY52" s="1"/>
      <c r="AZ52" s="1"/>
      <c r="BA52" s="1">
        <f>(AY51*AY53+AZ51*AZ53)/(SQRT(AY51^2+AZ51^2)*SQRT(AY53^2+AZ53^2))</f>
        <v>-0.64140565417131157</v>
      </c>
      <c r="BB52" s="1">
        <f>ACOS(BA52)</f>
        <v>2.2671253751633733</v>
      </c>
      <c r="BC52" s="1">
        <f>DEGREES(BB52)</f>
        <v>129.89671562387468</v>
      </c>
      <c r="BD52" s="1"/>
      <c r="BE52" s="1"/>
      <c r="BF52" s="1"/>
      <c r="BG52" s="4">
        <f>DEGREES(BG51)</f>
        <v>122.91188476487665</v>
      </c>
      <c r="BI52" s="1"/>
      <c r="BJ52" s="1"/>
      <c r="BK52" s="1"/>
      <c r="BL52" s="1">
        <f t="shared" ref="BL52:BL53" si="193">BI44</f>
        <v>190</v>
      </c>
      <c r="BM52" s="1">
        <f t="shared" ref="BM52:BM53" si="194">BJ44</f>
        <v>155</v>
      </c>
      <c r="BN52" s="1"/>
      <c r="BO52" s="1"/>
      <c r="BP52" s="1">
        <f>(BN51*BN53+BO51*BO53)/(SQRT(BN51^2+BO51^2)*SQRT(BN53^2+BO53^2))</f>
        <v>-0.67584510888773641</v>
      </c>
      <c r="BQ52" s="1">
        <f>ACOS(BP52)</f>
        <v>2.3129070469078905</v>
      </c>
      <c r="BR52" s="1">
        <f>DEGREES(BQ52)</f>
        <v>132.51981219388884</v>
      </c>
      <c r="BS52" s="1"/>
      <c r="BT52" s="1"/>
      <c r="BU52" s="1"/>
      <c r="BV52" s="4">
        <f>DEGREES(BV51)</f>
        <v>132.71541809402487</v>
      </c>
      <c r="BX52" s="1"/>
      <c r="BY52" s="1"/>
      <c r="BZ52" s="1"/>
      <c r="CA52" s="1">
        <f t="shared" ref="CA52:CA53" si="195">BX44</f>
        <v>198</v>
      </c>
      <c r="CB52" s="1">
        <f t="shared" ref="CB52:CB53" si="196">BY44</f>
        <v>154</v>
      </c>
      <c r="CC52" s="1"/>
      <c r="CD52" s="1"/>
      <c r="CE52" s="1">
        <f>(CC51*CC53+CD51*CD53)/(SQRT(CC51^2+CD51^2)*SQRT(CC53^2+CD53^2))</f>
        <v>-0.84413087201134196</v>
      </c>
      <c r="CF52" s="1">
        <f>ACOS(CE52)</f>
        <v>2.5757383264817335</v>
      </c>
      <c r="CG52" s="1">
        <f>DEGREES(CF52)</f>
        <v>147.57893523749306</v>
      </c>
      <c r="CH52" s="1"/>
      <c r="CI52" s="1"/>
      <c r="CJ52" s="1"/>
      <c r="CK52" s="4">
        <f>DEGREES(CK51)</f>
        <v>134.49715287589333</v>
      </c>
      <c r="CM52">
        <v>260</v>
      </c>
      <c r="CN52">
        <v>161</v>
      </c>
      <c r="CO52" s="1"/>
      <c r="CP52" s="1">
        <f t="shared" ref="CP52:CP53" si="197">CM47</f>
        <v>196</v>
      </c>
      <c r="CQ52" s="1">
        <f t="shared" ref="CQ52" si="198">CN47</f>
        <v>238</v>
      </c>
      <c r="CR52" s="1"/>
      <c r="CS52" s="1"/>
      <c r="CT52" s="1">
        <f>(CR51*CR53+CS51*CS53)/(SQRT(CR51^2+CS51^2)*SQRT(CR53^2+CS53^2))</f>
        <v>-0.46688755871780296</v>
      </c>
      <c r="CU52" s="1">
        <f>ACOS(CT52)</f>
        <v>2.0565642210244581</v>
      </c>
      <c r="CV52" s="1">
        <f>DEGREES(CU52)</f>
        <v>117.83245016231126</v>
      </c>
      <c r="CW52" s="1">
        <v>10</v>
      </c>
      <c r="CX52" s="1"/>
      <c r="CY52" s="1"/>
      <c r="CZ52" s="1"/>
      <c r="DB52">
        <v>260</v>
      </c>
      <c r="DC52">
        <v>150</v>
      </c>
      <c r="DD52" s="1"/>
      <c r="DE52" s="1">
        <f t="shared" ref="DE52:DE53" si="199">DB47</f>
        <v>193</v>
      </c>
      <c r="DF52" s="1">
        <f t="shared" ref="DF52" si="200">DC47</f>
        <v>216</v>
      </c>
      <c r="DG52" s="1"/>
      <c r="DH52" s="1"/>
      <c r="DI52" s="1">
        <f>(DG51*DG53+DH51*DH53)/(SQRT(DG51^2+DH51^2)*SQRT(DG53^2+DH53^2))</f>
        <v>-0.46483389898992034</v>
      </c>
      <c r="DJ52" s="1">
        <f>ACOS(DI52)</f>
        <v>2.0542433283620953</v>
      </c>
      <c r="DK52" s="1">
        <f>DEGREES(DJ52)</f>
        <v>117.69947280805499</v>
      </c>
      <c r="DL52" s="1">
        <v>10</v>
      </c>
      <c r="DM52" s="1"/>
      <c r="DN52" s="1"/>
      <c r="DO52" s="1"/>
    </row>
    <row r="53" spans="1:119">
      <c r="C53" s="1"/>
      <c r="D53" s="1">
        <f t="shared" ref="D53:E53" si="201">A36</f>
        <v>277</v>
      </c>
      <c r="E53" s="1">
        <f t="shared" si="201"/>
        <v>291</v>
      </c>
      <c r="F53" s="1">
        <f>D53-D52</f>
        <v>26</v>
      </c>
      <c r="G53" s="1">
        <f>E53-E52</f>
        <v>18</v>
      </c>
      <c r="H53" s="1"/>
      <c r="I53" s="1"/>
      <c r="J53" s="1"/>
      <c r="P53" s="1"/>
      <c r="Q53" s="1"/>
      <c r="R53" s="1"/>
      <c r="S53" s="1">
        <f t="shared" si="187"/>
        <v>175</v>
      </c>
      <c r="T53" s="1">
        <f t="shared" si="188"/>
        <v>194</v>
      </c>
      <c r="U53" s="1">
        <f>S53-S52</f>
        <v>8</v>
      </c>
      <c r="V53" s="1">
        <f>T53-T52</f>
        <v>22</v>
      </c>
      <c r="W53" s="1"/>
      <c r="X53" s="1"/>
      <c r="Y53" s="1"/>
      <c r="Z53" s="1"/>
      <c r="AA53" s="1"/>
      <c r="AB53" s="1"/>
      <c r="AC53" s="1"/>
      <c r="AE53" s="1"/>
      <c r="AF53" s="1"/>
      <c r="AG53" s="1"/>
      <c r="AH53" s="1">
        <f t="shared" si="189"/>
        <v>152</v>
      </c>
      <c r="AI53" s="1">
        <f t="shared" si="190"/>
        <v>168</v>
      </c>
      <c r="AJ53" s="1">
        <f>AH53-AH52</f>
        <v>4</v>
      </c>
      <c r="AK53" s="1">
        <f>AI53-AI52</f>
        <v>-25</v>
      </c>
      <c r="AL53" s="1"/>
      <c r="AM53" s="1"/>
      <c r="AN53" s="1"/>
      <c r="AO53" s="1"/>
      <c r="AP53" s="1"/>
      <c r="AQ53" s="1"/>
      <c r="AR53" s="1"/>
      <c r="AT53" s="1"/>
      <c r="AU53" s="1"/>
      <c r="AV53" s="1"/>
      <c r="AW53" s="1">
        <f t="shared" si="191"/>
        <v>231</v>
      </c>
      <c r="AX53" s="1">
        <f t="shared" si="192"/>
        <v>160</v>
      </c>
      <c r="AY53" s="1">
        <f>AW53-AW52</f>
        <v>25</v>
      </c>
      <c r="AZ53" s="1">
        <f>AX53-AX52</f>
        <v>14</v>
      </c>
      <c r="BA53" s="1"/>
      <c r="BB53" s="1"/>
      <c r="BC53" s="1"/>
      <c r="BD53" s="1"/>
      <c r="BE53" s="1"/>
      <c r="BF53" s="1"/>
      <c r="BG53" s="1"/>
      <c r="BI53" s="1"/>
      <c r="BJ53" s="1"/>
      <c r="BK53" s="1"/>
      <c r="BL53" s="1">
        <f t="shared" si="193"/>
        <v>216</v>
      </c>
      <c r="BM53" s="1">
        <f t="shared" si="194"/>
        <v>143</v>
      </c>
      <c r="BN53" s="1">
        <f>BL53-BL52</f>
        <v>26</v>
      </c>
      <c r="BO53" s="1">
        <f>BM53-BM52</f>
        <v>-12</v>
      </c>
      <c r="BP53" s="1"/>
      <c r="BQ53" s="1"/>
      <c r="BR53" s="1"/>
      <c r="BS53" s="1"/>
      <c r="BT53" s="1"/>
      <c r="BU53" s="1"/>
      <c r="BV53" s="1"/>
      <c r="BX53" s="1"/>
      <c r="BY53" s="1"/>
      <c r="BZ53" s="1"/>
      <c r="CA53" s="1">
        <f t="shared" si="195"/>
        <v>224</v>
      </c>
      <c r="CB53" s="1">
        <f t="shared" si="196"/>
        <v>147</v>
      </c>
      <c r="CC53" s="1">
        <f>CA53-CA52</f>
        <v>26</v>
      </c>
      <c r="CD53" s="1">
        <f>CB53-CB52</f>
        <v>-7</v>
      </c>
      <c r="CE53" s="1"/>
      <c r="CF53" s="1"/>
      <c r="CG53" s="1"/>
      <c r="CH53" s="1"/>
      <c r="CI53" s="1"/>
      <c r="CJ53" s="1"/>
      <c r="CK53" s="1"/>
      <c r="CM53">
        <v>265</v>
      </c>
      <c r="CN53">
        <v>139</v>
      </c>
      <c r="CO53" s="1"/>
      <c r="CP53" s="1">
        <f t="shared" si="197"/>
        <v>214</v>
      </c>
      <c r="CQ53" s="1">
        <f>CN48</f>
        <v>231</v>
      </c>
      <c r="CR53" s="1">
        <f>CP53-CP52</f>
        <v>18</v>
      </c>
      <c r="CS53" s="1">
        <f>CQ53-CQ52</f>
        <v>-7</v>
      </c>
      <c r="CT53" s="1"/>
      <c r="CU53" s="1"/>
      <c r="CV53" s="1"/>
      <c r="CW53" s="1"/>
      <c r="CX53" s="1"/>
      <c r="CY53" s="1">
        <f>AVERAGE(CY43:CY52)</f>
        <v>-0.57180959245061858</v>
      </c>
      <c r="CZ53" s="1">
        <f>AVERAGE(CZ43:CZ52)</f>
        <v>0.798054284467272</v>
      </c>
      <c r="DB53">
        <v>269</v>
      </c>
      <c r="DC53">
        <v>129</v>
      </c>
      <c r="DD53" s="1"/>
      <c r="DE53" s="1">
        <f t="shared" si="199"/>
        <v>181</v>
      </c>
      <c r="DF53" s="1">
        <f>DC48</f>
        <v>194</v>
      </c>
      <c r="DG53" s="1">
        <f>DE53-DE52</f>
        <v>-12</v>
      </c>
      <c r="DH53" s="1">
        <f>DF53-DF52</f>
        <v>-22</v>
      </c>
      <c r="DI53" s="1"/>
      <c r="DJ53" s="1"/>
      <c r="DK53" s="1"/>
      <c r="DL53" s="1"/>
      <c r="DM53" s="1"/>
      <c r="DN53" s="1">
        <f>AVERAGE(DN43:DN52)</f>
        <v>-0.51148381795586173</v>
      </c>
      <c r="DO53" s="1">
        <f>AVERAGE(DO43:DO52)</f>
        <v>0.85156175190826899</v>
      </c>
    </row>
    <row r="54" spans="1:119"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2">
        <f>(AC14+AC52)/2</f>
        <v>131.27264748692835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2">
        <f>(AR14+AR52)/2</f>
        <v>121.51585342521</v>
      </c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2">
        <f>(BG14+BG52)/2</f>
        <v>123.95262685567829</v>
      </c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2">
        <f>(BV14+BV52)/2</f>
        <v>127.85032122411963</v>
      </c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2">
        <f>(CK14+CK52)/2</f>
        <v>135.13017441627545</v>
      </c>
      <c r="CM54">
        <v>290</v>
      </c>
      <c r="CN54">
        <v>127</v>
      </c>
      <c r="CO54" s="1"/>
      <c r="CP54" s="1"/>
      <c r="CQ54" s="1"/>
      <c r="CR54" s="1"/>
      <c r="CS54" s="1"/>
      <c r="CT54" s="1"/>
      <c r="CU54" s="1"/>
      <c r="CV54" s="1"/>
      <c r="CW54" s="1"/>
      <c r="CX54" s="1" t="s">
        <v>42</v>
      </c>
      <c r="CY54" s="1">
        <f>CZ53/CY53</f>
        <v>-1.3956643872430172</v>
      </c>
      <c r="CZ54" s="1">
        <f>ATAN(CY54)</f>
        <v>-0.94907909803042545</v>
      </c>
      <c r="DB54">
        <v>294</v>
      </c>
      <c r="DC54">
        <v>123</v>
      </c>
      <c r="DD54" s="1"/>
      <c r="DE54" s="1"/>
      <c r="DF54" s="1"/>
      <c r="DG54" s="1"/>
      <c r="DH54" s="1"/>
      <c r="DI54" s="1"/>
      <c r="DJ54" s="1"/>
      <c r="DK54" s="1"/>
      <c r="DL54" s="1"/>
      <c r="DM54" s="1" t="s">
        <v>42</v>
      </c>
      <c r="DN54" s="1">
        <f>DO53/DN53</f>
        <v>-1.6648850305988647</v>
      </c>
      <c r="DO54" s="1">
        <f>ATAN(DN54)</f>
        <v>-1.029904846027792</v>
      </c>
    </row>
    <row r="55" spans="1:119">
      <c r="P55" s="1"/>
      <c r="Q55" s="1"/>
      <c r="R55" s="1">
        <v>5</v>
      </c>
      <c r="S55" s="1">
        <f>P44</f>
        <v>167</v>
      </c>
      <c r="T55" s="1">
        <f>Q44</f>
        <v>172</v>
      </c>
      <c r="U55" s="1">
        <f>S55-S56</f>
        <v>-8</v>
      </c>
      <c r="V55" s="1">
        <f>T55-T56</f>
        <v>-22</v>
      </c>
      <c r="W55" s="1"/>
      <c r="X55" s="1"/>
      <c r="Y55" s="1"/>
      <c r="Z55" s="1"/>
      <c r="AA55" s="1"/>
      <c r="AB55" s="1"/>
      <c r="AC55" s="1"/>
      <c r="AE55" s="1"/>
      <c r="AF55" s="1"/>
      <c r="AG55" s="1">
        <v>5</v>
      </c>
      <c r="AH55" s="1">
        <f>AE44</f>
        <v>148</v>
      </c>
      <c r="AI55" s="1">
        <f>AF44</f>
        <v>193</v>
      </c>
      <c r="AJ55" s="1">
        <f>AH55-AH56</f>
        <v>-4</v>
      </c>
      <c r="AK55" s="1">
        <f>AI55-AI56</f>
        <v>25</v>
      </c>
      <c r="AL55" s="1"/>
      <c r="AM55" s="1"/>
      <c r="AN55" s="1"/>
      <c r="AO55" s="1"/>
      <c r="AP55" s="1"/>
      <c r="AQ55" s="1"/>
      <c r="AR55" s="1"/>
      <c r="AT55" s="1"/>
      <c r="AU55" s="1"/>
      <c r="AV55" s="1">
        <v>5</v>
      </c>
      <c r="AW55" s="1">
        <f>AT44</f>
        <v>206</v>
      </c>
      <c r="AX55" s="1">
        <f>AU44</f>
        <v>146</v>
      </c>
      <c r="AY55" s="1">
        <f>AW55-AW56</f>
        <v>-25</v>
      </c>
      <c r="AZ55" s="1">
        <f>AX55-AX56</f>
        <v>-14</v>
      </c>
      <c r="BA55" s="1"/>
      <c r="BB55" s="1"/>
      <c r="BC55" s="1"/>
      <c r="BD55" s="1"/>
      <c r="BE55" s="1"/>
      <c r="BF55" s="1"/>
      <c r="BG55" s="1"/>
      <c r="BI55" s="1"/>
      <c r="BJ55" s="1"/>
      <c r="BK55" s="1">
        <v>5</v>
      </c>
      <c r="BL55" s="1">
        <f>BI44</f>
        <v>190</v>
      </c>
      <c r="BM55" s="1">
        <f>BJ44</f>
        <v>155</v>
      </c>
      <c r="BN55" s="1">
        <f>BL55-BL56</f>
        <v>-26</v>
      </c>
      <c r="BO55" s="1">
        <f>BM55-BM56</f>
        <v>12</v>
      </c>
      <c r="BP55" s="1"/>
      <c r="BQ55" s="1"/>
      <c r="BR55" s="1"/>
      <c r="BS55" s="1"/>
      <c r="BT55" s="1"/>
      <c r="BU55" s="1"/>
      <c r="BV55" s="1"/>
      <c r="BX55" s="1"/>
      <c r="BY55" s="1"/>
      <c r="BZ55" s="1">
        <v>5</v>
      </c>
      <c r="CA55" s="1">
        <f>BX44</f>
        <v>198</v>
      </c>
      <c r="CB55" s="1">
        <f>BY44</f>
        <v>154</v>
      </c>
      <c r="CC55" s="1">
        <f>CA55-CA56</f>
        <v>-26</v>
      </c>
      <c r="CD55" s="1">
        <f>CB55-CB56</f>
        <v>7</v>
      </c>
      <c r="CE55" s="1"/>
      <c r="CF55" s="1"/>
      <c r="CG55" s="1"/>
      <c r="CH55" s="1"/>
      <c r="CI55" s="1"/>
      <c r="CJ55" s="1"/>
      <c r="CK55" s="1"/>
      <c r="CM55" s="1"/>
      <c r="CN55" s="1"/>
      <c r="CO55" s="1">
        <v>4</v>
      </c>
      <c r="CP55" s="1">
        <f>CM47</f>
        <v>196</v>
      </c>
      <c r="CQ55" s="1">
        <f>CN47</f>
        <v>238</v>
      </c>
      <c r="CR55" s="1">
        <f>CP55-CP56</f>
        <v>-18</v>
      </c>
      <c r="CS55" s="1">
        <f>CQ55-CQ56</f>
        <v>7</v>
      </c>
      <c r="CT55" s="1"/>
      <c r="CU55" s="1"/>
      <c r="CV55" s="1"/>
      <c r="CW55" s="1"/>
      <c r="CX55" s="1"/>
      <c r="CY55" s="1"/>
      <c r="CZ55" s="1">
        <f>CZ54+PI()</f>
        <v>2.1925135555593678</v>
      </c>
      <c r="DB55" s="1"/>
      <c r="DC55" s="1"/>
      <c r="DD55" s="1">
        <v>4</v>
      </c>
      <c r="DE55" s="1">
        <f>DB47</f>
        <v>193</v>
      </c>
      <c r="DF55" s="1">
        <f>DC47</f>
        <v>216</v>
      </c>
      <c r="DG55" s="1">
        <f>DE55-DE56</f>
        <v>12</v>
      </c>
      <c r="DH55" s="1">
        <f>DF55-DF56</f>
        <v>22</v>
      </c>
      <c r="DI55" s="1"/>
      <c r="DJ55" s="1"/>
      <c r="DK55" s="1"/>
      <c r="DL55" s="1"/>
      <c r="DM55" s="1"/>
      <c r="DN55" s="1"/>
      <c r="DO55" s="1">
        <f>DO54+PI()</f>
        <v>2.1116878075620011</v>
      </c>
    </row>
    <row r="56" spans="1:119">
      <c r="P56" s="1"/>
      <c r="Q56" s="1"/>
      <c r="R56" s="1"/>
      <c r="S56" s="1">
        <f t="shared" ref="S56:S57" si="202">P45</f>
        <v>175</v>
      </c>
      <c r="T56" s="1">
        <f t="shared" ref="T56:T57" si="203">Q45</f>
        <v>194</v>
      </c>
      <c r="U56" s="1"/>
      <c r="V56" s="1"/>
      <c r="W56" s="1">
        <f>(U55*U57+V55*V57)/(SQRT(U55^2+V55^2)*SQRT(U57^2+V57^2))</f>
        <v>-0.20920801279551046</v>
      </c>
      <c r="X56" s="1">
        <f>ACOS(W56)</f>
        <v>1.7815613067212841</v>
      </c>
      <c r="Y56" s="1">
        <f>DEGREES(X56)</f>
        <v>102.07594381894152</v>
      </c>
      <c r="Z56" s="1"/>
      <c r="AA56" s="1"/>
      <c r="AB56" s="1"/>
      <c r="AC56" s="1"/>
      <c r="AE56" s="1"/>
      <c r="AF56" s="1"/>
      <c r="AG56" s="1"/>
      <c r="AH56" s="1">
        <f t="shared" ref="AH56:AH57" si="204">AE45</f>
        <v>152</v>
      </c>
      <c r="AI56" s="1">
        <f t="shared" ref="AI56:AI57" si="205">AF45</f>
        <v>168</v>
      </c>
      <c r="AJ56" s="1"/>
      <c r="AK56" s="1"/>
      <c r="AL56" s="1">
        <f>(AJ55*AJ57+AK55*AK57)/(SQRT(AJ55^2+AK55^2)*SQRT(AJ57^2+AK57^2))</f>
        <v>-0.69358750328317875</v>
      </c>
      <c r="AM56" s="1">
        <f>ACOS(AL56)</f>
        <v>2.3372535850952585</v>
      </c>
      <c r="AN56" s="1">
        <f>DEGREES(AM56)</f>
        <v>133.91476607777912</v>
      </c>
      <c r="AO56" s="1"/>
      <c r="AP56" s="1"/>
      <c r="AQ56" s="1"/>
      <c r="AR56" s="1"/>
      <c r="AT56" s="1"/>
      <c r="AU56" s="1"/>
      <c r="AV56" s="1"/>
      <c r="AW56" s="1">
        <f t="shared" ref="AW56:AW57" si="206">AT45</f>
        <v>231</v>
      </c>
      <c r="AX56" s="1">
        <f t="shared" ref="AX56:AX57" si="207">AU45</f>
        <v>160</v>
      </c>
      <c r="AY56" s="1"/>
      <c r="AZ56" s="1"/>
      <c r="BA56" s="1">
        <f>(AY55*AY57+AZ55*AZ57)/(SQRT(AY55^2+AZ55^2)*SQRT(AY57^2+AZ57^2))</f>
        <v>-0.48860336893184325</v>
      </c>
      <c r="BB56" s="1">
        <f>ACOS(BA56)</f>
        <v>2.0812846487116721</v>
      </c>
      <c r="BC56" s="1">
        <f>DEGREES(BB56)</f>
        <v>119.24882633654695</v>
      </c>
      <c r="BD56" s="1"/>
      <c r="BE56" s="1"/>
      <c r="BF56" s="1"/>
      <c r="BG56" s="1"/>
      <c r="BI56" s="1"/>
      <c r="BJ56" s="1"/>
      <c r="BK56" s="1"/>
      <c r="BL56" s="1">
        <f t="shared" ref="BL56:BL57" si="208">BI45</f>
        <v>216</v>
      </c>
      <c r="BM56" s="1">
        <f t="shared" ref="BM56:BM57" si="209">BJ45</f>
        <v>143</v>
      </c>
      <c r="BN56" s="1"/>
      <c r="BO56" s="1"/>
      <c r="BP56" s="1">
        <f>(BN55*BN57+BO55*BO57)/(SQRT(BN55^2+BO55^2)*SQRT(BN57^2+BO57^2))</f>
        <v>-0.65822552046625427</v>
      </c>
      <c r="BQ56" s="1">
        <f>ACOS(BP56)</f>
        <v>2.2892555440827529</v>
      </c>
      <c r="BR56" s="1">
        <f>DEGREES(BQ56)</f>
        <v>131.16468090286671</v>
      </c>
      <c r="BS56" s="1"/>
      <c r="BT56" s="1"/>
      <c r="BU56" s="1"/>
      <c r="BV56" s="1"/>
      <c r="BX56" s="1"/>
      <c r="BY56" s="1"/>
      <c r="BZ56" s="1"/>
      <c r="CA56" s="1">
        <f t="shared" ref="CA56:CA57" si="210">BX45</f>
        <v>224</v>
      </c>
      <c r="CB56" s="1">
        <f t="shared" ref="CB56:CB57" si="211">BY45</f>
        <v>147</v>
      </c>
      <c r="CC56" s="1"/>
      <c r="CD56" s="1"/>
      <c r="CE56" s="1">
        <f>(CC55*CC57+CD55*CD57)/(SQRT(CC55^2+CD55^2)*SQRT(CC57^2+CD57^2))</f>
        <v>-0.68837921484656839</v>
      </c>
      <c r="CF56" s="1">
        <f>ACOS(CE56)</f>
        <v>2.3300485194583453</v>
      </c>
      <c r="CG56" s="1">
        <f>DEGREES(CF56)</f>
        <v>133.50194622566926</v>
      </c>
      <c r="CH56" s="1"/>
      <c r="CI56" s="1"/>
      <c r="CJ56" s="1"/>
      <c r="CK56" s="1"/>
      <c r="CM56" s="1"/>
      <c r="CN56" s="1"/>
      <c r="CO56" s="1"/>
      <c r="CP56" s="1">
        <f t="shared" ref="CP56:CP57" si="212">CM48</f>
        <v>214</v>
      </c>
      <c r="CQ56" s="1">
        <f t="shared" ref="CQ56:CQ57" si="213">CN48</f>
        <v>231</v>
      </c>
      <c r="CR56" s="1"/>
      <c r="CS56" s="1"/>
      <c r="CT56" s="1">
        <f>(CR55*CR57+CS55*CS57)/(SQRT(CR55^2+CS55^2)*SQRT(CR57^2+CS57^2))</f>
        <v>-0.72909371474127527</v>
      </c>
      <c r="CU56" s="1">
        <f>ACOS(CT56)</f>
        <v>2.3877931645509625</v>
      </c>
      <c r="CV56" s="1">
        <f>DEGREES(CU56)</f>
        <v>136.81047067895705</v>
      </c>
      <c r="CW56" s="1"/>
      <c r="CX56" s="1"/>
      <c r="CY56" s="1"/>
      <c r="CZ56" s="4">
        <f>DEGREES(CZ55)</f>
        <v>125.6217732587737</v>
      </c>
      <c r="DB56" s="1"/>
      <c r="DC56" s="1"/>
      <c r="DD56" s="1"/>
      <c r="DE56" s="1">
        <f t="shared" ref="DE56:DE57" si="214">DB48</f>
        <v>181</v>
      </c>
      <c r="DF56" s="1">
        <f t="shared" ref="DF56:DF57" si="215">DC48</f>
        <v>194</v>
      </c>
      <c r="DG56" s="1"/>
      <c r="DH56" s="1"/>
      <c r="DI56" s="1">
        <f>(DG55*DG57+DH55*DH57)/(SQRT(DG55^2+DH55^2)*SQRT(DG57^2+DH57^2))</f>
        <v>-0.54593797028513535</v>
      </c>
      <c r="DJ56" s="1">
        <f>ACOS(DI56)</f>
        <v>2.1483045629900817</v>
      </c>
      <c r="DK56" s="1">
        <f>DEGREES(DJ56)</f>
        <v>123.08878456802839</v>
      </c>
      <c r="DL56" s="1"/>
      <c r="DM56" s="1"/>
      <c r="DN56" s="1"/>
      <c r="DO56" s="4">
        <f>DEGREES(DO55)</f>
        <v>120.99079902253663</v>
      </c>
    </row>
    <row r="57" spans="1:119">
      <c r="P57" s="1"/>
      <c r="Q57" s="1"/>
      <c r="R57" s="1"/>
      <c r="S57" s="1">
        <f t="shared" si="202"/>
        <v>211</v>
      </c>
      <c r="T57" s="1">
        <f t="shared" si="203"/>
        <v>189</v>
      </c>
      <c r="U57" s="1">
        <f>S57-S56</f>
        <v>36</v>
      </c>
      <c r="V57" s="1">
        <f>T57-T56</f>
        <v>-5</v>
      </c>
      <c r="W57" s="1"/>
      <c r="X57" s="1"/>
      <c r="Y57" s="1"/>
      <c r="Z57" s="1"/>
      <c r="AA57" s="1"/>
      <c r="AB57" s="1"/>
      <c r="AC57" s="1"/>
      <c r="AE57" s="1"/>
      <c r="AF57" s="1"/>
      <c r="AG57" s="1"/>
      <c r="AH57" s="1">
        <f t="shared" si="204"/>
        <v>175</v>
      </c>
      <c r="AI57" s="1">
        <f t="shared" si="205"/>
        <v>152</v>
      </c>
      <c r="AJ57" s="1">
        <f>AH57-AH56</f>
        <v>23</v>
      </c>
      <c r="AK57" s="1">
        <f>AI57-AI56</f>
        <v>-16</v>
      </c>
      <c r="AL57" s="1"/>
      <c r="AM57" s="1"/>
      <c r="AN57" s="1"/>
      <c r="AO57" s="1"/>
      <c r="AP57" s="1"/>
      <c r="AQ57" s="1"/>
      <c r="AR57" s="1"/>
      <c r="AT57" s="1"/>
      <c r="AU57" s="1"/>
      <c r="AV57" s="1"/>
      <c r="AW57" s="1">
        <f t="shared" si="206"/>
        <v>231</v>
      </c>
      <c r="AX57" s="1">
        <f t="shared" si="207"/>
        <v>176</v>
      </c>
      <c r="AY57" s="1">
        <f>AW57-AW56</f>
        <v>0</v>
      </c>
      <c r="AZ57" s="1">
        <f>AX57-AX56</f>
        <v>16</v>
      </c>
      <c r="BA57" s="1"/>
      <c r="BB57" s="1"/>
      <c r="BC57" s="1"/>
      <c r="BD57" s="1"/>
      <c r="BE57" s="1"/>
      <c r="BF57" s="1"/>
      <c r="BG57" s="1"/>
      <c r="BI57" s="1"/>
      <c r="BJ57" s="1"/>
      <c r="BK57" s="1"/>
      <c r="BL57" s="1">
        <f t="shared" si="208"/>
        <v>221</v>
      </c>
      <c r="BM57" s="1">
        <f t="shared" si="209"/>
        <v>126</v>
      </c>
      <c r="BN57" s="1">
        <f>BL57-BL56</f>
        <v>5</v>
      </c>
      <c r="BO57" s="1">
        <f>BM57-BM56</f>
        <v>-17</v>
      </c>
      <c r="BP57" s="1"/>
      <c r="BQ57" s="1"/>
      <c r="BR57" s="1"/>
      <c r="BS57" s="1"/>
      <c r="BT57" s="1"/>
      <c r="BU57" s="1"/>
      <c r="BV57" s="1"/>
      <c r="BX57" s="1"/>
      <c r="BY57" s="1"/>
      <c r="BZ57" s="1"/>
      <c r="CA57" s="1">
        <f t="shared" si="210"/>
        <v>242</v>
      </c>
      <c r="CB57" s="1">
        <f t="shared" si="211"/>
        <v>158</v>
      </c>
      <c r="CC57" s="1">
        <f>CA57-CA56</f>
        <v>18</v>
      </c>
      <c r="CD57" s="1">
        <f>CB57-CB56</f>
        <v>11</v>
      </c>
      <c r="CE57" s="1"/>
      <c r="CF57" s="1"/>
      <c r="CG57" s="1"/>
      <c r="CH57" s="1"/>
      <c r="CI57" s="1"/>
      <c r="CJ57" s="1"/>
      <c r="CK57" s="1"/>
      <c r="CM57" s="1"/>
      <c r="CN57" s="1"/>
      <c r="CO57" s="1"/>
      <c r="CP57" s="1">
        <f t="shared" si="212"/>
        <v>225</v>
      </c>
      <c r="CQ57" s="1">
        <f t="shared" si="213"/>
        <v>208</v>
      </c>
      <c r="CR57" s="1">
        <f>CP57-CP56</f>
        <v>11</v>
      </c>
      <c r="CS57" s="1">
        <f>CQ57-CQ56</f>
        <v>-23</v>
      </c>
      <c r="CT57" s="1"/>
      <c r="CU57" s="1"/>
      <c r="CV57" s="1"/>
      <c r="CW57" s="1"/>
      <c r="CX57" s="1"/>
      <c r="CY57" s="1"/>
      <c r="CZ57" s="1"/>
      <c r="DB57" s="1"/>
      <c r="DC57" s="1"/>
      <c r="DD57" s="1"/>
      <c r="DE57" s="1">
        <f t="shared" si="214"/>
        <v>195</v>
      </c>
      <c r="DF57" s="1">
        <f t="shared" si="215"/>
        <v>168</v>
      </c>
      <c r="DG57" s="1">
        <f>DE57-DE56</f>
        <v>14</v>
      </c>
      <c r="DH57" s="1">
        <f>DF57-DF56</f>
        <v>-26</v>
      </c>
      <c r="DI57" s="1"/>
      <c r="DJ57" s="1"/>
      <c r="DK57" s="1"/>
      <c r="DL57" s="1"/>
      <c r="DM57" s="1"/>
      <c r="DN57" s="1"/>
      <c r="DO57" s="1"/>
    </row>
    <row r="58" spans="1:119"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2">
        <f>(CZ14+CZ56)/2</f>
        <v>125.28504804811459</v>
      </c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2">
        <f>(DO14+DO56)/2</f>
        <v>125.40803333782307</v>
      </c>
    </row>
    <row r="59" spans="1:119">
      <c r="P59" s="1"/>
      <c r="Q59" s="1"/>
      <c r="R59" s="1">
        <v>6</v>
      </c>
      <c r="S59" s="1">
        <f>P45</f>
        <v>175</v>
      </c>
      <c r="T59" s="1">
        <f>Q45</f>
        <v>194</v>
      </c>
      <c r="U59" s="1">
        <f>S59-S60</f>
        <v>-36</v>
      </c>
      <c r="V59" s="1">
        <f>T59-T60</f>
        <v>5</v>
      </c>
      <c r="W59" s="1"/>
      <c r="X59" s="1"/>
      <c r="Y59" s="1"/>
      <c r="Z59" s="1"/>
      <c r="AA59" s="1"/>
      <c r="AB59" s="1"/>
      <c r="AC59" s="1"/>
      <c r="AE59" s="1"/>
      <c r="AF59" s="1"/>
      <c r="AG59" s="1">
        <v>6</v>
      </c>
      <c r="AH59" s="1">
        <f>AE45</f>
        <v>152</v>
      </c>
      <c r="AI59" s="1">
        <f>AF45</f>
        <v>168</v>
      </c>
      <c r="AJ59" s="1">
        <f>AH59-AH60</f>
        <v>-23</v>
      </c>
      <c r="AK59" s="1">
        <f>AI59-AI60</f>
        <v>16</v>
      </c>
      <c r="AL59" s="1"/>
      <c r="AM59" s="1"/>
      <c r="AN59" s="1"/>
      <c r="AO59" s="1"/>
      <c r="AP59" s="1"/>
      <c r="AQ59" s="1"/>
      <c r="AR59" s="1"/>
      <c r="AT59" s="1"/>
      <c r="AU59" s="1"/>
      <c r="AV59" s="1">
        <v>6</v>
      </c>
      <c r="AW59" s="1">
        <f>AT45</f>
        <v>231</v>
      </c>
      <c r="AX59" s="1">
        <f>AU45</f>
        <v>160</v>
      </c>
      <c r="AY59" s="1">
        <f>AW59-AW60</f>
        <v>0</v>
      </c>
      <c r="AZ59" s="1">
        <f>AX59-AX60</f>
        <v>-16</v>
      </c>
      <c r="BA59" s="1"/>
      <c r="BB59" s="1"/>
      <c r="BC59" s="1"/>
      <c r="BD59" s="1"/>
      <c r="BE59" s="1"/>
      <c r="BF59" s="1"/>
      <c r="BG59" s="1"/>
      <c r="BI59" s="1"/>
      <c r="BJ59" s="1"/>
      <c r="BK59" s="1">
        <v>6</v>
      </c>
      <c r="BL59" s="1">
        <f>BI45</f>
        <v>216</v>
      </c>
      <c r="BM59" s="1">
        <f>BJ45</f>
        <v>143</v>
      </c>
      <c r="BN59" s="1">
        <f>BL59-BL60</f>
        <v>-5</v>
      </c>
      <c r="BO59" s="1">
        <f>BM59-BM60</f>
        <v>17</v>
      </c>
      <c r="BP59" s="1"/>
      <c r="BQ59" s="1"/>
      <c r="BR59" s="1"/>
      <c r="BS59" s="1"/>
      <c r="BT59" s="1"/>
      <c r="BU59" s="1"/>
      <c r="BV59" s="1"/>
      <c r="BX59" s="1"/>
      <c r="BY59" s="1"/>
      <c r="BZ59" s="1">
        <v>6</v>
      </c>
      <c r="CA59" s="1">
        <f>BX45</f>
        <v>224</v>
      </c>
      <c r="CB59" s="1">
        <f>BY45</f>
        <v>147</v>
      </c>
      <c r="CC59" s="1">
        <f>CA59-CA60</f>
        <v>-18</v>
      </c>
      <c r="CD59" s="1">
        <f>CB59-CB60</f>
        <v>-11</v>
      </c>
      <c r="CE59" s="1"/>
      <c r="CF59" s="1"/>
      <c r="CG59" s="1"/>
      <c r="CH59" s="1"/>
      <c r="CI59" s="1"/>
      <c r="CJ59" s="1"/>
      <c r="CK59" s="1"/>
      <c r="CM59" s="1"/>
      <c r="CN59" s="1"/>
      <c r="CO59" s="1">
        <v>5</v>
      </c>
      <c r="CP59" s="1">
        <f>CM48</f>
        <v>214</v>
      </c>
      <c r="CQ59" s="1">
        <f>CN48</f>
        <v>231</v>
      </c>
      <c r="CR59" s="1">
        <f>CP59-CP60</f>
        <v>-11</v>
      </c>
      <c r="CS59" s="1">
        <f>CQ59-CQ60</f>
        <v>23</v>
      </c>
      <c r="CT59" s="1"/>
      <c r="CU59" s="1"/>
      <c r="CV59" s="1"/>
      <c r="CW59" s="1"/>
      <c r="CX59" s="1"/>
      <c r="CY59" s="1"/>
      <c r="CZ59" s="1"/>
      <c r="DB59" s="1"/>
      <c r="DC59" s="1"/>
      <c r="DD59" s="1">
        <v>5</v>
      </c>
      <c r="DE59" s="1">
        <f>DB48</f>
        <v>181</v>
      </c>
      <c r="DF59" s="1">
        <f>DC48</f>
        <v>194</v>
      </c>
      <c r="DG59" s="1">
        <f>DE59-DE60</f>
        <v>-14</v>
      </c>
      <c r="DH59" s="1">
        <f>DF59-DF60</f>
        <v>26</v>
      </c>
      <c r="DI59" s="1"/>
      <c r="DJ59" s="1"/>
      <c r="DK59" s="1"/>
      <c r="DL59" s="1"/>
      <c r="DM59" s="1"/>
      <c r="DN59" s="1"/>
      <c r="DO59" s="1"/>
    </row>
    <row r="60" spans="1:119">
      <c r="P60" s="1"/>
      <c r="Q60" s="1"/>
      <c r="R60" s="1"/>
      <c r="S60" s="1">
        <f t="shared" ref="S60:S61" si="216">P46</f>
        <v>211</v>
      </c>
      <c r="T60" s="1">
        <f t="shared" ref="T60:T61" si="217">Q46</f>
        <v>189</v>
      </c>
      <c r="U60" s="1"/>
      <c r="V60" s="1"/>
      <c r="W60" s="1">
        <f>(U59*U61+V59*V61)/(SQRT(U59^2+V59^2)*SQRT(U61^2+V61^2))</f>
        <v>-0.65515007293678307</v>
      </c>
      <c r="X60" s="1">
        <f>ACOS(W60)</f>
        <v>2.2851775710436</v>
      </c>
      <c r="Y60" s="1">
        <f>DEGREES(X60)</f>
        <v>130.93103025875513</v>
      </c>
      <c r="Z60" s="1"/>
      <c r="AA60" s="1"/>
      <c r="AB60" s="1"/>
      <c r="AC60" s="1"/>
      <c r="AE60" s="1"/>
      <c r="AF60" s="1"/>
      <c r="AG60" s="1"/>
      <c r="AH60" s="1">
        <f t="shared" ref="AH60:AH61" si="218">AE46</f>
        <v>175</v>
      </c>
      <c r="AI60" s="1">
        <f t="shared" ref="AI60:AI61" si="219">AF46</f>
        <v>152</v>
      </c>
      <c r="AJ60" s="1"/>
      <c r="AK60" s="1"/>
      <c r="AL60" s="1">
        <f>(AJ59*AJ61+AK59*AK61)/(SQRT(AJ59^2+AK59^2)*SQRT(AJ61^2+AK61^2))</f>
        <v>-0.50886254889160631</v>
      </c>
      <c r="AM60" s="1">
        <f>ACOS(AL60)</f>
        <v>2.1046592852509165</v>
      </c>
      <c r="AN60" s="1">
        <f>DEGREES(AM60)</f>
        <v>120.58809435789794</v>
      </c>
      <c r="AO60" s="1"/>
      <c r="AP60" s="1"/>
      <c r="AQ60" s="1"/>
      <c r="AR60" s="1"/>
      <c r="AT60" s="1"/>
      <c r="AU60" s="1"/>
      <c r="AV60" s="1"/>
      <c r="AW60" s="1">
        <f t="shared" ref="AW60:AW61" si="220">AT46</f>
        <v>231</v>
      </c>
      <c r="AX60" s="1">
        <f t="shared" ref="AX60:AX61" si="221">AU46</f>
        <v>176</v>
      </c>
      <c r="AY60" s="1"/>
      <c r="AZ60" s="1"/>
      <c r="BA60" s="1">
        <f>(AY59*AY61+AZ59*AZ61)/(SQRT(AY59^2+AZ59^2)*SQRT(AY61^2+AZ61^2))</f>
        <v>-0.37139067635410372</v>
      </c>
      <c r="BB60" s="1">
        <f>ACOS(BA60)</f>
        <v>1.9513027039072615</v>
      </c>
      <c r="BC60" s="1">
        <f>DEGREES(BB60)</f>
        <v>111.80140948635182</v>
      </c>
      <c r="BD60" s="1"/>
      <c r="BE60" s="1"/>
      <c r="BF60" s="1"/>
      <c r="BG60" s="1"/>
      <c r="BI60" s="1"/>
      <c r="BJ60" s="1"/>
      <c r="BK60" s="1"/>
      <c r="BL60" s="1">
        <f t="shared" ref="BL60:BL61" si="222">BI46</f>
        <v>221</v>
      </c>
      <c r="BM60" s="1">
        <f t="shared" ref="BM60:BM61" si="223">BJ46</f>
        <v>126</v>
      </c>
      <c r="BN60" s="1"/>
      <c r="BO60" s="1"/>
      <c r="BP60" s="1">
        <f>(BN59*BN61+BO59*BO61)/(SQRT(BN59^2+BO59^2)*SQRT(BN61^2+BO61^2))</f>
        <v>-0.48884266866689674</v>
      </c>
      <c r="BQ60" s="1">
        <f>ACOS(BP60)</f>
        <v>2.0815589369268577</v>
      </c>
      <c r="BR60" s="1">
        <f>DEGREES(BQ60)</f>
        <v>119.26454189364728</v>
      </c>
      <c r="BS60" s="1"/>
      <c r="BT60" s="1"/>
      <c r="BU60" s="1"/>
      <c r="BV60" s="1"/>
      <c r="BX60" s="1"/>
      <c r="BY60" s="1"/>
      <c r="BZ60" s="1"/>
      <c r="CA60" s="1">
        <f t="shared" ref="CA60:CA61" si="224">BX46</f>
        <v>242</v>
      </c>
      <c r="CB60" s="1">
        <f t="shared" ref="CB60:CB61" si="225">BY46</f>
        <v>158</v>
      </c>
      <c r="CC60" s="1"/>
      <c r="CD60" s="1"/>
      <c r="CE60" s="1">
        <f>(CC59*CC61+CD59*CD61)/(SQRT(CC59^2+CD59^2)*SQRT(CC61^2+CD61^2))</f>
        <v>-0.52999894000317993</v>
      </c>
      <c r="CF60" s="1">
        <f>ACOS(CE60)</f>
        <v>2.129395642138459</v>
      </c>
      <c r="CG60" s="1">
        <f>DEGREES(CF60)</f>
        <v>122.0053832080835</v>
      </c>
      <c r="CH60" s="1"/>
      <c r="CI60" s="1"/>
      <c r="CJ60" s="1"/>
      <c r="CK60" s="1"/>
      <c r="CM60" s="1"/>
      <c r="CN60" s="1"/>
      <c r="CO60" s="1"/>
      <c r="CP60" s="1">
        <f t="shared" ref="CP60:CP61" si="226">CM49</f>
        <v>225</v>
      </c>
      <c r="CQ60" s="1">
        <f t="shared" ref="CQ60:CQ61" si="227">CN49</f>
        <v>208</v>
      </c>
      <c r="CR60" s="1"/>
      <c r="CS60" s="1"/>
      <c r="CT60" s="1">
        <f>(CR59*CR61+CS59*CS61)/(SQRT(CR59^2+CS59^2)*SQRT(CR61^2+CS61^2))</f>
        <v>-0.67737204787818373</v>
      </c>
      <c r="CU60" s="1">
        <f>ACOS(CT60)</f>
        <v>2.3149807275340248</v>
      </c>
      <c r="CV60" s="1">
        <f>DEGREES(CU60)</f>
        <v>132.63862534182439</v>
      </c>
      <c r="CW60" s="1"/>
      <c r="CX60" s="1"/>
      <c r="CY60" s="1"/>
      <c r="CZ60" s="1"/>
      <c r="DB60" s="1"/>
      <c r="DC60" s="1"/>
      <c r="DD60" s="1"/>
      <c r="DE60" s="1">
        <f t="shared" ref="DE60:DE61" si="228">DB49</f>
        <v>195</v>
      </c>
      <c r="DF60" s="1">
        <f t="shared" ref="DF60:DF61" si="229">DC49</f>
        <v>168</v>
      </c>
      <c r="DG60" s="1"/>
      <c r="DH60" s="1"/>
      <c r="DI60" s="1">
        <f>(DG59*DG61+DH59*DH61)/(SQRT(DG59^2+DH59^2)*SQRT(DG61^2+DH61^2))</f>
        <v>-0.35623816580565387</v>
      </c>
      <c r="DJ60" s="1">
        <f>ACOS(DI60)</f>
        <v>1.9350351585585657</v>
      </c>
      <c r="DK60" s="1">
        <f>DEGREES(DJ60)</f>
        <v>110.86934779483387</v>
      </c>
      <c r="DL60" s="1"/>
      <c r="DM60" s="1"/>
      <c r="DN60" s="1"/>
      <c r="DO60" s="1"/>
    </row>
    <row r="61" spans="1:119">
      <c r="P61" s="1"/>
      <c r="Q61" s="1"/>
      <c r="R61" s="1"/>
      <c r="S61" s="1">
        <f t="shared" si="216"/>
        <v>224</v>
      </c>
      <c r="T61" s="1">
        <f t="shared" si="217"/>
        <v>169</v>
      </c>
      <c r="U61" s="1">
        <f>S61-S60</f>
        <v>13</v>
      </c>
      <c r="V61" s="1">
        <f>T61-T60</f>
        <v>-20</v>
      </c>
      <c r="W61" s="1"/>
      <c r="X61" s="1"/>
      <c r="Y61" s="1"/>
      <c r="Z61" s="1"/>
      <c r="AA61" s="1"/>
      <c r="AB61" s="1"/>
      <c r="AC61" s="1"/>
      <c r="AE61" s="1"/>
      <c r="AF61" s="1"/>
      <c r="AG61" s="1"/>
      <c r="AH61" s="1">
        <f t="shared" si="218"/>
        <v>173</v>
      </c>
      <c r="AI61" s="1">
        <f t="shared" si="219"/>
        <v>125</v>
      </c>
      <c r="AJ61" s="1">
        <f>AH61-AH60</f>
        <v>-2</v>
      </c>
      <c r="AK61" s="1">
        <f>AI61-AI60</f>
        <v>-27</v>
      </c>
      <c r="AL61" s="1"/>
      <c r="AM61" s="1"/>
      <c r="AN61" s="1"/>
      <c r="AO61" s="1"/>
      <c r="AP61" s="1"/>
      <c r="AQ61" s="1"/>
      <c r="AR61" s="1"/>
      <c r="AT61" s="1"/>
      <c r="AU61" s="1"/>
      <c r="AV61" s="1"/>
      <c r="AW61" s="1">
        <f t="shared" si="220"/>
        <v>256</v>
      </c>
      <c r="AX61" s="1">
        <f t="shared" si="221"/>
        <v>186</v>
      </c>
      <c r="AY61" s="1">
        <f>AW61-AW60</f>
        <v>25</v>
      </c>
      <c r="AZ61" s="1">
        <f>AX61-AX60</f>
        <v>10</v>
      </c>
      <c r="BA61" s="1"/>
      <c r="BB61" s="1"/>
      <c r="BC61" s="1"/>
      <c r="BD61" s="1"/>
      <c r="BE61" s="1"/>
      <c r="BF61" s="1"/>
      <c r="BG61" s="1"/>
      <c r="BI61" s="1"/>
      <c r="BJ61" s="1"/>
      <c r="BK61" s="1"/>
      <c r="BL61" s="1">
        <f t="shared" si="222"/>
        <v>256</v>
      </c>
      <c r="BM61" s="1">
        <f t="shared" si="223"/>
        <v>118</v>
      </c>
      <c r="BN61" s="1">
        <f>BL61-BL60</f>
        <v>35</v>
      </c>
      <c r="BO61" s="1">
        <f>BM61-BM60</f>
        <v>-8</v>
      </c>
      <c r="BP61" s="1"/>
      <c r="BQ61" s="1"/>
      <c r="BR61" s="1"/>
      <c r="BS61" s="1"/>
      <c r="BT61" s="1"/>
      <c r="BU61" s="1"/>
      <c r="BV61" s="1"/>
      <c r="BX61" s="1"/>
      <c r="BY61" s="1"/>
      <c r="BZ61" s="1"/>
      <c r="CA61" s="1">
        <f t="shared" si="224"/>
        <v>262</v>
      </c>
      <c r="CB61" s="1">
        <f t="shared" si="225"/>
        <v>148</v>
      </c>
      <c r="CC61" s="1">
        <f>CA61-CA60</f>
        <v>20</v>
      </c>
      <c r="CD61" s="1">
        <f>CB61-CB60</f>
        <v>-10</v>
      </c>
      <c r="CE61" s="1"/>
      <c r="CF61" s="1"/>
      <c r="CG61" s="1"/>
      <c r="CH61" s="1"/>
      <c r="CI61" s="1"/>
      <c r="CJ61" s="1"/>
      <c r="CK61" s="1"/>
      <c r="CM61" s="1"/>
      <c r="CN61" s="1"/>
      <c r="CO61" s="1"/>
      <c r="CP61" s="1">
        <f t="shared" si="226"/>
        <v>217</v>
      </c>
      <c r="CQ61" s="1">
        <f t="shared" si="227"/>
        <v>188</v>
      </c>
      <c r="CR61" s="1">
        <f>CP61-CP60</f>
        <v>-8</v>
      </c>
      <c r="CS61" s="1">
        <f>CQ61-CQ60</f>
        <v>-20</v>
      </c>
      <c r="CT61" s="1"/>
      <c r="CU61" s="1"/>
      <c r="CV61" s="1"/>
      <c r="CW61" s="1"/>
      <c r="CX61" s="1"/>
      <c r="CY61" s="1"/>
      <c r="CZ61" s="1"/>
      <c r="DB61" s="1"/>
      <c r="DC61" s="1"/>
      <c r="DD61" s="1"/>
      <c r="DE61" s="1">
        <f t="shared" si="228"/>
        <v>218</v>
      </c>
      <c r="DF61" s="1">
        <f t="shared" si="229"/>
        <v>171</v>
      </c>
      <c r="DG61" s="1">
        <f>DE61-DE60</f>
        <v>23</v>
      </c>
      <c r="DH61" s="1">
        <f>DF61-DF60</f>
        <v>3</v>
      </c>
      <c r="DI61" s="1"/>
      <c r="DJ61" s="1"/>
      <c r="DK61" s="1"/>
      <c r="DL61" s="1"/>
      <c r="DM61" s="1"/>
      <c r="DN61" s="1"/>
      <c r="DO61" s="1"/>
    </row>
    <row r="62" spans="1:119"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</row>
    <row r="63" spans="1:119">
      <c r="R63" s="1">
        <v>7</v>
      </c>
      <c r="S63" s="1">
        <f>P46</f>
        <v>211</v>
      </c>
      <c r="T63" s="1">
        <f>Q46</f>
        <v>189</v>
      </c>
      <c r="U63" s="1">
        <f>S63-S64</f>
        <v>-13</v>
      </c>
      <c r="V63" s="1">
        <f>T63-T64</f>
        <v>20</v>
      </c>
      <c r="W63" s="1"/>
      <c r="X63" s="1"/>
      <c r="Y63" s="1"/>
      <c r="AG63" s="1">
        <v>7</v>
      </c>
      <c r="AH63" s="1">
        <f>AE46</f>
        <v>175</v>
      </c>
      <c r="AI63" s="1">
        <f>AF46</f>
        <v>152</v>
      </c>
      <c r="AJ63" s="1">
        <f>AH63-AH64</f>
        <v>2</v>
      </c>
      <c r="AK63" s="1">
        <f>AI63-AI64</f>
        <v>27</v>
      </c>
      <c r="AL63" s="1"/>
      <c r="AM63" s="1"/>
      <c r="AN63" s="1"/>
      <c r="AV63" s="1">
        <v>7</v>
      </c>
      <c r="AW63" s="1">
        <f>AT46</f>
        <v>231</v>
      </c>
      <c r="AX63" s="1">
        <f>AU46</f>
        <v>176</v>
      </c>
      <c r="AY63" s="1">
        <f>AW63-AW64</f>
        <v>-25</v>
      </c>
      <c r="AZ63" s="1">
        <f>AX63-AX64</f>
        <v>-10</v>
      </c>
      <c r="BA63" s="1"/>
      <c r="BB63" s="1"/>
      <c r="BC63" s="1"/>
      <c r="BK63" s="1">
        <v>7</v>
      </c>
      <c r="BL63" s="1">
        <f>BI46</f>
        <v>221</v>
      </c>
      <c r="BM63" s="1">
        <f>BJ46</f>
        <v>126</v>
      </c>
      <c r="BN63" s="1">
        <f>BL63-BL64</f>
        <v>-35</v>
      </c>
      <c r="BO63" s="1">
        <f>BM63-BM64</f>
        <v>8</v>
      </c>
      <c r="BP63" s="1"/>
      <c r="BQ63" s="1"/>
      <c r="BR63" s="1"/>
      <c r="BZ63" s="1">
        <v>7</v>
      </c>
      <c r="CA63" s="1">
        <f>BX46</f>
        <v>242</v>
      </c>
      <c r="CB63" s="1">
        <f>BY46</f>
        <v>158</v>
      </c>
      <c r="CC63" s="1">
        <f>CA63-CA64</f>
        <v>-20</v>
      </c>
      <c r="CD63" s="1">
        <f>CB63-CB64</f>
        <v>10</v>
      </c>
      <c r="CE63" s="1"/>
      <c r="CF63" s="1"/>
      <c r="CG63" s="1"/>
      <c r="CM63" s="1"/>
      <c r="CN63" s="1"/>
      <c r="CO63" s="1">
        <v>6</v>
      </c>
      <c r="CP63" s="1">
        <f>CM49</f>
        <v>225</v>
      </c>
      <c r="CQ63" s="1">
        <f>CN49</f>
        <v>208</v>
      </c>
      <c r="CR63" s="1">
        <f>CP63-CP64</f>
        <v>8</v>
      </c>
      <c r="CS63" s="1">
        <f>CQ63-CQ64</f>
        <v>20</v>
      </c>
      <c r="CT63" s="1"/>
      <c r="CU63" s="1"/>
      <c r="CV63" s="1"/>
      <c r="CW63" s="1"/>
      <c r="CX63" s="1"/>
      <c r="CY63" s="1"/>
      <c r="CZ63" s="1"/>
      <c r="DB63" s="1"/>
      <c r="DC63" s="1"/>
      <c r="DD63" s="1">
        <v>6</v>
      </c>
      <c r="DE63" s="1">
        <f>DB49</f>
        <v>195</v>
      </c>
      <c r="DF63" s="1">
        <f>DC49</f>
        <v>168</v>
      </c>
      <c r="DG63" s="1">
        <f>DE63-DE64</f>
        <v>-23</v>
      </c>
      <c r="DH63" s="1">
        <f>DF63-DF64</f>
        <v>-3</v>
      </c>
      <c r="DI63" s="1"/>
      <c r="DJ63" s="1"/>
      <c r="DK63" s="1"/>
      <c r="DL63" s="1"/>
      <c r="DM63" s="1"/>
      <c r="DN63" s="1"/>
      <c r="DO63" s="1"/>
    </row>
    <row r="64" spans="1:119">
      <c r="R64" s="1"/>
      <c r="S64" s="1">
        <f t="shared" ref="S64:S65" si="230">P47</f>
        <v>224</v>
      </c>
      <c r="T64" s="1">
        <f t="shared" ref="T64:T65" si="231">Q47</f>
        <v>169</v>
      </c>
      <c r="U64" s="1"/>
      <c r="V64" s="1"/>
      <c r="W64" s="1">
        <f>(U63*U65+V63*V65)/(SQRT(U63^2+V63^2)*SQRT(U65^2+V65^2))</f>
        <v>-0.85082568940754733</v>
      </c>
      <c r="X64" s="1">
        <f>ACOS(W64)</f>
        <v>2.5883510278010613</v>
      </c>
      <c r="Y64" s="1">
        <f>DEGREES(X64)</f>
        <v>148.30158979134961</v>
      </c>
      <c r="AG64" s="1"/>
      <c r="AH64" s="1">
        <f t="shared" ref="AH64:AH65" si="232">AE47</f>
        <v>173</v>
      </c>
      <c r="AI64" s="1">
        <f t="shared" ref="AI64:AI65" si="233">AF47</f>
        <v>125</v>
      </c>
      <c r="AJ64" s="1"/>
      <c r="AK64" s="1"/>
      <c r="AL64" s="1">
        <f>(AJ63*AJ65+AK63*AK65)/(SQRT(AJ63^2+AK63^2)*SQRT(AJ65^2+AK65^2))</f>
        <v>-0.57694655694736907</v>
      </c>
      <c r="AM64" s="1">
        <f>ACOS(AL64)</f>
        <v>2.1857816773518177</v>
      </c>
      <c r="AN64" s="1">
        <f>DEGREES(AM64)</f>
        <v>125.23606504928499</v>
      </c>
      <c r="AV64" s="1"/>
      <c r="AW64" s="1">
        <f t="shared" ref="AW64:AW65" si="234">AT47</f>
        <v>256</v>
      </c>
      <c r="AX64" s="1">
        <f t="shared" ref="AX64:AX65" si="235">AU47</f>
        <v>186</v>
      </c>
      <c r="AY64" s="1"/>
      <c r="AZ64" s="1"/>
      <c r="BA64" s="1">
        <f>(AY63*AY65+AZ63*AZ65)/(SQRT(AY63^2+AZ63^2)*SQRT(AY65^2+AZ65^2))</f>
        <v>-0.60260266633562209</v>
      </c>
      <c r="BB64" s="1">
        <f>ACOS(BA64)</f>
        <v>2.2175547530581867</v>
      </c>
      <c r="BC64" s="1">
        <f>DEGREES(BB64)</f>
        <v>127.05652818940959</v>
      </c>
      <c r="BK64" s="1"/>
      <c r="BL64" s="1">
        <f t="shared" ref="BL64:BL65" si="236">BI47</f>
        <v>256</v>
      </c>
      <c r="BM64" s="1">
        <f t="shared" ref="BM64:BM65" si="237">BJ47</f>
        <v>118</v>
      </c>
      <c r="BN64" s="1"/>
      <c r="BO64" s="1"/>
      <c r="BP64" s="1">
        <f>(BN63*BN65+BO63*BO65)/(SQRT(BN63^2+BO63^2)*SQRT(BN65^2+BO65^2))</f>
        <v>-0.65121859920027747</v>
      </c>
      <c r="BQ64" s="1">
        <f>ACOS(BP64)</f>
        <v>2.2799854242465623</v>
      </c>
      <c r="BR64" s="1">
        <f>DEGREES(BQ64)</f>
        <v>130.63354216067248</v>
      </c>
      <c r="BZ64" s="1"/>
      <c r="CA64" s="1">
        <f t="shared" ref="CA64:CA65" si="238">BX47</f>
        <v>262</v>
      </c>
      <c r="CB64" s="1">
        <f t="shared" ref="CB64:CB65" si="239">BY47</f>
        <v>148</v>
      </c>
      <c r="CC64" s="1"/>
      <c r="CD64" s="1"/>
      <c r="CE64" s="1">
        <f>(CC63*CC65+CD63*CD65)/(SQRT(CC63^2+CD63^2)*SQRT(CC65^2+CD65^2))</f>
        <v>-0.72546369850921644</v>
      </c>
      <c r="CF64" s="1">
        <f>ACOS(CE64)</f>
        <v>2.3825042074452671</v>
      </c>
      <c r="CG64" s="1">
        <f>DEGREES(CF64)</f>
        <v>136.50743575877496</v>
      </c>
      <c r="CM64" s="1"/>
      <c r="CN64" s="1"/>
      <c r="CO64" s="1"/>
      <c r="CP64" s="1">
        <f t="shared" ref="CP64:CP65" si="240">CM50</f>
        <v>217</v>
      </c>
      <c r="CQ64" s="1">
        <f t="shared" ref="CQ64:CQ65" si="241">CN50</f>
        <v>188</v>
      </c>
      <c r="CR64" s="1"/>
      <c r="CS64" s="1"/>
      <c r="CT64" s="1">
        <f>(CR63*CR65+CS63*CS65)/(SQRT(CR63^2+CS63^2)*SQRT(CR65^2+CS65^2))</f>
        <v>-0.5801822796799937</v>
      </c>
      <c r="CU64" s="1">
        <f>ACOS(CT64)</f>
        <v>2.1897487966438014</v>
      </c>
      <c r="CV64" s="1">
        <f>DEGREES(CU64)</f>
        <v>125.46336424154059</v>
      </c>
      <c r="CW64" s="1"/>
      <c r="CX64" s="1"/>
      <c r="CY64" s="1"/>
      <c r="CZ64" s="1"/>
      <c r="DB64" s="1"/>
      <c r="DC64" s="1"/>
      <c r="DD64" s="1"/>
      <c r="DE64" s="1">
        <f t="shared" ref="DE64:DE65" si="242">DB50</f>
        <v>218</v>
      </c>
      <c r="DF64" s="1">
        <f t="shared" ref="DF64:DF65" si="243">DC50</f>
        <v>171</v>
      </c>
      <c r="DG64" s="1"/>
      <c r="DH64" s="1"/>
      <c r="DI64" s="1">
        <f>(DG63*DG65+DH63*DH65)/(SQRT(DG63^2+DH63^2)*SQRT(DG65^2+DH65^2))</f>
        <v>-0.44242423648901213</v>
      </c>
      <c r="DJ64" s="1">
        <f>ACOS(DI64)</f>
        <v>2.0290963931865518</v>
      </c>
      <c r="DK64" s="1">
        <f>DEGREES(DJ64)</f>
        <v>116.25865955480727</v>
      </c>
      <c r="DL64" s="1"/>
      <c r="DM64" s="1"/>
      <c r="DN64" s="1"/>
      <c r="DO64" s="1"/>
    </row>
    <row r="65" spans="18:119">
      <c r="R65" s="1"/>
      <c r="S65" s="1">
        <f t="shared" si="230"/>
        <v>260</v>
      </c>
      <c r="T65" s="1">
        <f t="shared" si="231"/>
        <v>152</v>
      </c>
      <c r="U65" s="1">
        <f>S65-S64</f>
        <v>36</v>
      </c>
      <c r="V65" s="1">
        <f>T65-T64</f>
        <v>-17</v>
      </c>
      <c r="W65" s="1"/>
      <c r="X65" s="1"/>
      <c r="Y65" s="1"/>
      <c r="AG65" s="1"/>
      <c r="AH65" s="1">
        <f t="shared" si="232"/>
        <v>190</v>
      </c>
      <c r="AI65" s="1">
        <f t="shared" si="233"/>
        <v>111</v>
      </c>
      <c r="AJ65" s="1">
        <f>AH65-AH64</f>
        <v>17</v>
      </c>
      <c r="AK65" s="1">
        <f>AI65-AI64</f>
        <v>-14</v>
      </c>
      <c r="AL65" s="1"/>
      <c r="AM65" s="1"/>
      <c r="AN65" s="1"/>
      <c r="AV65" s="1"/>
      <c r="AW65" s="1">
        <f t="shared" si="234"/>
        <v>259</v>
      </c>
      <c r="AX65" s="1">
        <f t="shared" si="235"/>
        <v>197</v>
      </c>
      <c r="AY65" s="1">
        <f>AW65-AW64</f>
        <v>3</v>
      </c>
      <c r="AZ65" s="1">
        <f>AX65-AX64</f>
        <v>11</v>
      </c>
      <c r="BA65" s="1"/>
      <c r="BB65" s="1"/>
      <c r="BC65" s="1"/>
      <c r="BK65" s="1"/>
      <c r="BL65" s="1">
        <f t="shared" si="236"/>
        <v>266</v>
      </c>
      <c r="BM65" s="1">
        <f t="shared" si="237"/>
        <v>99</v>
      </c>
      <c r="BN65" s="1">
        <f>BL65-BL64</f>
        <v>10</v>
      </c>
      <c r="BO65" s="1">
        <f>BM65-BM64</f>
        <v>-19</v>
      </c>
      <c r="BP65" s="1"/>
      <c r="BQ65" s="1"/>
      <c r="BR65" s="1"/>
      <c r="BZ65" s="1"/>
      <c r="CA65" s="1">
        <f t="shared" si="238"/>
        <v>285</v>
      </c>
      <c r="CB65" s="1">
        <f t="shared" si="239"/>
        <v>155</v>
      </c>
      <c r="CC65" s="1">
        <f>CA65-CA64</f>
        <v>23</v>
      </c>
      <c r="CD65" s="1">
        <f>CB65-CB64</f>
        <v>7</v>
      </c>
      <c r="CE65" s="1"/>
      <c r="CF65" s="1"/>
      <c r="CG65" s="1"/>
      <c r="CM65" s="1"/>
      <c r="CN65" s="1"/>
      <c r="CO65" s="1"/>
      <c r="CP65" s="1">
        <f t="shared" si="240"/>
        <v>235</v>
      </c>
      <c r="CQ65" s="1">
        <f t="shared" si="241"/>
        <v>160</v>
      </c>
      <c r="CR65" s="1">
        <f>CP65-CP64</f>
        <v>18</v>
      </c>
      <c r="CS65" s="1">
        <f>CQ65-CQ64</f>
        <v>-28</v>
      </c>
      <c r="CT65" s="1"/>
      <c r="CU65" s="1"/>
      <c r="CV65" s="1"/>
      <c r="CW65" s="1"/>
      <c r="CX65" s="1"/>
      <c r="CY65" s="1"/>
      <c r="CZ65" s="1"/>
      <c r="DB65" s="1"/>
      <c r="DC65" s="1"/>
      <c r="DD65" s="1"/>
      <c r="DE65" s="1">
        <f t="shared" si="242"/>
        <v>232</v>
      </c>
      <c r="DF65" s="1">
        <f t="shared" si="243"/>
        <v>150</v>
      </c>
      <c r="DG65" s="1">
        <f>DE65-DE64</f>
        <v>14</v>
      </c>
      <c r="DH65" s="1">
        <f>DF65-DF64</f>
        <v>-21</v>
      </c>
      <c r="DI65" s="1"/>
      <c r="DJ65" s="1"/>
      <c r="DK65" s="1"/>
      <c r="DL65" s="1"/>
      <c r="DM65" s="1"/>
      <c r="DN65" s="1"/>
      <c r="DO65" s="1"/>
    </row>
    <row r="67" spans="18:119">
      <c r="R67" s="1">
        <v>8</v>
      </c>
      <c r="S67" s="1">
        <f>P47</f>
        <v>224</v>
      </c>
      <c r="T67" s="1">
        <f>Q47</f>
        <v>169</v>
      </c>
      <c r="U67" s="1">
        <f>S67-S68</f>
        <v>-36</v>
      </c>
      <c r="V67" s="1">
        <f>T67-T68</f>
        <v>17</v>
      </c>
      <c r="W67" s="1"/>
      <c r="X67" s="1"/>
      <c r="Y67" s="1"/>
      <c r="AG67" s="1">
        <v>8</v>
      </c>
      <c r="AH67" s="1">
        <f>AE47</f>
        <v>173</v>
      </c>
      <c r="AI67" s="1">
        <f>AF47</f>
        <v>125</v>
      </c>
      <c r="AJ67" s="1">
        <f>AH67-AH68</f>
        <v>-17</v>
      </c>
      <c r="AK67" s="1">
        <f>AI67-AI68</f>
        <v>14</v>
      </c>
      <c r="AL67" s="1"/>
      <c r="AM67" s="1"/>
      <c r="AN67" s="1"/>
      <c r="AV67" s="1">
        <v>8</v>
      </c>
      <c r="AW67" s="1">
        <f>AT47</f>
        <v>256</v>
      </c>
      <c r="AX67" s="1">
        <f>AU47</f>
        <v>186</v>
      </c>
      <c r="AY67" s="1">
        <f>AW67-AW68</f>
        <v>-3</v>
      </c>
      <c r="AZ67" s="1">
        <f>AX67-AX68</f>
        <v>-11</v>
      </c>
      <c r="BA67" s="1"/>
      <c r="BB67" s="1"/>
      <c r="BC67" s="1"/>
      <c r="BK67" s="1">
        <v>8</v>
      </c>
      <c r="BL67" s="1">
        <f>BI47</f>
        <v>256</v>
      </c>
      <c r="BM67" s="1">
        <f>BJ47</f>
        <v>118</v>
      </c>
      <c r="BN67" s="1">
        <f>BL67-BL68</f>
        <v>-10</v>
      </c>
      <c r="BO67" s="1">
        <f>BM67-BM68</f>
        <v>19</v>
      </c>
      <c r="BP67" s="1"/>
      <c r="BQ67" s="1"/>
      <c r="BR67" s="1"/>
      <c r="BZ67" s="1">
        <v>8</v>
      </c>
      <c r="CA67" s="1">
        <f>BX47</f>
        <v>262</v>
      </c>
      <c r="CB67" s="1">
        <f>BY47</f>
        <v>148</v>
      </c>
      <c r="CC67" s="1">
        <f>CA67-CA68</f>
        <v>-23</v>
      </c>
      <c r="CD67" s="1">
        <f>CB67-CB68</f>
        <v>-7</v>
      </c>
      <c r="CE67" s="1"/>
      <c r="CF67" s="1"/>
      <c r="CG67" s="1"/>
      <c r="CO67" s="1">
        <v>7</v>
      </c>
      <c r="CP67" s="1">
        <f>CM50</f>
        <v>217</v>
      </c>
      <c r="CQ67" s="1">
        <f>CN50</f>
        <v>188</v>
      </c>
      <c r="CR67" s="1">
        <f>CP67-CP68</f>
        <v>-18</v>
      </c>
      <c r="CS67" s="1">
        <f>CQ67-CQ68</f>
        <v>28</v>
      </c>
      <c r="CT67" s="1"/>
      <c r="CU67" s="1"/>
      <c r="CV67" s="1"/>
      <c r="DD67" s="1">
        <v>7</v>
      </c>
      <c r="DE67" s="1">
        <f>DB50</f>
        <v>218</v>
      </c>
      <c r="DF67" s="1">
        <f>DC50</f>
        <v>171</v>
      </c>
      <c r="DG67" s="1">
        <f>DE67-DE68</f>
        <v>-14</v>
      </c>
      <c r="DH67" s="1">
        <f>DF67-DF68</f>
        <v>21</v>
      </c>
      <c r="DI67" s="1"/>
      <c r="DJ67" s="1"/>
      <c r="DK67" s="1"/>
    </row>
    <row r="68" spans="18:119">
      <c r="R68" s="1"/>
      <c r="S68" s="1">
        <f t="shared" ref="S68:S69" si="244">P48</f>
        <v>260</v>
      </c>
      <c r="T68" s="1">
        <f t="shared" ref="T68:T69" si="245">Q48</f>
        <v>152</v>
      </c>
      <c r="U68" s="1"/>
      <c r="V68" s="1"/>
      <c r="W68" s="1">
        <f>(U67*U69+V67*V69)/(SQRT(U67^2+V67^2)*SQRT(U69^2+V69^2))</f>
        <v>-0.54891650138090231</v>
      </c>
      <c r="X68" s="1">
        <f>ACOS(W68)</f>
        <v>2.1518637707242845</v>
      </c>
      <c r="Y68" s="1">
        <f>DEGREES(X68)</f>
        <v>123.29271214960853</v>
      </c>
      <c r="AG68" s="1"/>
      <c r="AH68" s="1">
        <f t="shared" ref="AH68:AH69" si="246">AE48</f>
        <v>190</v>
      </c>
      <c r="AI68" s="1">
        <f t="shared" ref="AI68:AI69" si="247">AF48</f>
        <v>111</v>
      </c>
      <c r="AJ68" s="1"/>
      <c r="AK68" s="1"/>
      <c r="AL68" s="1">
        <f>(AJ67*AJ69+AK67*AK69)/(SQRT(AJ67^2+AK67^2)*SQRT(AJ69^2+AK69^2))</f>
        <v>-0.51289431521334983</v>
      </c>
      <c r="AM68" s="1">
        <f>ACOS(AL68)</f>
        <v>2.1093492870026234</v>
      </c>
      <c r="AN68" s="1">
        <f>DEGREES(AM68)</f>
        <v>120.85681166417972</v>
      </c>
      <c r="AV68" s="1"/>
      <c r="AW68" s="1">
        <f t="shared" ref="AW68:AW69" si="248">AT48</f>
        <v>259</v>
      </c>
      <c r="AX68" s="1">
        <f t="shared" ref="AX68:AX69" si="249">AU48</f>
        <v>197</v>
      </c>
      <c r="AY68" s="1"/>
      <c r="AZ68" s="1"/>
      <c r="BA68" s="1">
        <f>(AY67*AY69+AZ67*AZ69)/(SQRT(AY67^2+AZ67^2)*SQRT(AY69^2+AZ69^2))</f>
        <v>-0.66679485946982575</v>
      </c>
      <c r="BB68" s="1">
        <f>ACOS(BA68)</f>
        <v>2.3006959849466284</v>
      </c>
      <c r="BC68" s="1">
        <f>DEGREES(BB68)</f>
        <v>131.82016988013578</v>
      </c>
      <c r="BK68" s="1"/>
      <c r="BL68" s="1">
        <f t="shared" ref="BL68:BL69" si="250">BI48</f>
        <v>266</v>
      </c>
      <c r="BM68" s="1">
        <f t="shared" ref="BM68:BM69" si="251">BJ48</f>
        <v>99</v>
      </c>
      <c r="BN68" s="1"/>
      <c r="BO68" s="1"/>
      <c r="BP68" s="1">
        <f>(BN67*BN69+BO67*BO69)/(SQRT(BN67^2+BO67^2)*SQRT(BN69^2+BO69^2))</f>
        <v>-0.95506413681123703</v>
      </c>
      <c r="BQ68" s="1">
        <f>ACOS(BP68)</f>
        <v>2.8406724192293682</v>
      </c>
      <c r="BR68" s="1">
        <f>DEGREES(BQ68)</f>
        <v>162.75854060106005</v>
      </c>
      <c r="BZ68" s="1"/>
      <c r="CA68" s="1">
        <f t="shared" ref="CA68:CA69" si="252">BX48</f>
        <v>285</v>
      </c>
      <c r="CB68" s="1">
        <f t="shared" ref="CB68:CB69" si="253">BY48</f>
        <v>155</v>
      </c>
      <c r="CC68" s="1"/>
      <c r="CD68" s="1"/>
      <c r="CE68" s="1">
        <f>(CC67*CC69+CD67*CD69)/(SQRT(CC67^2+CD67^2)*SQRT(CC69^2+CD69^2))</f>
        <v>-0.95667388042885848</v>
      </c>
      <c r="CF68" s="1">
        <f>ACOS(CE68)</f>
        <v>2.8461518164460737</v>
      </c>
      <c r="CG68" s="1">
        <f>DEGREES(CF68)</f>
        <v>163.07248693585299</v>
      </c>
      <c r="CO68" s="1"/>
      <c r="CP68" s="1">
        <f t="shared" ref="CP68:CP69" si="254">CM51</f>
        <v>235</v>
      </c>
      <c r="CQ68" s="1">
        <f t="shared" ref="CQ68:CQ69" si="255">CN51</f>
        <v>160</v>
      </c>
      <c r="CR68" s="1"/>
      <c r="CS68" s="1"/>
      <c r="CT68" s="1">
        <f>(CR67*CR69+CS67*CS69)/(SQRT(CR67^2+CS67^2)*SQRT(CR69^2+CS69^2))</f>
        <v>-0.50670525011443812</v>
      </c>
      <c r="CU68" s="1">
        <f>ACOS(CT68)</f>
        <v>2.1021551195052335</v>
      </c>
      <c r="CV68" s="1">
        <f>DEGREES(CU68)</f>
        <v>120.44461622946908</v>
      </c>
      <c r="DD68" s="1"/>
      <c r="DE68" s="1">
        <f t="shared" ref="DE68:DE69" si="256">DB51</f>
        <v>232</v>
      </c>
      <c r="DF68" s="1">
        <f t="shared" ref="DF68:DF69" si="257">DC51</f>
        <v>150</v>
      </c>
      <c r="DG68" s="1"/>
      <c r="DH68" s="1"/>
      <c r="DI68" s="1">
        <f>(DG67*DG69+DH67*DH69)/(SQRT(DG67^2+DH67^2)*SQRT(DG69^2+DH69^2))</f>
        <v>-0.55470019622522915</v>
      </c>
      <c r="DJ68" s="1">
        <f>ACOS(DI68)</f>
        <v>2.158798930342464</v>
      </c>
      <c r="DK68" s="1">
        <f>DEGREES(DJ68)</f>
        <v>123.69006752597979</v>
      </c>
    </row>
    <row r="69" spans="18:119">
      <c r="R69" s="1"/>
      <c r="S69" s="1">
        <f t="shared" si="244"/>
        <v>278</v>
      </c>
      <c r="T69" s="1">
        <f t="shared" si="245"/>
        <v>163</v>
      </c>
      <c r="U69" s="1">
        <f>S69-S68</f>
        <v>18</v>
      </c>
      <c r="V69" s="1">
        <f>T69-T68</f>
        <v>11</v>
      </c>
      <c r="W69" s="1"/>
      <c r="X69" s="1"/>
      <c r="Y69" s="1"/>
      <c r="AG69" s="1"/>
      <c r="AH69" s="1">
        <f t="shared" si="246"/>
        <v>185</v>
      </c>
      <c r="AI69" s="1">
        <f t="shared" si="247"/>
        <v>78</v>
      </c>
      <c r="AJ69" s="1">
        <f>AH69-AH68</f>
        <v>-5</v>
      </c>
      <c r="AK69" s="1">
        <f>AI69-AI68</f>
        <v>-33</v>
      </c>
      <c r="AL69" s="1"/>
      <c r="AM69" s="1"/>
      <c r="AN69" s="1"/>
      <c r="AV69" s="1"/>
      <c r="AW69" s="1">
        <f t="shared" si="248"/>
        <v>285</v>
      </c>
      <c r="AX69" s="1">
        <f t="shared" si="249"/>
        <v>210</v>
      </c>
      <c r="AY69" s="1">
        <f>AW69-AW68</f>
        <v>26</v>
      </c>
      <c r="AZ69" s="1">
        <f>AX69-AX68</f>
        <v>13</v>
      </c>
      <c r="BA69" s="1"/>
      <c r="BB69" s="1"/>
      <c r="BC69" s="1"/>
      <c r="BK69" s="1"/>
      <c r="BL69" s="1">
        <f t="shared" si="250"/>
        <v>268</v>
      </c>
      <c r="BM69" s="1">
        <f t="shared" si="251"/>
        <v>97</v>
      </c>
      <c r="BN69" s="1">
        <f>BL69-BL68</f>
        <v>2</v>
      </c>
      <c r="BO69" s="1">
        <f>BM69-BM68</f>
        <v>-2</v>
      </c>
      <c r="BP69" s="1"/>
      <c r="BQ69" s="1"/>
      <c r="BR69" s="1"/>
      <c r="BZ69" s="1"/>
      <c r="CA69" s="1">
        <f t="shared" si="252"/>
        <v>304</v>
      </c>
      <c r="CB69" s="1">
        <f t="shared" si="253"/>
        <v>155</v>
      </c>
      <c r="CC69" s="1">
        <f>CA69-CA68</f>
        <v>19</v>
      </c>
      <c r="CD69" s="1">
        <f>CB69-CB68</f>
        <v>0</v>
      </c>
      <c r="CE69" s="1"/>
      <c r="CF69" s="1"/>
      <c r="CG69" s="1"/>
      <c r="CO69" s="1"/>
      <c r="CP69" s="1">
        <f t="shared" si="254"/>
        <v>260</v>
      </c>
      <c r="CQ69" s="1">
        <f t="shared" si="255"/>
        <v>161</v>
      </c>
      <c r="CR69" s="1">
        <f>CP69-CP68</f>
        <v>25</v>
      </c>
      <c r="CS69" s="1">
        <f>CQ69-CQ68</f>
        <v>1</v>
      </c>
      <c r="CT69" s="1"/>
      <c r="CU69" s="1"/>
      <c r="CV69" s="1"/>
      <c r="DD69" s="1"/>
      <c r="DE69" s="1">
        <f t="shared" si="256"/>
        <v>260</v>
      </c>
      <c r="DF69" s="1">
        <f t="shared" si="257"/>
        <v>150</v>
      </c>
      <c r="DG69" s="1">
        <f>DE69-DE68</f>
        <v>28</v>
      </c>
      <c r="DH69" s="1">
        <f>DF69-DF68</f>
        <v>0</v>
      </c>
      <c r="DI69" s="1"/>
      <c r="DJ69" s="1"/>
      <c r="DK69" s="1"/>
    </row>
    <row r="70" spans="18:119">
      <c r="R70" s="1"/>
      <c r="S70" s="1"/>
      <c r="T70" s="1"/>
      <c r="U70" s="1"/>
      <c r="V70" s="1"/>
      <c r="W70" s="1"/>
      <c r="X70" s="1"/>
      <c r="Y70" s="1"/>
      <c r="AG70" s="1"/>
      <c r="AH70" s="1"/>
      <c r="AI70" s="1"/>
      <c r="AJ70" s="1"/>
      <c r="AK70" s="1"/>
      <c r="AL70" s="1"/>
      <c r="AM70" s="1"/>
      <c r="AN70" s="1"/>
      <c r="AV70" s="1"/>
      <c r="AW70" s="1"/>
      <c r="AX70" s="1"/>
      <c r="AY70" s="1"/>
      <c r="AZ70" s="1"/>
      <c r="BA70" s="1"/>
      <c r="BB70" s="1"/>
      <c r="BC70" s="1"/>
      <c r="BK70" s="1"/>
      <c r="BL70" s="1"/>
      <c r="BM70" s="1"/>
      <c r="BN70" s="1"/>
      <c r="BO70" s="1"/>
      <c r="BP70" s="1"/>
      <c r="BQ70" s="1"/>
      <c r="BR70" s="1"/>
      <c r="BZ70" s="1"/>
      <c r="CA70" s="1"/>
      <c r="CB70" s="1"/>
      <c r="CC70" s="1"/>
      <c r="CD70" s="1"/>
      <c r="CE70" s="1"/>
      <c r="CF70" s="1"/>
      <c r="CG70" s="1"/>
    </row>
    <row r="71" spans="18:119">
      <c r="R71" s="1">
        <v>9</v>
      </c>
      <c r="S71" s="1">
        <f>P48</f>
        <v>260</v>
      </c>
      <c r="T71" s="1">
        <f>Q48</f>
        <v>152</v>
      </c>
      <c r="U71" s="1">
        <f>S71-S72</f>
        <v>-18</v>
      </c>
      <c r="V71" s="1">
        <f>T71-T72</f>
        <v>-11</v>
      </c>
      <c r="W71" s="1"/>
      <c r="X71" s="1"/>
      <c r="Y71" s="1"/>
      <c r="AG71" s="1">
        <v>9</v>
      </c>
      <c r="AH71" s="1"/>
      <c r="AI71" s="1"/>
      <c r="AJ71" s="1"/>
      <c r="AK71" s="1"/>
      <c r="AL71" s="1"/>
      <c r="AM71" s="1"/>
      <c r="AN71" s="1"/>
      <c r="AV71" s="1">
        <v>9</v>
      </c>
      <c r="AW71" s="1"/>
      <c r="AX71" s="1"/>
      <c r="AY71" s="1"/>
      <c r="AZ71" s="1"/>
      <c r="BA71" s="1"/>
      <c r="BB71" s="1"/>
      <c r="BC71" s="1"/>
      <c r="BK71" s="1">
        <v>9</v>
      </c>
      <c r="BL71" s="1"/>
      <c r="BM71" s="1"/>
      <c r="BN71" s="1"/>
      <c r="BO71" s="1"/>
      <c r="BP71" s="1"/>
      <c r="BQ71" s="1"/>
      <c r="BR71" s="1"/>
      <c r="BZ71" s="1">
        <v>9</v>
      </c>
      <c r="CA71" s="1"/>
      <c r="CB71" s="1"/>
      <c r="CC71" s="1"/>
      <c r="CD71" s="1"/>
      <c r="CE71" s="1"/>
      <c r="CF71" s="1"/>
      <c r="CG71" s="1"/>
      <c r="CO71" s="1">
        <v>8</v>
      </c>
      <c r="CP71" s="1">
        <f>CM51</f>
        <v>235</v>
      </c>
      <c r="CQ71" s="1">
        <f>CN51</f>
        <v>160</v>
      </c>
      <c r="CR71" s="1">
        <f>CP71-CP72</f>
        <v>-25</v>
      </c>
      <c r="CS71" s="1">
        <f>CQ71-CQ72</f>
        <v>-1</v>
      </c>
      <c r="CT71" s="1"/>
      <c r="CU71" s="1"/>
      <c r="CV71" s="1"/>
      <c r="DD71" s="1">
        <v>8</v>
      </c>
      <c r="DE71" s="1">
        <f>DB51</f>
        <v>232</v>
      </c>
      <c r="DF71" s="1">
        <f>DC51</f>
        <v>150</v>
      </c>
      <c r="DG71" s="1">
        <f>DE71-DE72</f>
        <v>-28</v>
      </c>
      <c r="DH71" s="1">
        <f>DF71-DF72</f>
        <v>0</v>
      </c>
      <c r="DI71" s="1"/>
      <c r="DJ71" s="1"/>
      <c r="DK71" s="1"/>
    </row>
    <row r="72" spans="18:119">
      <c r="R72" s="1"/>
      <c r="S72" s="1">
        <f t="shared" ref="S72:S73" si="258">P49</f>
        <v>278</v>
      </c>
      <c r="T72" s="1">
        <f t="shared" ref="T72:T73" si="259">Q49</f>
        <v>163</v>
      </c>
      <c r="U72" s="1"/>
      <c r="V72" s="1"/>
      <c r="W72" s="1">
        <f>(U71*U73+V71*V73)/(SQRT(U71^2+V71^2)*SQRT(U73^2+V73^2))</f>
        <v>-0.54259519838511083</v>
      </c>
      <c r="X72" s="1">
        <f>ACOS(W72)</f>
        <v>2.1443199071285441</v>
      </c>
      <c r="Y72" s="1">
        <f>DEGREES(X72)</f>
        <v>122.86048060435023</v>
      </c>
      <c r="AG72" s="1"/>
      <c r="AH72" s="1"/>
      <c r="AI72" s="1"/>
      <c r="AJ72" s="1"/>
      <c r="AK72" s="1"/>
      <c r="AL72" s="1"/>
      <c r="AM72" s="1"/>
      <c r="AN72" s="1"/>
      <c r="CO72" s="1"/>
      <c r="CP72" s="1">
        <f t="shared" ref="CP72:CP73" si="260">CM52</f>
        <v>260</v>
      </c>
      <c r="CQ72" s="1">
        <f t="shared" ref="CQ72:CQ73" si="261">CN52</f>
        <v>161</v>
      </c>
      <c r="CR72" s="1"/>
      <c r="CS72" s="1"/>
      <c r="CT72" s="1">
        <f>(CR71*CR73+CS71*CS73)/(SQRT(CR71^2+CS71^2)*SQRT(CR73^2+CS73^2))</f>
        <v>-0.18246987180356022</v>
      </c>
      <c r="CU72" s="1">
        <f>ACOS(CT72)</f>
        <v>1.7542942408122395</v>
      </c>
      <c r="CV72" s="1">
        <f>DEGREES(CU72)</f>
        <v>100.51365602264822</v>
      </c>
      <c r="DD72" s="1"/>
      <c r="DE72" s="1">
        <f t="shared" ref="DE72:DE73" si="262">DB52</f>
        <v>260</v>
      </c>
      <c r="DF72" s="1">
        <f t="shared" ref="DF72:DF73" si="263">DC52</f>
        <v>150</v>
      </c>
      <c r="DG72" s="1"/>
      <c r="DH72" s="1"/>
      <c r="DI72" s="1">
        <f>(DG71*DG73+DH71*DH73)/(SQRT(DG71^2+DH71^2)*SQRT(DG73^2+DH73^2))</f>
        <v>-0.39391929857916763</v>
      </c>
      <c r="DJ72" s="1">
        <f>ACOS(DI72)</f>
        <v>1.9756881130799799</v>
      </c>
      <c r="DK72" s="1">
        <f>DEGREES(DJ72)</f>
        <v>113.19859051364818</v>
      </c>
    </row>
    <row r="73" spans="18:119">
      <c r="R73" s="1"/>
      <c r="S73" s="1">
        <f t="shared" si="258"/>
        <v>305</v>
      </c>
      <c r="T73" s="1">
        <f t="shared" si="259"/>
        <v>150</v>
      </c>
      <c r="U73" s="1">
        <f>S73-S72</f>
        <v>27</v>
      </c>
      <c r="V73" s="1">
        <f>T73-T72</f>
        <v>-13</v>
      </c>
      <c r="W73" s="1"/>
      <c r="X73" s="1"/>
      <c r="Y73" s="1"/>
      <c r="AG73" s="1"/>
      <c r="AH73" s="1"/>
      <c r="AI73" s="1"/>
      <c r="AJ73" s="1"/>
      <c r="AK73" s="1"/>
      <c r="AL73" s="1"/>
      <c r="AM73" s="1"/>
      <c r="AN73" s="1"/>
      <c r="CO73" s="1"/>
      <c r="CP73" s="1">
        <f t="shared" si="260"/>
        <v>265</v>
      </c>
      <c r="CQ73" s="1">
        <f t="shared" si="261"/>
        <v>139</v>
      </c>
      <c r="CR73" s="1">
        <f>CP73-CP72</f>
        <v>5</v>
      </c>
      <c r="CS73" s="1">
        <f>CQ73-CQ72</f>
        <v>-22</v>
      </c>
      <c r="CT73" s="1"/>
      <c r="CU73" s="1"/>
      <c r="CV73" s="1"/>
      <c r="DD73" s="1"/>
      <c r="DE73" s="1">
        <f t="shared" si="262"/>
        <v>269</v>
      </c>
      <c r="DF73" s="1">
        <f t="shared" si="263"/>
        <v>129</v>
      </c>
      <c r="DG73" s="1">
        <f>DE73-DE72</f>
        <v>9</v>
      </c>
      <c r="DH73" s="1">
        <f>DF73-DF72</f>
        <v>-21</v>
      </c>
      <c r="DI73" s="1"/>
      <c r="DJ73" s="1"/>
      <c r="DK73" s="1"/>
    </row>
    <row r="74" spans="18:119">
      <c r="CO74" s="1"/>
      <c r="CP74" s="1"/>
      <c r="CQ74" s="1"/>
      <c r="CR74" s="1"/>
      <c r="CS74" s="1"/>
      <c r="CT74" s="1"/>
      <c r="CU74" s="1"/>
      <c r="CV74" s="1"/>
      <c r="DD74" s="1"/>
      <c r="DE74" s="1"/>
      <c r="DF74" s="1"/>
      <c r="DG74" s="1"/>
      <c r="DH74" s="1"/>
      <c r="DI74" s="1"/>
      <c r="DJ74" s="1"/>
      <c r="DK74" s="1"/>
    </row>
    <row r="75" spans="18:119">
      <c r="CO75" s="1">
        <v>9</v>
      </c>
      <c r="CP75" s="1">
        <f>CM52</f>
        <v>260</v>
      </c>
      <c r="CQ75" s="1">
        <f>CN52</f>
        <v>161</v>
      </c>
      <c r="CR75" s="1">
        <f>CP75-CP76</f>
        <v>-5</v>
      </c>
      <c r="CS75" s="1">
        <f>CQ75-CQ76</f>
        <v>22</v>
      </c>
      <c r="CT75" s="1"/>
      <c r="CU75" s="1"/>
      <c r="CV75" s="1"/>
      <c r="DD75" s="1">
        <v>9</v>
      </c>
      <c r="DE75" s="1">
        <f>DB52</f>
        <v>260</v>
      </c>
      <c r="DF75" s="1">
        <f>DC52</f>
        <v>150</v>
      </c>
      <c r="DG75" s="1">
        <f>DE75-DE76</f>
        <v>-9</v>
      </c>
      <c r="DH75" s="1">
        <f>DF75-DF76</f>
        <v>21</v>
      </c>
      <c r="DI75" s="1"/>
      <c r="DJ75" s="1"/>
      <c r="DK75" s="1"/>
    </row>
    <row r="76" spans="18:119">
      <c r="CP76" s="1">
        <f t="shared" ref="CP76:CQ76" si="264">CM53</f>
        <v>265</v>
      </c>
      <c r="CQ76" s="1">
        <f t="shared" si="264"/>
        <v>139</v>
      </c>
      <c r="CR76" s="1"/>
      <c r="CS76" s="1"/>
      <c r="CT76" s="1">
        <f>(CR75*CR77+CS75*CS77)/(SQRT(CR75^2+CS75^2)*SQRT(CR77^2+CS77^2))</f>
        <v>-0.6217668166306447</v>
      </c>
      <c r="CU76" s="1">
        <f>ACOS(CT76)</f>
        <v>2.2417929030926995</v>
      </c>
      <c r="CV76" s="1">
        <f>DEGREES(CU76)</f>
        <v>128.44527188959205</v>
      </c>
      <c r="DE76" s="1">
        <f t="shared" ref="DE76:DE77" si="265">DB53</f>
        <v>269</v>
      </c>
      <c r="DF76" s="1">
        <f t="shared" ref="DF76:DF77" si="266">DC53</f>
        <v>129</v>
      </c>
      <c r="DG76" s="1"/>
      <c r="DH76" s="1"/>
      <c r="DI76" s="1">
        <f>(DG75*DG77+DH75*DH77)/(SQRT(DG75^2+DH75^2)*SQRT(DG77^2+DH77^2))</f>
        <v>-0.59754571335178941</v>
      </c>
      <c r="DJ76" s="1">
        <f>ACOS(DI76)</f>
        <v>2.2112330938008435</v>
      </c>
      <c r="DK76" s="1">
        <f>DEGREES(DJ76)</f>
        <v>126.69432379444402</v>
      </c>
    </row>
    <row r="77" spans="18:119">
      <c r="CP77" s="1">
        <f t="shared" ref="CP77:CQ77" si="267">CM54</f>
        <v>290</v>
      </c>
      <c r="CQ77" s="1">
        <f t="shared" si="267"/>
        <v>127</v>
      </c>
      <c r="CR77" s="1">
        <f>CP77-CP76</f>
        <v>25</v>
      </c>
      <c r="CS77" s="1">
        <f>CQ77-CQ76</f>
        <v>-12</v>
      </c>
      <c r="CT77" s="1"/>
      <c r="CU77" s="1"/>
      <c r="CV77" s="1"/>
      <c r="DE77" s="1">
        <f t="shared" si="265"/>
        <v>294</v>
      </c>
      <c r="DF77" s="1">
        <f t="shared" si="266"/>
        <v>123</v>
      </c>
      <c r="DG77" s="1">
        <f>DE77-DE76</f>
        <v>25</v>
      </c>
      <c r="DH77" s="1">
        <f>DF77-DF76</f>
        <v>-6</v>
      </c>
      <c r="DI77" s="1"/>
      <c r="DJ77" s="1"/>
      <c r="DK77" s="1"/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06BB0-A9E4-0E4C-9ABF-5AA186E380F3}">
  <dimension ref="A1:CU47"/>
  <sheetViews>
    <sheetView workbookViewId="0">
      <selection activeCell="CT1" sqref="CT1:CU10"/>
    </sheetView>
  </sheetViews>
  <sheetFormatPr baseColWidth="10" defaultRowHeight="20"/>
  <cols>
    <col min="1" max="1" width="22.140625" customWidth="1"/>
  </cols>
  <sheetData>
    <row r="1" spans="1:99">
      <c r="A1" t="s">
        <v>0</v>
      </c>
      <c r="B1">
        <v>63</v>
      </c>
      <c r="C1">
        <v>94</v>
      </c>
      <c r="E1">
        <v>61</v>
      </c>
      <c r="F1">
        <v>110</v>
      </c>
      <c r="H1">
        <v>83</v>
      </c>
      <c r="I1">
        <v>89</v>
      </c>
      <c r="K1" t="s">
        <v>31</v>
      </c>
      <c r="L1">
        <v>101</v>
      </c>
      <c r="M1">
        <v>69</v>
      </c>
      <c r="O1">
        <v>89</v>
      </c>
      <c r="P1">
        <v>90</v>
      </c>
      <c r="R1">
        <v>120</v>
      </c>
      <c r="S1">
        <v>74</v>
      </c>
      <c r="U1" t="s">
        <v>32</v>
      </c>
      <c r="V1">
        <v>105</v>
      </c>
      <c r="W1">
        <v>126</v>
      </c>
      <c r="Y1">
        <v>92</v>
      </c>
      <c r="Z1">
        <v>152</v>
      </c>
      <c r="AB1">
        <v>105</v>
      </c>
      <c r="AC1">
        <v>126</v>
      </c>
      <c r="AE1" t="s">
        <v>33</v>
      </c>
      <c r="AF1">
        <v>84</v>
      </c>
      <c r="AG1">
        <v>200</v>
      </c>
      <c r="AI1">
        <v>115</v>
      </c>
      <c r="AJ1">
        <v>210</v>
      </c>
      <c r="AL1">
        <v>84</v>
      </c>
      <c r="AM1">
        <v>200</v>
      </c>
      <c r="AO1" t="s">
        <v>34</v>
      </c>
      <c r="AP1">
        <v>147</v>
      </c>
      <c r="AQ1">
        <v>126</v>
      </c>
      <c r="AS1">
        <v>147</v>
      </c>
      <c r="AT1">
        <v>126</v>
      </c>
      <c r="AV1">
        <v>189</v>
      </c>
      <c r="AW1">
        <v>113</v>
      </c>
      <c r="AY1" t="s">
        <v>35</v>
      </c>
      <c r="AZ1">
        <v>77</v>
      </c>
      <c r="BA1">
        <v>216</v>
      </c>
      <c r="BC1">
        <v>98</v>
      </c>
      <c r="BD1">
        <v>258</v>
      </c>
      <c r="BF1">
        <v>77</v>
      </c>
      <c r="BG1">
        <v>216</v>
      </c>
      <c r="BI1" t="s">
        <v>37</v>
      </c>
      <c r="BJ1">
        <v>133</v>
      </c>
      <c r="BK1">
        <v>122</v>
      </c>
      <c r="BM1">
        <v>133</v>
      </c>
      <c r="BN1">
        <v>122</v>
      </c>
      <c r="BP1">
        <v>173</v>
      </c>
      <c r="BQ1">
        <v>105</v>
      </c>
      <c r="BS1" t="s">
        <v>38</v>
      </c>
      <c r="BT1">
        <v>72</v>
      </c>
      <c r="BU1">
        <v>190</v>
      </c>
      <c r="BW1">
        <v>90</v>
      </c>
      <c r="BX1">
        <v>236</v>
      </c>
      <c r="BZ1">
        <v>72</v>
      </c>
      <c r="CA1">
        <v>190</v>
      </c>
      <c r="CC1" t="s">
        <v>39</v>
      </c>
      <c r="CD1">
        <v>135</v>
      </c>
      <c r="CE1">
        <v>149</v>
      </c>
      <c r="CG1">
        <v>145</v>
      </c>
      <c r="CH1">
        <v>124</v>
      </c>
      <c r="CJ1">
        <v>180</v>
      </c>
      <c r="CK1">
        <v>111</v>
      </c>
      <c r="CM1" t="s">
        <v>40</v>
      </c>
      <c r="CN1">
        <v>188</v>
      </c>
      <c r="CO1">
        <v>58</v>
      </c>
      <c r="CQ1">
        <v>178</v>
      </c>
      <c r="CR1">
        <v>77</v>
      </c>
      <c r="CT1">
        <v>234</v>
      </c>
      <c r="CU1">
        <v>61</v>
      </c>
    </row>
    <row r="2" spans="1:99">
      <c r="A2" t="s">
        <v>30</v>
      </c>
      <c r="B2">
        <v>83</v>
      </c>
      <c r="C2">
        <v>89</v>
      </c>
      <c r="E2">
        <v>80</v>
      </c>
      <c r="F2">
        <v>119</v>
      </c>
      <c r="H2">
        <v>91</v>
      </c>
      <c r="I2">
        <v>109</v>
      </c>
      <c r="K2" t="s">
        <v>11</v>
      </c>
      <c r="L2">
        <v>120</v>
      </c>
      <c r="M2">
        <v>74</v>
      </c>
      <c r="O2">
        <v>102</v>
      </c>
      <c r="P2">
        <v>103</v>
      </c>
      <c r="R2">
        <v>120</v>
      </c>
      <c r="S2">
        <v>96</v>
      </c>
      <c r="U2" t="s">
        <v>25</v>
      </c>
      <c r="V2">
        <v>129</v>
      </c>
      <c r="W2">
        <v>138</v>
      </c>
      <c r="Y2">
        <v>122</v>
      </c>
      <c r="Z2">
        <v>165</v>
      </c>
      <c r="AB2">
        <v>129</v>
      </c>
      <c r="AC2">
        <v>138</v>
      </c>
      <c r="AE2" t="s">
        <v>11</v>
      </c>
      <c r="AF2">
        <v>95</v>
      </c>
      <c r="AG2">
        <v>189</v>
      </c>
      <c r="AI2">
        <v>115</v>
      </c>
      <c r="AJ2">
        <v>199</v>
      </c>
      <c r="AL2">
        <v>95</v>
      </c>
      <c r="AM2">
        <v>189</v>
      </c>
      <c r="AO2" t="s">
        <v>11</v>
      </c>
      <c r="AP2">
        <v>169</v>
      </c>
      <c r="AQ2">
        <v>101</v>
      </c>
      <c r="AS2">
        <v>161</v>
      </c>
      <c r="AT2">
        <v>147</v>
      </c>
      <c r="AV2">
        <v>181</v>
      </c>
      <c r="AW2">
        <v>142</v>
      </c>
      <c r="AY2" t="s">
        <v>25</v>
      </c>
      <c r="AZ2">
        <v>108</v>
      </c>
      <c r="BA2">
        <v>212</v>
      </c>
      <c r="BC2">
        <v>119</v>
      </c>
      <c r="BD2">
        <v>226</v>
      </c>
      <c r="BF2">
        <v>108</v>
      </c>
      <c r="BG2">
        <v>212</v>
      </c>
      <c r="BI2" t="s">
        <v>11</v>
      </c>
      <c r="BJ2">
        <v>143</v>
      </c>
      <c r="BK2">
        <v>97</v>
      </c>
      <c r="BM2">
        <v>145</v>
      </c>
      <c r="BN2">
        <v>134</v>
      </c>
      <c r="BP2">
        <v>174</v>
      </c>
      <c r="BQ2">
        <v>126</v>
      </c>
      <c r="BS2" t="s">
        <v>11</v>
      </c>
      <c r="BT2">
        <v>102</v>
      </c>
      <c r="BU2">
        <v>175</v>
      </c>
      <c r="BW2">
        <v>114</v>
      </c>
      <c r="BX2">
        <v>221</v>
      </c>
      <c r="BZ2">
        <v>102</v>
      </c>
      <c r="CA2">
        <v>175</v>
      </c>
      <c r="CC2" t="s">
        <v>11</v>
      </c>
      <c r="CD2">
        <v>145</v>
      </c>
      <c r="CE2">
        <v>124</v>
      </c>
      <c r="CG2">
        <v>135</v>
      </c>
      <c r="CH2">
        <v>149</v>
      </c>
      <c r="CJ2">
        <v>209</v>
      </c>
      <c r="CK2">
        <v>122</v>
      </c>
      <c r="CM2" t="s">
        <v>11</v>
      </c>
      <c r="CN2">
        <v>234</v>
      </c>
      <c r="CO2">
        <v>61</v>
      </c>
      <c r="CQ2">
        <v>186</v>
      </c>
      <c r="CR2">
        <v>92</v>
      </c>
      <c r="CT2">
        <v>234</v>
      </c>
      <c r="CU2">
        <v>79</v>
      </c>
    </row>
    <row r="3" spans="1:99">
      <c r="A3" t="s">
        <v>11</v>
      </c>
      <c r="B3">
        <v>91</v>
      </c>
      <c r="C3">
        <v>109</v>
      </c>
      <c r="E3">
        <v>81</v>
      </c>
      <c r="F3">
        <v>126</v>
      </c>
      <c r="H3">
        <v>101</v>
      </c>
      <c r="I3">
        <v>109</v>
      </c>
      <c r="L3">
        <v>120</v>
      </c>
      <c r="M3">
        <v>96</v>
      </c>
      <c r="O3">
        <v>99</v>
      </c>
      <c r="P3">
        <v>113</v>
      </c>
      <c r="R3">
        <v>127</v>
      </c>
      <c r="S3">
        <v>100</v>
      </c>
      <c r="V3">
        <v>122</v>
      </c>
      <c r="W3">
        <v>165</v>
      </c>
      <c r="Y3">
        <v>125</v>
      </c>
      <c r="Z3">
        <v>178</v>
      </c>
      <c r="AB3">
        <v>146</v>
      </c>
      <c r="AC3">
        <v>130</v>
      </c>
      <c r="AF3">
        <v>115</v>
      </c>
      <c r="AG3">
        <v>199</v>
      </c>
      <c r="AI3">
        <v>136</v>
      </c>
      <c r="AJ3">
        <v>187</v>
      </c>
      <c r="AL3">
        <v>92</v>
      </c>
      <c r="AM3">
        <v>176</v>
      </c>
      <c r="AP3">
        <v>189</v>
      </c>
      <c r="AQ3">
        <v>113</v>
      </c>
      <c r="AS3">
        <v>151</v>
      </c>
      <c r="AT3">
        <v>166</v>
      </c>
      <c r="AV3">
        <v>200</v>
      </c>
      <c r="AW3">
        <v>157</v>
      </c>
      <c r="AZ3">
        <v>119</v>
      </c>
      <c r="BA3">
        <v>226</v>
      </c>
      <c r="BC3">
        <v>142</v>
      </c>
      <c r="BD3">
        <v>227</v>
      </c>
      <c r="BF3">
        <v>116</v>
      </c>
      <c r="BG3">
        <v>175</v>
      </c>
      <c r="BJ3">
        <v>173</v>
      </c>
      <c r="BK3">
        <v>105</v>
      </c>
      <c r="BM3">
        <v>140</v>
      </c>
      <c r="BN3">
        <v>153</v>
      </c>
      <c r="BP3">
        <v>194</v>
      </c>
      <c r="BQ3">
        <v>140</v>
      </c>
      <c r="BT3">
        <v>116</v>
      </c>
      <c r="BU3">
        <v>187</v>
      </c>
      <c r="BW3">
        <v>145</v>
      </c>
      <c r="BX3">
        <v>234</v>
      </c>
      <c r="BZ3">
        <v>116</v>
      </c>
      <c r="CA3">
        <v>187</v>
      </c>
      <c r="CD3">
        <v>180</v>
      </c>
      <c r="CE3">
        <v>111</v>
      </c>
      <c r="CG3">
        <v>156</v>
      </c>
      <c r="CH3">
        <v>165</v>
      </c>
      <c r="CJ3">
        <v>211</v>
      </c>
      <c r="CK3">
        <v>144</v>
      </c>
      <c r="CN3">
        <v>234</v>
      </c>
      <c r="CO3">
        <v>79</v>
      </c>
      <c r="CQ3">
        <v>167</v>
      </c>
      <c r="CR3">
        <v>118</v>
      </c>
      <c r="CT3">
        <v>216</v>
      </c>
      <c r="CU3">
        <v>94</v>
      </c>
    </row>
    <row r="4" spans="1:99">
      <c r="B4">
        <v>80</v>
      </c>
      <c r="C4">
        <v>119</v>
      </c>
      <c r="E4">
        <v>93</v>
      </c>
      <c r="F4">
        <v>134</v>
      </c>
      <c r="H4">
        <v>105</v>
      </c>
      <c r="I4">
        <v>125</v>
      </c>
      <c r="L4">
        <v>102</v>
      </c>
      <c r="M4">
        <v>103</v>
      </c>
      <c r="O4">
        <v>111</v>
      </c>
      <c r="P4">
        <v>120</v>
      </c>
      <c r="R4">
        <v>129</v>
      </c>
      <c r="S4">
        <v>109</v>
      </c>
      <c r="V4">
        <v>92</v>
      </c>
      <c r="W4">
        <v>152</v>
      </c>
      <c r="Y4">
        <v>138</v>
      </c>
      <c r="Z4">
        <v>185</v>
      </c>
      <c r="AB4">
        <v>157</v>
      </c>
      <c r="AC4">
        <v>140</v>
      </c>
      <c r="AF4">
        <v>115</v>
      </c>
      <c r="AG4">
        <v>210</v>
      </c>
      <c r="AI4">
        <v>132</v>
      </c>
      <c r="AJ4">
        <v>166</v>
      </c>
      <c r="AL4">
        <v>111</v>
      </c>
      <c r="AM4">
        <v>157</v>
      </c>
      <c r="AP4">
        <v>181</v>
      </c>
      <c r="AQ4">
        <v>142</v>
      </c>
      <c r="AS4">
        <v>170</v>
      </c>
      <c r="AT4">
        <v>187</v>
      </c>
      <c r="AV4">
        <v>199</v>
      </c>
      <c r="AW4">
        <v>173</v>
      </c>
      <c r="AZ4">
        <v>98</v>
      </c>
      <c r="BA4">
        <v>258</v>
      </c>
      <c r="BC4">
        <v>154</v>
      </c>
      <c r="BD4">
        <v>210</v>
      </c>
      <c r="BF4">
        <v>137</v>
      </c>
      <c r="BG4">
        <v>176</v>
      </c>
      <c r="BJ4">
        <v>174</v>
      </c>
      <c r="BK4">
        <v>126</v>
      </c>
      <c r="BM4">
        <v>166</v>
      </c>
      <c r="BN4">
        <v>173</v>
      </c>
      <c r="BP4">
        <v>193</v>
      </c>
      <c r="BQ4">
        <v>161</v>
      </c>
      <c r="BT4">
        <v>114</v>
      </c>
      <c r="BU4">
        <v>221</v>
      </c>
      <c r="BW4">
        <v>167</v>
      </c>
      <c r="BX4">
        <v>212</v>
      </c>
      <c r="BZ4">
        <v>139</v>
      </c>
      <c r="CA4">
        <v>168</v>
      </c>
      <c r="CD4">
        <v>209</v>
      </c>
      <c r="CE4">
        <v>122</v>
      </c>
      <c r="CG4">
        <v>152</v>
      </c>
      <c r="CH4">
        <v>197</v>
      </c>
      <c r="CJ4">
        <v>197</v>
      </c>
      <c r="CK4">
        <v>157</v>
      </c>
      <c r="CN4">
        <v>216</v>
      </c>
      <c r="CO4">
        <v>94</v>
      </c>
      <c r="CQ4">
        <v>183</v>
      </c>
      <c r="CR4">
        <v>148</v>
      </c>
      <c r="CT4">
        <v>231</v>
      </c>
      <c r="CU4">
        <v>128</v>
      </c>
    </row>
    <row r="5" spans="1:99">
      <c r="B5">
        <v>61</v>
      </c>
      <c r="C5">
        <v>110</v>
      </c>
      <c r="E5">
        <v>106</v>
      </c>
      <c r="F5">
        <v>159</v>
      </c>
      <c r="H5">
        <v>127</v>
      </c>
      <c r="I5">
        <v>127</v>
      </c>
      <c r="L5">
        <v>89</v>
      </c>
      <c r="M5">
        <v>90</v>
      </c>
      <c r="O5">
        <v>108</v>
      </c>
      <c r="P5">
        <v>140</v>
      </c>
      <c r="R5">
        <v>139</v>
      </c>
      <c r="S5">
        <v>115</v>
      </c>
      <c r="Y5">
        <v>155</v>
      </c>
      <c r="Z5">
        <v>173</v>
      </c>
      <c r="AB5">
        <v>184</v>
      </c>
      <c r="AC5">
        <v>136</v>
      </c>
      <c r="AF5">
        <v>96</v>
      </c>
      <c r="AG5">
        <v>215</v>
      </c>
      <c r="AI5">
        <v>148</v>
      </c>
      <c r="AJ5">
        <v>158</v>
      </c>
      <c r="AL5">
        <v>105</v>
      </c>
      <c r="AM5">
        <v>144</v>
      </c>
      <c r="AP5">
        <v>161</v>
      </c>
      <c r="AQ5">
        <v>147</v>
      </c>
      <c r="AS5">
        <v>161</v>
      </c>
      <c r="AT5">
        <v>215</v>
      </c>
      <c r="AV5">
        <v>215</v>
      </c>
      <c r="AW5">
        <v>183</v>
      </c>
      <c r="AZ5">
        <v>77</v>
      </c>
      <c r="BA5">
        <v>250</v>
      </c>
      <c r="BC5">
        <v>182</v>
      </c>
      <c r="BD5">
        <v>214</v>
      </c>
      <c r="BF5">
        <v>148</v>
      </c>
      <c r="BG5">
        <v>162</v>
      </c>
      <c r="BJ5">
        <v>145</v>
      </c>
      <c r="BK5">
        <v>134</v>
      </c>
      <c r="BM5">
        <v>159</v>
      </c>
      <c r="BN5">
        <v>192</v>
      </c>
      <c r="BP5">
        <v>212</v>
      </c>
      <c r="BQ5">
        <v>172</v>
      </c>
      <c r="BT5">
        <v>90</v>
      </c>
      <c r="BU5">
        <v>236</v>
      </c>
      <c r="BW5">
        <v>192</v>
      </c>
      <c r="BX5">
        <v>218</v>
      </c>
      <c r="BZ5">
        <v>158</v>
      </c>
      <c r="CA5">
        <v>177</v>
      </c>
      <c r="CD5">
        <v>211</v>
      </c>
      <c r="CE5">
        <v>144</v>
      </c>
      <c r="CG5">
        <v>177</v>
      </c>
      <c r="CH5">
        <v>209</v>
      </c>
      <c r="CJ5">
        <v>207</v>
      </c>
      <c r="CK5">
        <v>184</v>
      </c>
      <c r="CN5">
        <v>186</v>
      </c>
      <c r="CO5">
        <v>92</v>
      </c>
      <c r="CQ5">
        <v>171</v>
      </c>
      <c r="CR5">
        <v>169</v>
      </c>
      <c r="CT5">
        <v>222</v>
      </c>
      <c r="CU5">
        <v>153</v>
      </c>
    </row>
    <row r="6" spans="1:99">
      <c r="E6">
        <v>121</v>
      </c>
      <c r="F6">
        <v>164</v>
      </c>
      <c r="H6">
        <v>140</v>
      </c>
      <c r="I6">
        <v>144</v>
      </c>
      <c r="O6">
        <v>116</v>
      </c>
      <c r="P6">
        <v>148</v>
      </c>
      <c r="R6">
        <v>144</v>
      </c>
      <c r="S6">
        <v>132</v>
      </c>
      <c r="Y6">
        <v>170</v>
      </c>
      <c r="Z6">
        <v>178</v>
      </c>
      <c r="AB6">
        <v>193</v>
      </c>
      <c r="AC6">
        <v>151</v>
      </c>
      <c r="AI6">
        <v>156</v>
      </c>
      <c r="AJ6">
        <v>138</v>
      </c>
      <c r="AL6">
        <v>111</v>
      </c>
      <c r="AM6">
        <v>118</v>
      </c>
      <c r="AS6">
        <v>181</v>
      </c>
      <c r="AT6">
        <v>232</v>
      </c>
      <c r="AV6">
        <v>223</v>
      </c>
      <c r="AW6">
        <v>204</v>
      </c>
      <c r="BC6">
        <v>191</v>
      </c>
      <c r="BD6">
        <v>233</v>
      </c>
      <c r="BF6">
        <v>177</v>
      </c>
      <c r="BG6">
        <v>154</v>
      </c>
      <c r="BM6">
        <v>166</v>
      </c>
      <c r="BN6">
        <v>202</v>
      </c>
      <c r="BP6">
        <v>216</v>
      </c>
      <c r="BQ6">
        <v>192</v>
      </c>
      <c r="BT6">
        <v>65</v>
      </c>
      <c r="BU6">
        <v>211</v>
      </c>
      <c r="BW6">
        <v>211</v>
      </c>
      <c r="BX6">
        <v>197</v>
      </c>
      <c r="BZ6">
        <v>179</v>
      </c>
      <c r="CA6">
        <v>160</v>
      </c>
      <c r="CD6">
        <v>197</v>
      </c>
      <c r="CE6">
        <v>157</v>
      </c>
      <c r="CG6">
        <v>186</v>
      </c>
      <c r="CH6">
        <v>235</v>
      </c>
      <c r="CJ6">
        <v>239</v>
      </c>
      <c r="CK6">
        <v>191</v>
      </c>
      <c r="CN6">
        <v>178</v>
      </c>
      <c r="CO6">
        <v>77</v>
      </c>
      <c r="CQ6">
        <v>173</v>
      </c>
      <c r="CR6">
        <v>187</v>
      </c>
      <c r="CT6">
        <v>236</v>
      </c>
      <c r="CU6">
        <v>175</v>
      </c>
    </row>
    <row r="7" spans="1:99">
      <c r="E7">
        <v>135</v>
      </c>
      <c r="F7">
        <v>155</v>
      </c>
      <c r="H7">
        <v>165</v>
      </c>
      <c r="I7">
        <v>138</v>
      </c>
      <c r="O7">
        <v>115</v>
      </c>
      <c r="P7">
        <v>164</v>
      </c>
      <c r="R7">
        <v>136</v>
      </c>
      <c r="S7">
        <v>143</v>
      </c>
      <c r="Y7">
        <v>176</v>
      </c>
      <c r="Z7">
        <v>195</v>
      </c>
      <c r="AB7">
        <v>223</v>
      </c>
      <c r="AC7">
        <v>156</v>
      </c>
      <c r="AI7">
        <v>152</v>
      </c>
      <c r="AJ7">
        <v>120</v>
      </c>
      <c r="AL7">
        <v>120</v>
      </c>
      <c r="AM7">
        <v>111</v>
      </c>
      <c r="AS7">
        <v>181</v>
      </c>
      <c r="AT7">
        <v>252</v>
      </c>
      <c r="AV7">
        <v>217</v>
      </c>
      <c r="AW7">
        <v>218</v>
      </c>
      <c r="BC7">
        <v>219</v>
      </c>
      <c r="BD7">
        <v>246</v>
      </c>
      <c r="BF7">
        <v>197</v>
      </c>
      <c r="BG7">
        <v>165</v>
      </c>
      <c r="BJ7">
        <v>145</v>
      </c>
      <c r="BK7">
        <v>134</v>
      </c>
      <c r="BM7">
        <v>157</v>
      </c>
      <c r="BN7">
        <v>230</v>
      </c>
      <c r="BP7">
        <v>205</v>
      </c>
      <c r="BQ7">
        <v>204</v>
      </c>
      <c r="BW7">
        <v>242</v>
      </c>
      <c r="BX7">
        <v>205</v>
      </c>
      <c r="BZ7">
        <v>202</v>
      </c>
      <c r="CA7">
        <v>167</v>
      </c>
      <c r="CD7">
        <v>156</v>
      </c>
      <c r="CE7">
        <v>165</v>
      </c>
      <c r="CG7">
        <v>218</v>
      </c>
      <c r="CH7">
        <v>241</v>
      </c>
      <c r="CJ7">
        <v>244</v>
      </c>
      <c r="CK7">
        <v>214</v>
      </c>
      <c r="CQ7">
        <v>196</v>
      </c>
      <c r="CR7">
        <v>214</v>
      </c>
      <c r="CT7">
        <v>234</v>
      </c>
      <c r="CU7">
        <v>204</v>
      </c>
    </row>
    <row r="8" spans="1:99">
      <c r="E8">
        <v>151</v>
      </c>
      <c r="F8">
        <v>169</v>
      </c>
      <c r="H8">
        <v>170</v>
      </c>
      <c r="I8">
        <v>145</v>
      </c>
      <c r="O8">
        <v>129</v>
      </c>
      <c r="P8">
        <v>174</v>
      </c>
      <c r="R8">
        <v>145</v>
      </c>
      <c r="S8">
        <v>158</v>
      </c>
      <c r="Y8">
        <v>194</v>
      </c>
      <c r="Z8">
        <v>205</v>
      </c>
      <c r="AB8">
        <v>230</v>
      </c>
      <c r="AC8">
        <v>176</v>
      </c>
      <c r="AI8">
        <v>147</v>
      </c>
      <c r="AJ8">
        <v>115</v>
      </c>
      <c r="AL8">
        <v>119</v>
      </c>
      <c r="AM8">
        <v>83</v>
      </c>
      <c r="AS8">
        <v>175</v>
      </c>
      <c r="AT8">
        <v>256</v>
      </c>
      <c r="AV8">
        <v>232</v>
      </c>
      <c r="AW8">
        <v>235</v>
      </c>
      <c r="BC8">
        <v>244</v>
      </c>
      <c r="BD8">
        <v>236</v>
      </c>
      <c r="BF8">
        <v>205</v>
      </c>
      <c r="BG8">
        <v>185</v>
      </c>
      <c r="BJ8">
        <v>174</v>
      </c>
      <c r="BK8">
        <v>126</v>
      </c>
      <c r="BM8">
        <v>140</v>
      </c>
      <c r="BN8">
        <v>236</v>
      </c>
      <c r="BP8">
        <v>212</v>
      </c>
      <c r="BQ8">
        <v>234</v>
      </c>
      <c r="BT8">
        <v>116</v>
      </c>
      <c r="BU8">
        <v>187</v>
      </c>
      <c r="BW8">
        <v>257</v>
      </c>
      <c r="BX8">
        <v>186</v>
      </c>
      <c r="BZ8">
        <v>225</v>
      </c>
      <c r="CA8">
        <v>145</v>
      </c>
      <c r="CG8">
        <v>231</v>
      </c>
      <c r="CH8">
        <v>276</v>
      </c>
      <c r="CJ8">
        <v>271</v>
      </c>
      <c r="CK8">
        <v>223</v>
      </c>
      <c r="CN8">
        <v>167</v>
      </c>
      <c r="CO8">
        <v>118</v>
      </c>
      <c r="CQ8">
        <v>191</v>
      </c>
      <c r="CR8">
        <v>234</v>
      </c>
      <c r="CT8">
        <v>249</v>
      </c>
      <c r="CU8">
        <v>223</v>
      </c>
    </row>
    <row r="9" spans="1:99">
      <c r="B9">
        <v>80</v>
      </c>
      <c r="C9">
        <v>119</v>
      </c>
      <c r="E9">
        <v>160</v>
      </c>
      <c r="F9">
        <v>167</v>
      </c>
      <c r="H9">
        <v>190</v>
      </c>
      <c r="I9">
        <v>146</v>
      </c>
      <c r="L9">
        <v>99</v>
      </c>
      <c r="M9">
        <v>113</v>
      </c>
      <c r="O9">
        <v>132</v>
      </c>
      <c r="P9">
        <v>186</v>
      </c>
      <c r="R9">
        <v>156</v>
      </c>
      <c r="S9">
        <v>160</v>
      </c>
      <c r="V9">
        <v>122</v>
      </c>
      <c r="W9">
        <v>165</v>
      </c>
      <c r="Y9">
        <v>214</v>
      </c>
      <c r="Z9">
        <v>198</v>
      </c>
      <c r="AB9">
        <v>260</v>
      </c>
      <c r="AC9">
        <v>185</v>
      </c>
      <c r="AI9">
        <v>150</v>
      </c>
      <c r="AJ9">
        <v>86</v>
      </c>
      <c r="AL9">
        <v>133</v>
      </c>
      <c r="AM9">
        <v>75</v>
      </c>
      <c r="AP9">
        <v>151</v>
      </c>
      <c r="AQ9">
        <v>166</v>
      </c>
      <c r="AS9">
        <v>166</v>
      </c>
      <c r="AT9">
        <v>272</v>
      </c>
      <c r="AV9">
        <v>224</v>
      </c>
      <c r="AW9">
        <v>259</v>
      </c>
      <c r="AZ9">
        <v>116</v>
      </c>
      <c r="BA9">
        <v>175</v>
      </c>
      <c r="BC9">
        <v>250</v>
      </c>
      <c r="BD9">
        <v>217</v>
      </c>
      <c r="BF9">
        <v>234</v>
      </c>
      <c r="BG9">
        <v>190</v>
      </c>
      <c r="BJ9">
        <v>194</v>
      </c>
      <c r="BK9">
        <v>140</v>
      </c>
      <c r="BM9">
        <v>133.1</v>
      </c>
      <c r="BN9">
        <v>256</v>
      </c>
      <c r="BP9">
        <v>193</v>
      </c>
      <c r="BQ9">
        <v>250</v>
      </c>
      <c r="BT9">
        <v>139</v>
      </c>
      <c r="BU9">
        <v>168</v>
      </c>
      <c r="BW9">
        <v>283</v>
      </c>
      <c r="BX9">
        <v>190</v>
      </c>
      <c r="BZ9">
        <v>250</v>
      </c>
      <c r="CA9">
        <v>158</v>
      </c>
      <c r="CD9">
        <v>156</v>
      </c>
      <c r="CE9">
        <v>165</v>
      </c>
      <c r="CG9">
        <v>245</v>
      </c>
      <c r="CH9">
        <v>280</v>
      </c>
      <c r="CJ9">
        <v>279</v>
      </c>
      <c r="CK9">
        <v>249</v>
      </c>
      <c r="CN9">
        <v>186</v>
      </c>
      <c r="CO9">
        <v>92</v>
      </c>
      <c r="CQ9">
        <v>198</v>
      </c>
      <c r="CR9">
        <v>253</v>
      </c>
      <c r="CT9">
        <v>248</v>
      </c>
      <c r="CU9">
        <v>240</v>
      </c>
    </row>
    <row r="10" spans="1:99">
      <c r="B10">
        <v>91</v>
      </c>
      <c r="C10">
        <v>109</v>
      </c>
      <c r="E10">
        <v>169</v>
      </c>
      <c r="F10">
        <v>176</v>
      </c>
      <c r="L10">
        <v>102</v>
      </c>
      <c r="M10">
        <v>103</v>
      </c>
      <c r="R10">
        <v>164</v>
      </c>
      <c r="S10">
        <v>171</v>
      </c>
      <c r="V10">
        <v>129</v>
      </c>
      <c r="W10">
        <v>138</v>
      </c>
      <c r="Y10">
        <v>241</v>
      </c>
      <c r="Z10">
        <v>210</v>
      </c>
      <c r="AB10">
        <v>268</v>
      </c>
      <c r="AC10">
        <v>178</v>
      </c>
      <c r="AI10">
        <v>163</v>
      </c>
      <c r="AJ10">
        <v>71</v>
      </c>
      <c r="AL10">
        <v>131</v>
      </c>
      <c r="AM10">
        <v>51</v>
      </c>
      <c r="AP10">
        <v>161</v>
      </c>
      <c r="AQ10">
        <v>147</v>
      </c>
      <c r="AV10">
        <v>232</v>
      </c>
      <c r="AW10">
        <v>271</v>
      </c>
      <c r="AZ10">
        <v>137</v>
      </c>
      <c r="BA10">
        <v>176</v>
      </c>
      <c r="BC10">
        <v>277</v>
      </c>
      <c r="BD10">
        <v>207</v>
      </c>
      <c r="BF10">
        <v>255</v>
      </c>
      <c r="BG10">
        <v>166</v>
      </c>
      <c r="BJ10">
        <v>193</v>
      </c>
      <c r="BK10">
        <v>161</v>
      </c>
      <c r="BP10">
        <v>193</v>
      </c>
      <c r="BQ10">
        <v>268</v>
      </c>
      <c r="BT10">
        <v>158</v>
      </c>
      <c r="BU10">
        <v>177</v>
      </c>
      <c r="BZ10">
        <v>273</v>
      </c>
      <c r="CA10">
        <v>142</v>
      </c>
      <c r="CD10">
        <v>197</v>
      </c>
      <c r="CE10">
        <v>157</v>
      </c>
      <c r="CG10">
        <v>255</v>
      </c>
      <c r="CH10">
        <v>298</v>
      </c>
      <c r="CJ10">
        <v>300</v>
      </c>
      <c r="CK10">
        <v>262</v>
      </c>
      <c r="CN10">
        <v>216</v>
      </c>
      <c r="CO10">
        <v>94</v>
      </c>
      <c r="CQ10">
        <v>218</v>
      </c>
      <c r="CR10">
        <v>261</v>
      </c>
      <c r="CT10">
        <v>267</v>
      </c>
      <c r="CU10">
        <v>261</v>
      </c>
    </row>
    <row r="11" spans="1:99">
      <c r="B11">
        <v>101</v>
      </c>
      <c r="C11">
        <v>109</v>
      </c>
      <c r="L11">
        <v>120</v>
      </c>
      <c r="M11">
        <v>96</v>
      </c>
      <c r="V11">
        <v>146</v>
      </c>
      <c r="W11">
        <v>130</v>
      </c>
      <c r="Y11">
        <v>240</v>
      </c>
      <c r="Z11">
        <v>216</v>
      </c>
      <c r="AB11">
        <v>286</v>
      </c>
      <c r="AC11">
        <v>184</v>
      </c>
      <c r="AF11">
        <v>92</v>
      </c>
      <c r="AG11">
        <v>176</v>
      </c>
      <c r="AP11">
        <v>181</v>
      </c>
      <c r="AQ11">
        <v>142</v>
      </c>
      <c r="AZ11">
        <v>154</v>
      </c>
      <c r="BA11">
        <v>210</v>
      </c>
      <c r="BC11">
        <v>301</v>
      </c>
      <c r="BD11">
        <v>212</v>
      </c>
      <c r="BF11">
        <v>273</v>
      </c>
      <c r="BG11">
        <v>178</v>
      </c>
      <c r="BJ11">
        <v>166</v>
      </c>
      <c r="BK11">
        <v>173</v>
      </c>
      <c r="BT11">
        <v>167</v>
      </c>
      <c r="BU11">
        <v>212</v>
      </c>
      <c r="CD11">
        <v>207</v>
      </c>
      <c r="CE11">
        <v>184</v>
      </c>
      <c r="CN11">
        <v>231</v>
      </c>
      <c r="CO11">
        <v>128</v>
      </c>
      <c r="CQ11">
        <v>222</v>
      </c>
      <c r="CR11">
        <v>280</v>
      </c>
    </row>
    <row r="12" spans="1:99">
      <c r="B12">
        <v>105</v>
      </c>
      <c r="C12">
        <v>125</v>
      </c>
      <c r="L12">
        <v>127</v>
      </c>
      <c r="M12">
        <v>100</v>
      </c>
      <c r="V12">
        <v>157</v>
      </c>
      <c r="W12">
        <v>140</v>
      </c>
      <c r="Y12">
        <v>263</v>
      </c>
      <c r="Z12">
        <v>226</v>
      </c>
      <c r="AF12">
        <v>111</v>
      </c>
      <c r="AG12">
        <v>157</v>
      </c>
      <c r="AP12">
        <v>200</v>
      </c>
      <c r="AQ12">
        <v>157</v>
      </c>
      <c r="AZ12">
        <v>142</v>
      </c>
      <c r="BA12">
        <v>227</v>
      </c>
      <c r="BF12">
        <v>295</v>
      </c>
      <c r="BG12">
        <v>159</v>
      </c>
      <c r="BJ12">
        <v>140</v>
      </c>
      <c r="BK12">
        <v>153</v>
      </c>
      <c r="BT12">
        <v>145</v>
      </c>
      <c r="BU12">
        <v>234</v>
      </c>
      <c r="CD12">
        <v>177</v>
      </c>
      <c r="CE12">
        <v>209</v>
      </c>
      <c r="CN12">
        <v>222</v>
      </c>
      <c r="CO12">
        <v>153</v>
      </c>
    </row>
    <row r="13" spans="1:99">
      <c r="B13">
        <v>93</v>
      </c>
      <c r="C13">
        <v>134</v>
      </c>
      <c r="L13">
        <v>129</v>
      </c>
      <c r="M13">
        <v>109</v>
      </c>
      <c r="V13">
        <v>155</v>
      </c>
      <c r="W13">
        <v>173</v>
      </c>
      <c r="AF13">
        <v>132</v>
      </c>
      <c r="AG13">
        <v>166</v>
      </c>
      <c r="AP13">
        <v>199</v>
      </c>
      <c r="AQ13">
        <v>173</v>
      </c>
      <c r="AZ13">
        <v>119</v>
      </c>
      <c r="BA13">
        <v>226</v>
      </c>
      <c r="BT13">
        <v>114</v>
      </c>
      <c r="BU13">
        <v>221</v>
      </c>
      <c r="CD13">
        <v>152</v>
      </c>
      <c r="CE13">
        <v>197</v>
      </c>
      <c r="CN13">
        <v>183</v>
      </c>
      <c r="CO13">
        <v>148</v>
      </c>
    </row>
    <row r="14" spans="1:99">
      <c r="B14">
        <v>81</v>
      </c>
      <c r="C14">
        <v>126</v>
      </c>
      <c r="L14">
        <v>111</v>
      </c>
      <c r="M14">
        <v>120</v>
      </c>
      <c r="V14">
        <v>138</v>
      </c>
      <c r="W14">
        <v>185</v>
      </c>
      <c r="AF14">
        <v>136</v>
      </c>
      <c r="AG14">
        <v>187</v>
      </c>
      <c r="AP14">
        <v>170</v>
      </c>
      <c r="AQ14">
        <v>187</v>
      </c>
      <c r="AZ14">
        <v>108</v>
      </c>
      <c r="BA14">
        <v>212</v>
      </c>
      <c r="BJ14">
        <v>159</v>
      </c>
      <c r="BK14">
        <v>192</v>
      </c>
    </row>
    <row r="15" spans="1:99">
      <c r="V15">
        <v>125</v>
      </c>
      <c r="W15">
        <v>178</v>
      </c>
      <c r="AF15">
        <v>115</v>
      </c>
      <c r="AG15">
        <v>199</v>
      </c>
      <c r="BJ15">
        <v>166</v>
      </c>
      <c r="BK15">
        <v>173</v>
      </c>
      <c r="BT15">
        <v>158</v>
      </c>
      <c r="BU15">
        <v>177</v>
      </c>
    </row>
    <row r="16" spans="1:99">
      <c r="AF16">
        <v>95</v>
      </c>
      <c r="AG16">
        <v>189</v>
      </c>
      <c r="BJ16">
        <v>193</v>
      </c>
      <c r="BK16">
        <v>161</v>
      </c>
      <c r="BT16">
        <v>179</v>
      </c>
      <c r="BU16">
        <v>160</v>
      </c>
      <c r="CN16">
        <v>171</v>
      </c>
      <c r="CO16">
        <v>169</v>
      </c>
    </row>
    <row r="17" spans="2:93">
      <c r="B17">
        <v>93</v>
      </c>
      <c r="C17">
        <v>134</v>
      </c>
      <c r="L17">
        <v>111</v>
      </c>
      <c r="M17">
        <v>120</v>
      </c>
      <c r="V17">
        <v>157</v>
      </c>
      <c r="W17">
        <v>140</v>
      </c>
      <c r="AP17">
        <v>170</v>
      </c>
      <c r="AQ17">
        <v>187</v>
      </c>
      <c r="AZ17">
        <v>137</v>
      </c>
      <c r="BA17">
        <v>176</v>
      </c>
      <c r="BJ17">
        <v>212</v>
      </c>
      <c r="BK17">
        <v>172</v>
      </c>
      <c r="BT17">
        <v>202</v>
      </c>
      <c r="BU17">
        <v>167</v>
      </c>
      <c r="CD17">
        <v>177</v>
      </c>
      <c r="CE17">
        <v>209</v>
      </c>
      <c r="CN17">
        <v>183</v>
      </c>
      <c r="CO17">
        <v>148</v>
      </c>
    </row>
    <row r="18" spans="2:93">
      <c r="B18">
        <v>105</v>
      </c>
      <c r="C18">
        <v>125</v>
      </c>
      <c r="L18">
        <v>129</v>
      </c>
      <c r="M18">
        <v>109</v>
      </c>
      <c r="V18">
        <v>184</v>
      </c>
      <c r="W18">
        <v>136</v>
      </c>
      <c r="AP18">
        <v>199</v>
      </c>
      <c r="AQ18">
        <v>173</v>
      </c>
      <c r="AZ18">
        <v>148</v>
      </c>
      <c r="BA18">
        <v>162</v>
      </c>
      <c r="BJ18">
        <v>216</v>
      </c>
      <c r="BK18">
        <v>192</v>
      </c>
      <c r="BT18">
        <v>211</v>
      </c>
      <c r="BU18">
        <v>197</v>
      </c>
      <c r="CD18">
        <v>207</v>
      </c>
      <c r="CE18">
        <v>184</v>
      </c>
      <c r="CN18">
        <v>222</v>
      </c>
      <c r="CO18">
        <v>153</v>
      </c>
    </row>
    <row r="19" spans="2:93">
      <c r="B19">
        <v>127</v>
      </c>
      <c r="C19">
        <v>127</v>
      </c>
      <c r="L19">
        <v>139</v>
      </c>
      <c r="M19">
        <v>115</v>
      </c>
      <c r="V19">
        <v>193</v>
      </c>
      <c r="W19">
        <v>151</v>
      </c>
      <c r="AP19">
        <v>215</v>
      </c>
      <c r="AQ19">
        <v>183</v>
      </c>
      <c r="AZ19">
        <v>177</v>
      </c>
      <c r="BA19">
        <v>154</v>
      </c>
      <c r="BJ19">
        <v>205</v>
      </c>
      <c r="BK19">
        <v>204</v>
      </c>
      <c r="BT19">
        <v>192</v>
      </c>
      <c r="BU19">
        <v>218</v>
      </c>
      <c r="CD19">
        <v>239</v>
      </c>
      <c r="CE19">
        <v>191</v>
      </c>
      <c r="CN19">
        <v>236</v>
      </c>
      <c r="CO19">
        <v>175</v>
      </c>
    </row>
    <row r="20" spans="2:93">
      <c r="B20">
        <v>140</v>
      </c>
      <c r="C20">
        <v>144</v>
      </c>
      <c r="L20">
        <v>144</v>
      </c>
      <c r="M20">
        <v>132</v>
      </c>
      <c r="V20">
        <v>170</v>
      </c>
      <c r="W20">
        <v>178</v>
      </c>
      <c r="AP20">
        <v>223</v>
      </c>
      <c r="AQ20">
        <v>204</v>
      </c>
      <c r="AZ20">
        <v>197</v>
      </c>
      <c r="BA20">
        <v>165</v>
      </c>
      <c r="BJ20">
        <v>166</v>
      </c>
      <c r="BK20">
        <v>202</v>
      </c>
      <c r="BT20">
        <v>167</v>
      </c>
      <c r="BU20">
        <v>212</v>
      </c>
      <c r="CD20">
        <v>244</v>
      </c>
      <c r="CE20">
        <v>214</v>
      </c>
      <c r="CN20">
        <v>234</v>
      </c>
      <c r="CO20">
        <v>204</v>
      </c>
    </row>
    <row r="21" spans="2:93">
      <c r="B21">
        <v>135</v>
      </c>
      <c r="C21">
        <v>155</v>
      </c>
      <c r="L21">
        <v>136</v>
      </c>
      <c r="M21">
        <v>143</v>
      </c>
      <c r="V21">
        <v>155</v>
      </c>
      <c r="W21">
        <v>173</v>
      </c>
      <c r="AF21">
        <v>105</v>
      </c>
      <c r="AG21">
        <v>144</v>
      </c>
      <c r="AP21">
        <v>217</v>
      </c>
      <c r="AQ21">
        <v>218</v>
      </c>
      <c r="AZ21">
        <v>205</v>
      </c>
      <c r="BA21">
        <v>185</v>
      </c>
      <c r="CD21">
        <v>218</v>
      </c>
      <c r="CE21">
        <v>241</v>
      </c>
      <c r="CN21">
        <v>196</v>
      </c>
      <c r="CO21">
        <v>214</v>
      </c>
    </row>
    <row r="22" spans="2:93">
      <c r="B22">
        <v>121</v>
      </c>
      <c r="C22">
        <v>164</v>
      </c>
      <c r="L22">
        <v>116</v>
      </c>
      <c r="M22">
        <v>148</v>
      </c>
      <c r="AF22">
        <v>111</v>
      </c>
      <c r="AG22">
        <v>118</v>
      </c>
      <c r="AP22">
        <v>181</v>
      </c>
      <c r="AQ22">
        <v>232</v>
      </c>
      <c r="AZ22">
        <v>182</v>
      </c>
      <c r="BA22">
        <v>214</v>
      </c>
      <c r="BT22">
        <v>202</v>
      </c>
      <c r="BU22">
        <v>167</v>
      </c>
      <c r="CD22">
        <v>186</v>
      </c>
      <c r="CE22">
        <v>235</v>
      </c>
      <c r="CN22">
        <v>173</v>
      </c>
      <c r="CO22">
        <v>187</v>
      </c>
    </row>
    <row r="23" spans="2:93">
      <c r="B23">
        <v>106</v>
      </c>
      <c r="C23">
        <v>159</v>
      </c>
      <c r="L23">
        <v>108</v>
      </c>
      <c r="M23">
        <v>140</v>
      </c>
      <c r="AF23">
        <v>120</v>
      </c>
      <c r="AG23">
        <v>111</v>
      </c>
      <c r="AP23">
        <v>161</v>
      </c>
      <c r="AQ23">
        <v>215</v>
      </c>
      <c r="AZ23">
        <v>154</v>
      </c>
      <c r="BA23">
        <v>210</v>
      </c>
      <c r="BJ23">
        <v>166</v>
      </c>
      <c r="BK23">
        <v>202</v>
      </c>
      <c r="BT23">
        <v>225</v>
      </c>
      <c r="BU23">
        <v>145</v>
      </c>
    </row>
    <row r="24" spans="2:93">
      <c r="AF24">
        <v>147</v>
      </c>
      <c r="AG24">
        <v>115</v>
      </c>
      <c r="BJ24">
        <v>205</v>
      </c>
      <c r="BK24">
        <v>204</v>
      </c>
      <c r="BT24">
        <v>250</v>
      </c>
      <c r="BU24">
        <v>158</v>
      </c>
    </row>
    <row r="25" spans="2:93">
      <c r="B25">
        <v>135</v>
      </c>
      <c r="C25">
        <v>155</v>
      </c>
      <c r="L25">
        <v>116</v>
      </c>
      <c r="M25">
        <v>148</v>
      </c>
      <c r="V25">
        <v>170</v>
      </c>
      <c r="W25">
        <v>178</v>
      </c>
      <c r="AF25">
        <v>152</v>
      </c>
      <c r="AG25">
        <v>120</v>
      </c>
      <c r="AZ25">
        <v>182</v>
      </c>
      <c r="BA25">
        <v>214</v>
      </c>
      <c r="BJ25">
        <v>212</v>
      </c>
      <c r="BK25">
        <v>234</v>
      </c>
      <c r="BT25">
        <v>257</v>
      </c>
      <c r="BU25">
        <v>186</v>
      </c>
      <c r="CD25">
        <v>218</v>
      </c>
      <c r="CE25">
        <v>241</v>
      </c>
      <c r="CN25">
        <v>196</v>
      </c>
      <c r="CO25">
        <v>214</v>
      </c>
    </row>
    <row r="26" spans="2:93">
      <c r="B26">
        <v>140</v>
      </c>
      <c r="C26">
        <v>144</v>
      </c>
      <c r="L26">
        <v>136</v>
      </c>
      <c r="M26">
        <v>143</v>
      </c>
      <c r="V26">
        <v>193</v>
      </c>
      <c r="W26">
        <v>151</v>
      </c>
      <c r="AF26">
        <v>156</v>
      </c>
      <c r="AG26">
        <v>138</v>
      </c>
      <c r="AP26">
        <v>181</v>
      </c>
      <c r="AQ26">
        <v>232</v>
      </c>
      <c r="AZ26">
        <v>205</v>
      </c>
      <c r="BA26">
        <v>185</v>
      </c>
      <c r="BJ26">
        <v>193</v>
      </c>
      <c r="BK26">
        <v>250</v>
      </c>
      <c r="BT26">
        <v>242</v>
      </c>
      <c r="BU26">
        <v>205</v>
      </c>
      <c r="CD26">
        <v>244</v>
      </c>
      <c r="CE26">
        <v>214</v>
      </c>
      <c r="CN26">
        <v>234</v>
      </c>
      <c r="CO26">
        <v>204</v>
      </c>
    </row>
    <row r="27" spans="2:93">
      <c r="B27">
        <v>165</v>
      </c>
      <c r="C27">
        <v>138</v>
      </c>
      <c r="L27">
        <v>145</v>
      </c>
      <c r="M27">
        <v>158</v>
      </c>
      <c r="V27">
        <v>223</v>
      </c>
      <c r="W27">
        <v>156</v>
      </c>
      <c r="AF27">
        <v>148</v>
      </c>
      <c r="AG27">
        <v>158</v>
      </c>
      <c r="AP27">
        <v>217</v>
      </c>
      <c r="AQ27">
        <v>218</v>
      </c>
      <c r="AZ27">
        <v>234</v>
      </c>
      <c r="BA27">
        <v>190</v>
      </c>
      <c r="BJ27">
        <v>157</v>
      </c>
      <c r="BK27">
        <v>230</v>
      </c>
      <c r="BT27">
        <v>211</v>
      </c>
      <c r="BU27">
        <v>197</v>
      </c>
      <c r="CD27">
        <v>271</v>
      </c>
      <c r="CE27">
        <v>223</v>
      </c>
      <c r="CN27">
        <v>249</v>
      </c>
      <c r="CO27">
        <v>223</v>
      </c>
    </row>
    <row r="28" spans="2:93">
      <c r="B28">
        <v>170</v>
      </c>
      <c r="C28">
        <v>145</v>
      </c>
      <c r="L28">
        <v>129</v>
      </c>
      <c r="M28">
        <v>174</v>
      </c>
      <c r="V28">
        <v>230</v>
      </c>
      <c r="W28">
        <v>176</v>
      </c>
      <c r="AF28">
        <v>132</v>
      </c>
      <c r="AG28">
        <v>166</v>
      </c>
      <c r="AP28">
        <v>232</v>
      </c>
      <c r="AQ28">
        <v>235</v>
      </c>
      <c r="AZ28">
        <v>250</v>
      </c>
      <c r="BA28">
        <v>217</v>
      </c>
      <c r="CD28">
        <v>279</v>
      </c>
      <c r="CE28">
        <v>249</v>
      </c>
      <c r="CN28">
        <v>248</v>
      </c>
      <c r="CO28">
        <v>240</v>
      </c>
    </row>
    <row r="29" spans="2:93">
      <c r="B29">
        <v>160</v>
      </c>
      <c r="C29">
        <v>167</v>
      </c>
      <c r="L29">
        <v>115</v>
      </c>
      <c r="M29">
        <v>164</v>
      </c>
      <c r="V29">
        <v>214</v>
      </c>
      <c r="W29">
        <v>198</v>
      </c>
      <c r="AF29">
        <v>111</v>
      </c>
      <c r="AG29">
        <v>157</v>
      </c>
      <c r="AP29">
        <v>224</v>
      </c>
      <c r="AQ29">
        <v>259</v>
      </c>
      <c r="AZ29">
        <v>244</v>
      </c>
      <c r="BA29">
        <v>236</v>
      </c>
      <c r="BT29">
        <v>250</v>
      </c>
      <c r="BU29">
        <v>158</v>
      </c>
      <c r="CD29">
        <v>245</v>
      </c>
      <c r="CE29">
        <v>280</v>
      </c>
      <c r="CN29">
        <v>218</v>
      </c>
      <c r="CO29">
        <v>261</v>
      </c>
    </row>
    <row r="30" spans="2:93">
      <c r="B30">
        <v>151</v>
      </c>
      <c r="C30">
        <v>169</v>
      </c>
      <c r="V30">
        <v>194</v>
      </c>
      <c r="W30">
        <v>205</v>
      </c>
      <c r="AP30">
        <v>181</v>
      </c>
      <c r="AQ30">
        <v>252</v>
      </c>
      <c r="AZ30">
        <v>219</v>
      </c>
      <c r="BA30">
        <v>246</v>
      </c>
      <c r="BJ30">
        <v>133</v>
      </c>
      <c r="BK30">
        <v>256</v>
      </c>
      <c r="BT30">
        <v>273</v>
      </c>
      <c r="BU30">
        <v>142</v>
      </c>
      <c r="CD30">
        <v>231</v>
      </c>
      <c r="CE30">
        <v>276</v>
      </c>
      <c r="CN30">
        <v>198</v>
      </c>
      <c r="CO30">
        <v>253</v>
      </c>
    </row>
    <row r="31" spans="2:93">
      <c r="V31">
        <v>176</v>
      </c>
      <c r="W31">
        <v>195</v>
      </c>
      <c r="AF31">
        <v>119</v>
      </c>
      <c r="AG31">
        <v>83</v>
      </c>
      <c r="AZ31">
        <v>191</v>
      </c>
      <c r="BA31">
        <v>233</v>
      </c>
      <c r="BJ31">
        <v>140</v>
      </c>
      <c r="BK31">
        <v>236</v>
      </c>
      <c r="BT31">
        <v>294</v>
      </c>
      <c r="BU31">
        <v>164</v>
      </c>
      <c r="CN31">
        <v>191</v>
      </c>
      <c r="CO31">
        <v>234</v>
      </c>
    </row>
    <row r="32" spans="2:93">
      <c r="AF32">
        <v>133</v>
      </c>
      <c r="AG32">
        <v>75</v>
      </c>
      <c r="AP32">
        <v>166</v>
      </c>
      <c r="AQ32">
        <v>272</v>
      </c>
      <c r="BJ32">
        <v>157</v>
      </c>
      <c r="BK32">
        <v>230</v>
      </c>
      <c r="BT32">
        <v>283</v>
      </c>
      <c r="BU32">
        <v>190</v>
      </c>
    </row>
    <row r="33" spans="2:93">
      <c r="B33">
        <v>170</v>
      </c>
      <c r="C33">
        <v>145</v>
      </c>
      <c r="L33">
        <v>129</v>
      </c>
      <c r="M33">
        <v>174</v>
      </c>
      <c r="V33">
        <v>214</v>
      </c>
      <c r="W33">
        <v>198</v>
      </c>
      <c r="AF33">
        <v>150</v>
      </c>
      <c r="AG33">
        <v>86</v>
      </c>
      <c r="AP33">
        <v>175</v>
      </c>
      <c r="AQ33">
        <v>256</v>
      </c>
      <c r="AZ33">
        <v>234</v>
      </c>
      <c r="BA33">
        <v>190</v>
      </c>
      <c r="BJ33">
        <v>193</v>
      </c>
      <c r="BK33">
        <v>250</v>
      </c>
      <c r="BT33">
        <v>257</v>
      </c>
      <c r="BU33">
        <v>186</v>
      </c>
      <c r="CD33">
        <v>245</v>
      </c>
      <c r="CE33">
        <v>280</v>
      </c>
      <c r="CN33">
        <v>218</v>
      </c>
      <c r="CO33">
        <v>261</v>
      </c>
    </row>
    <row r="34" spans="2:93">
      <c r="B34">
        <v>190</v>
      </c>
      <c r="C34">
        <v>146</v>
      </c>
      <c r="L34">
        <v>145</v>
      </c>
      <c r="M34">
        <v>158</v>
      </c>
      <c r="V34">
        <v>230</v>
      </c>
      <c r="W34">
        <v>176</v>
      </c>
      <c r="AF34">
        <v>147</v>
      </c>
      <c r="AG34">
        <v>115</v>
      </c>
      <c r="AP34">
        <v>181</v>
      </c>
      <c r="AQ34">
        <v>252</v>
      </c>
      <c r="AZ34">
        <v>255</v>
      </c>
      <c r="BA34">
        <v>166</v>
      </c>
      <c r="BJ34">
        <v>193</v>
      </c>
      <c r="BK34">
        <v>268</v>
      </c>
      <c r="CD34">
        <v>279</v>
      </c>
      <c r="CE34">
        <v>249</v>
      </c>
      <c r="CN34">
        <v>248</v>
      </c>
      <c r="CO34">
        <v>240</v>
      </c>
    </row>
    <row r="35" spans="2:93">
      <c r="B35">
        <v>192</v>
      </c>
      <c r="C35">
        <v>169</v>
      </c>
      <c r="L35">
        <v>156</v>
      </c>
      <c r="M35">
        <v>160</v>
      </c>
      <c r="V35">
        <v>260</v>
      </c>
      <c r="W35">
        <v>185</v>
      </c>
      <c r="AF35">
        <v>120</v>
      </c>
      <c r="AG35">
        <v>111</v>
      </c>
      <c r="AP35">
        <v>224</v>
      </c>
      <c r="AQ35">
        <v>259</v>
      </c>
      <c r="AZ35">
        <v>273</v>
      </c>
      <c r="BA35">
        <v>178</v>
      </c>
      <c r="BJ35">
        <v>155</v>
      </c>
      <c r="BK35">
        <v>280</v>
      </c>
      <c r="CD35">
        <v>300</v>
      </c>
      <c r="CE35">
        <v>262</v>
      </c>
      <c r="CN35">
        <v>267</v>
      </c>
      <c r="CO35">
        <v>261</v>
      </c>
    </row>
    <row r="36" spans="2:93">
      <c r="B36">
        <v>169</v>
      </c>
      <c r="C36">
        <v>176</v>
      </c>
      <c r="L36">
        <v>164</v>
      </c>
      <c r="M36">
        <v>171</v>
      </c>
      <c r="V36">
        <v>241</v>
      </c>
      <c r="W36">
        <v>210</v>
      </c>
      <c r="AP36">
        <v>232</v>
      </c>
      <c r="AQ36">
        <v>271</v>
      </c>
      <c r="AZ36">
        <v>277</v>
      </c>
      <c r="BA36">
        <v>207</v>
      </c>
      <c r="CD36">
        <v>294</v>
      </c>
      <c r="CE36">
        <v>295</v>
      </c>
      <c r="CN36">
        <v>247</v>
      </c>
      <c r="CO36">
        <v>284</v>
      </c>
    </row>
    <row r="37" spans="2:93">
      <c r="B37">
        <v>160</v>
      </c>
      <c r="C37">
        <v>167</v>
      </c>
      <c r="L37">
        <v>157</v>
      </c>
      <c r="M37">
        <v>189</v>
      </c>
      <c r="AP37">
        <v>194</v>
      </c>
      <c r="AQ37">
        <v>290</v>
      </c>
      <c r="AZ37">
        <v>250</v>
      </c>
      <c r="BA37">
        <v>217</v>
      </c>
      <c r="CD37">
        <v>255</v>
      </c>
      <c r="CE37">
        <v>298</v>
      </c>
      <c r="CN37">
        <v>222</v>
      </c>
      <c r="CO37">
        <v>280</v>
      </c>
    </row>
    <row r="38" spans="2:93">
      <c r="L38">
        <v>132</v>
      </c>
      <c r="M38">
        <v>186</v>
      </c>
    </row>
    <row r="41" spans="2:93">
      <c r="V41">
        <v>240</v>
      </c>
      <c r="W41">
        <v>216</v>
      </c>
      <c r="AF41">
        <v>131</v>
      </c>
      <c r="AG41">
        <v>51</v>
      </c>
      <c r="AZ41">
        <v>273</v>
      </c>
      <c r="BA41">
        <v>178</v>
      </c>
    </row>
    <row r="42" spans="2:93">
      <c r="V42">
        <v>241</v>
      </c>
      <c r="W42">
        <v>210</v>
      </c>
      <c r="AF42">
        <v>151</v>
      </c>
      <c r="AG42">
        <v>50</v>
      </c>
      <c r="AZ42">
        <v>295</v>
      </c>
      <c r="BA42">
        <v>159</v>
      </c>
    </row>
    <row r="43" spans="2:93">
      <c r="V43">
        <v>260</v>
      </c>
      <c r="W43">
        <v>185</v>
      </c>
      <c r="AF43">
        <v>163</v>
      </c>
      <c r="AG43">
        <v>71</v>
      </c>
      <c r="AZ43">
        <v>315</v>
      </c>
      <c r="BA43">
        <v>173</v>
      </c>
    </row>
    <row r="44" spans="2:93">
      <c r="V44">
        <v>268</v>
      </c>
      <c r="W44">
        <v>178</v>
      </c>
      <c r="AF44">
        <v>150</v>
      </c>
      <c r="AG44">
        <v>86</v>
      </c>
      <c r="AZ44">
        <v>301</v>
      </c>
      <c r="BA44">
        <v>212</v>
      </c>
    </row>
    <row r="45" spans="2:93">
      <c r="V45">
        <v>286</v>
      </c>
      <c r="W45">
        <v>184</v>
      </c>
      <c r="AF45">
        <v>133</v>
      </c>
      <c r="AG45">
        <v>75</v>
      </c>
      <c r="AZ45">
        <v>277</v>
      </c>
      <c r="BA45">
        <v>207</v>
      </c>
    </row>
    <row r="46" spans="2:93">
      <c r="V46">
        <v>286</v>
      </c>
      <c r="W46">
        <v>212</v>
      </c>
    </row>
    <row r="47" spans="2:93">
      <c r="V47">
        <v>263</v>
      </c>
      <c r="W47">
        <v>226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9C499-51D2-5942-AFDF-9B56689D774E}">
  <dimension ref="A1:CU34"/>
  <sheetViews>
    <sheetView zoomScale="90" zoomScaleNormal="90" workbookViewId="0"/>
  </sheetViews>
  <sheetFormatPr baseColWidth="10" defaultRowHeight="20"/>
  <cols>
    <col min="4" max="4" width="13" bestFit="1" customWidth="1"/>
    <col min="24" max="24" width="13" bestFit="1" customWidth="1"/>
  </cols>
  <sheetData>
    <row r="1" spans="1:99">
      <c r="A1" t="s">
        <v>30</v>
      </c>
      <c r="B1" s="1"/>
      <c r="C1" s="1"/>
      <c r="D1" s="1" t="s">
        <v>2</v>
      </c>
      <c r="E1" s="1">
        <f>(B11-B2)/(A11-A2)</f>
        <v>0.61111111111111116</v>
      </c>
      <c r="F1" s="1" t="s">
        <v>3</v>
      </c>
      <c r="G1" s="1">
        <f>B2-E1*A2</f>
        <v>72.722222222222229</v>
      </c>
      <c r="H1" s="1"/>
      <c r="I1" s="1"/>
      <c r="K1" t="s">
        <v>31</v>
      </c>
      <c r="L1" s="1"/>
      <c r="M1" s="1"/>
      <c r="N1" s="1" t="s">
        <v>2</v>
      </c>
      <c r="O1" s="1">
        <f>(L10-L2)/(K10-K2)</f>
        <v>2.2325581395348837</v>
      </c>
      <c r="P1" s="1" t="s">
        <v>3</v>
      </c>
      <c r="Q1" s="1">
        <f>L2-O1*K2</f>
        <v>-108.69767441860463</v>
      </c>
      <c r="R1" s="1"/>
      <c r="S1" s="1"/>
      <c r="U1" t="s">
        <v>32</v>
      </c>
      <c r="V1" s="1"/>
      <c r="W1" s="1"/>
      <c r="X1" s="1" t="s">
        <v>2</v>
      </c>
      <c r="Y1" s="1">
        <f>(V13-V2)/(U13-U2)</f>
        <v>0.43274853801169588</v>
      </c>
      <c r="Z1" s="1" t="s">
        <v>3</v>
      </c>
      <c r="AA1" s="1">
        <f>V2-Y1*U2</f>
        <v>112.18713450292398</v>
      </c>
      <c r="AB1" s="1"/>
      <c r="AC1" s="1"/>
      <c r="AE1" t="s">
        <v>33</v>
      </c>
      <c r="AF1" s="1"/>
      <c r="AG1" s="1"/>
      <c r="AH1" s="1" t="s">
        <v>2</v>
      </c>
      <c r="AI1" s="1">
        <f>(AF11-AF2)/(AE11-AE2)</f>
        <v>-2.8958333333333335</v>
      </c>
      <c r="AJ1" s="1" t="s">
        <v>3</v>
      </c>
      <c r="AK1" s="1">
        <f>AF2-AI1*AE2</f>
        <v>543.02083333333337</v>
      </c>
      <c r="AL1" s="1"/>
      <c r="AM1" s="1"/>
      <c r="AO1" t="s">
        <v>34</v>
      </c>
      <c r="AP1" s="1"/>
      <c r="AQ1" s="1"/>
      <c r="AR1" s="1" t="s">
        <v>2</v>
      </c>
      <c r="AS1" s="1">
        <f>(AP10-AP2)/(AO10-AO2)</f>
        <v>7.6842105263157894</v>
      </c>
      <c r="AT1" s="1" t="s">
        <v>3</v>
      </c>
      <c r="AU1" s="1">
        <f>AP2-AS1*AO2</f>
        <v>-1003.578947368421</v>
      </c>
      <c r="AV1" s="1"/>
      <c r="AW1" s="1"/>
      <c r="AY1" t="s">
        <v>35</v>
      </c>
      <c r="AZ1" s="1"/>
      <c r="BA1" s="1"/>
      <c r="BB1" s="1" t="s">
        <v>2</v>
      </c>
      <c r="BC1" s="1">
        <f>(AZ12-AZ2)/(AY12-AY2)</f>
        <v>-0.22660098522167488</v>
      </c>
      <c r="BD1" s="1" t="s">
        <v>3</v>
      </c>
      <c r="BE1" s="1">
        <f>AZ2-BC1*AY2</f>
        <v>280.20689655172413</v>
      </c>
      <c r="BF1" s="1"/>
      <c r="BG1" s="1"/>
      <c r="BI1" t="s">
        <v>37</v>
      </c>
      <c r="BJ1" s="1"/>
      <c r="BK1" s="1"/>
      <c r="BL1" s="1" t="s">
        <v>2</v>
      </c>
      <c r="BM1" s="1">
        <f>(BJ10-BJ2)/(BI10-BI2)</f>
        <v>1340.0000000000762</v>
      </c>
      <c r="BN1" s="1" t="s">
        <v>3</v>
      </c>
      <c r="BO1" s="1">
        <f>BJ2-BM1*BI2</f>
        <v>-178098.00000001013</v>
      </c>
      <c r="BP1" s="1"/>
      <c r="BQ1" s="1"/>
      <c r="BS1" t="s">
        <v>38</v>
      </c>
      <c r="BT1" s="1"/>
      <c r="BU1" s="1"/>
      <c r="BV1" s="1" t="s">
        <v>2</v>
      </c>
      <c r="BW1" s="1">
        <f>(BT10-BT2)/(BS10-BS2)</f>
        <v>-0.23834196891191708</v>
      </c>
      <c r="BX1" s="1" t="s">
        <v>3</v>
      </c>
      <c r="BY1" s="1">
        <f>BT2-BW1*BS2</f>
        <v>257.45077720207252</v>
      </c>
      <c r="BZ1" s="1"/>
      <c r="CA1" s="1"/>
      <c r="CC1" t="s">
        <v>39</v>
      </c>
      <c r="CD1" s="1"/>
      <c r="CE1" s="1"/>
      <c r="CF1" s="1" t="s">
        <v>2</v>
      </c>
      <c r="CG1" s="1">
        <f>(CD11-CD2)/(CC11-CC2)</f>
        <v>1.5818181818181818</v>
      </c>
      <c r="CH1" s="1" t="s">
        <v>3</v>
      </c>
      <c r="CI1" s="1">
        <f>CD2-CG1*CC2</f>
        <v>-105.36363636363635</v>
      </c>
      <c r="CJ1" s="1"/>
      <c r="CK1" s="1"/>
      <c r="CM1" t="s">
        <v>40</v>
      </c>
      <c r="CN1" s="1"/>
      <c r="CO1" s="1"/>
      <c r="CP1" s="1" t="s">
        <v>2</v>
      </c>
      <c r="CQ1" s="1">
        <f>(CN12-CN2)/(CM12-CM2)</f>
        <v>4.6136363636363633</v>
      </c>
      <c r="CR1" s="1" t="s">
        <v>3</v>
      </c>
      <c r="CS1" s="1">
        <f>CN2-CQ1*CM2</f>
        <v>-744.22727272727263</v>
      </c>
      <c r="CT1" s="1"/>
      <c r="CU1" s="1"/>
    </row>
    <row r="2" spans="1:99">
      <c r="A2">
        <v>61</v>
      </c>
      <c r="B2">
        <v>110</v>
      </c>
      <c r="C2" s="1"/>
      <c r="D2" s="1">
        <f>(E$1*A2-B2+G$1)/SQRT(E$1^2+1)</f>
        <v>0</v>
      </c>
      <c r="E2" s="1">
        <f>(D2-D$15)^2</f>
        <v>14.562359550561725</v>
      </c>
      <c r="F2" s="1">
        <v>1</v>
      </c>
      <c r="G2" s="1"/>
      <c r="H2" s="1"/>
      <c r="I2" s="1">
        <f>SQRT((A3-A2)^2+(B3-B2)^2)</f>
        <v>21.023796041628639</v>
      </c>
      <c r="K2">
        <v>89</v>
      </c>
      <c r="L2">
        <v>90</v>
      </c>
      <c r="M2" s="1"/>
      <c r="N2" s="1">
        <f>(O$1*K2-L2+Q$1)/SQRT(O$1^2+1)</f>
        <v>0</v>
      </c>
      <c r="O2" s="1">
        <f>(N2-N$15)^2</f>
        <v>0.7069516270299625</v>
      </c>
      <c r="P2" s="1">
        <v>1</v>
      </c>
      <c r="Q2" s="1"/>
      <c r="R2" s="1"/>
      <c r="S2" s="1">
        <f>SQRT((K3-K2)^2+(L3-L2)^2)</f>
        <v>18.384776310850235</v>
      </c>
      <c r="U2">
        <v>92</v>
      </c>
      <c r="V2">
        <v>152</v>
      </c>
      <c r="W2" s="1"/>
      <c r="X2" s="1">
        <f>(Y$1*U2-V2+AA$1)/SQRT(Y$1^2+1)</f>
        <v>0</v>
      </c>
      <c r="Y2" s="1">
        <f>(X2-X$15)^2</f>
        <v>0.98849446956822085</v>
      </c>
      <c r="Z2" s="1">
        <v>1</v>
      </c>
      <c r="AA2" s="1"/>
      <c r="AB2" s="1"/>
      <c r="AC2" s="1">
        <f>SQRT((U3-U2)^2+(V3-V2)^2)</f>
        <v>32.695565448543633</v>
      </c>
      <c r="AE2">
        <v>115</v>
      </c>
      <c r="AF2">
        <v>210</v>
      </c>
      <c r="AG2" s="1"/>
      <c r="AH2" s="1">
        <f>(AI$1*AE2-AF2+AK$1)/SQRT(AI$1^2+1)</f>
        <v>0</v>
      </c>
      <c r="AI2" s="1">
        <f>(AH2-AH$15)^2</f>
        <v>13.968099884393034</v>
      </c>
      <c r="AJ2" s="1">
        <v>1</v>
      </c>
      <c r="AK2" s="1"/>
      <c r="AL2" s="1"/>
      <c r="AM2" s="1">
        <f>SQRT((AE3-AE2)^2+(AF3-AF2)^2)</f>
        <v>11</v>
      </c>
      <c r="AO2">
        <v>147</v>
      </c>
      <c r="AP2">
        <v>126</v>
      </c>
      <c r="AQ2" s="1"/>
      <c r="AR2" s="1">
        <f>(AS$1*AO2-AP2+AU$1)/SQRT(AS$1^2+1)</f>
        <v>0</v>
      </c>
      <c r="AS2" s="1">
        <f>(AR2-AR$15)^2</f>
        <v>70.919613267062942</v>
      </c>
      <c r="AT2" s="1">
        <v>1</v>
      </c>
      <c r="AU2" s="1"/>
      <c r="AV2" s="1"/>
      <c r="AW2" s="1">
        <f>SQRT((AO3-AO2)^2+(AP3-AP2)^2)</f>
        <v>25.238858928247925</v>
      </c>
      <c r="AY2">
        <v>98</v>
      </c>
      <c r="AZ2">
        <v>258</v>
      </c>
      <c r="BA2" s="1"/>
      <c r="BB2" s="1">
        <f>(BC$1*AY2-AZ2+BE$1)/SQRT(BC$1^2+1)</f>
        <v>0</v>
      </c>
      <c r="BC2" s="1">
        <f>(BB2-BB$15)^2</f>
        <v>83.339663984968439</v>
      </c>
      <c r="BD2" s="1">
        <v>1</v>
      </c>
      <c r="BE2" s="1"/>
      <c r="BF2" s="1"/>
      <c r="BG2" s="1">
        <f>SQRT((AY3-AY2)^2+(AZ3-AZ2)^2)</f>
        <v>38.275318418009277</v>
      </c>
      <c r="BI2">
        <v>133</v>
      </c>
      <c r="BJ2">
        <v>122</v>
      </c>
      <c r="BK2" s="1"/>
      <c r="BL2" s="1">
        <f>(BM$1*BI2-BJ2+BO$1)/SQRT(BM$1^2+1)</f>
        <v>0</v>
      </c>
      <c r="BM2" s="1">
        <f>(BL2-BL$15)^2</f>
        <v>247.72031585201688</v>
      </c>
      <c r="BN2" s="1">
        <v>1</v>
      </c>
      <c r="BO2" s="1"/>
      <c r="BP2" s="1"/>
      <c r="BQ2" s="1">
        <f>SQRT((BI3-BI2)^2+(BJ3-BJ2)^2)</f>
        <v>16.970562748477139</v>
      </c>
      <c r="BS2">
        <v>90</v>
      </c>
      <c r="BT2">
        <v>236</v>
      </c>
      <c r="BU2" s="1"/>
      <c r="BV2" s="1">
        <f>(BW$1*BS2-BT2+BY$1)/SQRT(BW$1^2+1)</f>
        <v>0</v>
      </c>
      <c r="BW2" s="1">
        <f>(BV2-BV$15)^2</f>
        <v>1.8656420678267049</v>
      </c>
      <c r="BX2" s="1">
        <v>1</v>
      </c>
      <c r="BY2" s="1"/>
      <c r="BZ2" s="1"/>
      <c r="CA2" s="1">
        <f>SQRT((BS3-BS2)^2+(BT3-BT2)^2)</f>
        <v>28.301943396169811</v>
      </c>
      <c r="CC2">
        <v>145</v>
      </c>
      <c r="CD2">
        <v>124</v>
      </c>
      <c r="CE2" s="1"/>
      <c r="CF2" s="1">
        <f>(CG$1*CC2-CD2+CI$1)/SQRT(CG$1^2+1)</f>
        <v>0</v>
      </c>
      <c r="CG2" s="1">
        <f>(CF2-CF$15)^2</f>
        <v>140.9556352652443</v>
      </c>
      <c r="CH2" s="1">
        <v>1</v>
      </c>
      <c r="CI2" s="1"/>
      <c r="CJ2" s="1"/>
      <c r="CK2" s="1">
        <f>SQRT((CC3-CC2)^2+(CD3-CD2)^2)</f>
        <v>26.92582403567252</v>
      </c>
      <c r="CM2">
        <v>178</v>
      </c>
      <c r="CN2">
        <v>77</v>
      </c>
      <c r="CO2" s="1"/>
      <c r="CP2" s="1">
        <f>(CQ$1*CM2-CN2+CS$1)/SQRT(CQ$1^2+1)</f>
        <v>0</v>
      </c>
      <c r="CQ2" s="1">
        <f>(CP2-CP$15)^2</f>
        <v>137.67192524918354</v>
      </c>
      <c r="CR2" s="1">
        <v>1</v>
      </c>
      <c r="CS2" s="1"/>
      <c r="CT2" s="1"/>
      <c r="CU2" s="1">
        <f>SQRT((CM3-CM2)^2+(CN3-CN2)^2)</f>
        <v>17</v>
      </c>
    </row>
    <row r="3" spans="1:99">
      <c r="A3">
        <v>80</v>
      </c>
      <c r="B3">
        <v>119</v>
      </c>
      <c r="C3" s="1"/>
      <c r="D3" s="1">
        <f t="shared" ref="D3:D9" si="0">(E$1*A3-B3+G$1)/SQRT(E$1^2+1)</f>
        <v>2.2280136767578957</v>
      </c>
      <c r="E3" s="1">
        <f t="shared" ref="E3:E9" si="1">(D3-D$15)^2</f>
        <v>36.530898876404414</v>
      </c>
      <c r="F3" s="1">
        <v>2</v>
      </c>
      <c r="G3" s="1"/>
      <c r="H3" s="1"/>
      <c r="I3" s="1">
        <f t="shared" ref="I3:I7" si="2">SQRT((A4-A3)^2+(B4-B3)^2)</f>
        <v>7.0710678118654755</v>
      </c>
      <c r="K3">
        <v>102</v>
      </c>
      <c r="L3">
        <v>103</v>
      </c>
      <c r="M3" s="1"/>
      <c r="N3" s="1">
        <f t="shared" ref="N3:N10" si="3">(O$1*K3-L3+Q$1)/SQRT(O$1^2+1)</f>
        <v>6.5500333731467251</v>
      </c>
      <c r="O3" s="1">
        <f t="shared" ref="O3:O10" si="4">(N3-N$15)^2</f>
        <v>32.595298265579963</v>
      </c>
      <c r="P3" s="1">
        <v>2</v>
      </c>
      <c r="Q3" s="1"/>
      <c r="R3" s="1"/>
      <c r="S3" s="1">
        <f t="shared" ref="S3:S7" si="5">SQRT((K4-K3)^2+(L4-L3)^2)</f>
        <v>10.440306508910551</v>
      </c>
      <c r="U3">
        <v>122</v>
      </c>
      <c r="V3">
        <v>165</v>
      </c>
      <c r="W3" s="1"/>
      <c r="X3" s="1">
        <f t="shared" ref="X3:X9" si="6">(Y$1*U3-V3+AA$1)/SQRT(Y$1^2+1)</f>
        <v>-1.6100900271228381E-2</v>
      </c>
      <c r="Y3" s="1">
        <f t="shared" ref="Y3:Y9" si="7">(X3-X$15)^2</f>
        <v>0.95673769334907677</v>
      </c>
      <c r="Z3" s="1">
        <v>2</v>
      </c>
      <c r="AA3" s="1"/>
      <c r="AB3" s="1"/>
      <c r="AC3" s="1">
        <f t="shared" ref="AC3:AC7" si="8">SQRT((U4-U3)^2+(V4-V3)^2)</f>
        <v>13.341664064126334</v>
      </c>
      <c r="AE3">
        <v>115</v>
      </c>
      <c r="AF3">
        <v>199</v>
      </c>
      <c r="AG3" s="1"/>
      <c r="AH3" s="1">
        <f t="shared" ref="AH3:AH9" si="9">(AI$1*AE3-AF3+AK$1)/SQRT(AI$1^2+1)</f>
        <v>3.5905077168472821</v>
      </c>
      <c r="AI3" s="1">
        <f t="shared" ref="AI3:AI9" si="10">(AH3-AH$15)^2</f>
        <v>53.69811606936409</v>
      </c>
      <c r="AJ3" s="1">
        <v>2</v>
      </c>
      <c r="AK3" s="1"/>
      <c r="AL3" s="1"/>
      <c r="AM3" s="1">
        <f t="shared" ref="AM3:AM7" si="11">SQRT((AE4-AE3)^2+(AF4-AF3)^2)</f>
        <v>24.186773244895647</v>
      </c>
      <c r="AO3">
        <v>161</v>
      </c>
      <c r="AP3">
        <v>147</v>
      </c>
      <c r="AQ3" s="1"/>
      <c r="AR3" s="1">
        <f t="shared" ref="AR3:AR9" si="12">(AS$1*AO3-AP3+AU$1)/SQRT(AS$1^2+1)</f>
        <v>11.17291033521146</v>
      </c>
      <c r="AS3" s="1">
        <f t="shared" ref="AS3:AS9" si="13">(AR3-AR$15)^2</f>
        <v>7.5709282809281202</v>
      </c>
      <c r="AT3" s="1">
        <v>2</v>
      </c>
      <c r="AU3" s="1"/>
      <c r="AV3" s="1"/>
      <c r="AW3" s="1">
        <f t="shared" ref="AW3:AW7" si="14">SQRT((AO4-AO3)^2+(AP4-AP3)^2)</f>
        <v>21.470910553583888</v>
      </c>
      <c r="AY3">
        <v>119</v>
      </c>
      <c r="AZ3">
        <v>226</v>
      </c>
      <c r="BA3" s="1"/>
      <c r="BB3" s="1">
        <f t="shared" ref="BB3:BB9" si="15">(BC$1*AY3-AZ3+BE$1)/SQRT(BC$1^2+1)</f>
        <v>26.567815436731106</v>
      </c>
      <c r="BC3" s="1">
        <f t="shared" ref="BC3:BC9" si="16">(BB3-BB$15)^2</f>
        <v>304.11032967242591</v>
      </c>
      <c r="BD3" s="1">
        <v>2</v>
      </c>
      <c r="BE3" s="1"/>
      <c r="BF3" s="1"/>
      <c r="BG3" s="1">
        <f t="shared" ref="BG3:BG7" si="17">SQRT((AY4-AY3)^2+(AZ4-AZ3)^2)</f>
        <v>23.021728866442675</v>
      </c>
      <c r="BI3">
        <v>145</v>
      </c>
      <c r="BJ3">
        <v>134</v>
      </c>
      <c r="BK3" s="1"/>
      <c r="BL3" s="1">
        <f t="shared" ref="BL3:BL9" si="18">(BM$1*BI3-BJ3+BO$1)/SQRT(BM$1^2+1)</f>
        <v>11.991041437112997</v>
      </c>
      <c r="BM3" s="1">
        <f t="shared" ref="BM3:BM9" si="19">(BL3-BL$15)^2</f>
        <v>14.048192330885849</v>
      </c>
      <c r="BN3" s="1">
        <v>2</v>
      </c>
      <c r="BO3" s="1"/>
      <c r="BP3" s="1"/>
      <c r="BQ3" s="1">
        <f t="shared" ref="BQ3:BQ7" si="20">SQRT((BI4-BI3)^2+(BJ4-BJ3)^2)</f>
        <v>19.646882704388499</v>
      </c>
      <c r="BS3">
        <v>114</v>
      </c>
      <c r="BT3">
        <v>221</v>
      </c>
      <c r="BU3" s="1"/>
      <c r="BV3" s="1">
        <f t="shared" ref="BV3:BV9" si="21">(BW$1*BS3-BT3+BY$1)/SQRT(BW$1^2+1)</f>
        <v>9.0269379660860771</v>
      </c>
      <c r="BW3" s="1">
        <f t="shared" ref="BW3:BW9" si="22">(BV3-BV$15)^2</f>
        <v>58.691731233329037</v>
      </c>
      <c r="BX3" s="1">
        <v>2</v>
      </c>
      <c r="BY3" s="1"/>
      <c r="BZ3" s="1"/>
      <c r="CA3" s="1">
        <f t="shared" ref="CA3:CA7" si="23">SQRT((BS4-BS3)^2+(BT4-BT3)^2)</f>
        <v>33.61547262794322</v>
      </c>
      <c r="CC3">
        <v>135</v>
      </c>
      <c r="CD3">
        <v>149</v>
      </c>
      <c r="CE3" s="1"/>
      <c r="CF3" s="1">
        <f t="shared" ref="CF3:CF9" si="24">(CG$1*CC3-CD3+CI$1)/SQRT(CG$1^2+1)</f>
        <v>-21.811541561517071</v>
      </c>
      <c r="CG3" s="1">
        <f t="shared" ref="CG3:CG9" si="25">(CF3-CF$15)^2</f>
        <v>98.785067019067483</v>
      </c>
      <c r="CH3" s="1">
        <v>2</v>
      </c>
      <c r="CI3" s="1"/>
      <c r="CJ3" s="1"/>
      <c r="CK3" s="1">
        <f t="shared" ref="CK3:CK7" si="26">SQRT((CC4-CC3)^2+(CD4-CD3)^2)</f>
        <v>26.40075756488817</v>
      </c>
      <c r="CM3">
        <v>186</v>
      </c>
      <c r="CN3">
        <v>92</v>
      </c>
      <c r="CO3" s="1"/>
      <c r="CP3" s="1">
        <f t="shared" ref="CP3:CP9" si="27">(CQ$1*CM3-CN3+CS$1)/SQRT(CQ$1^2+1)</f>
        <v>4.6410024452521483</v>
      </c>
      <c r="CQ3" s="1">
        <f t="shared" ref="CQ3:CQ9" si="28">(CP3-CP$15)^2</f>
        <v>268.12000835161876</v>
      </c>
      <c r="CR3" s="1">
        <v>2</v>
      </c>
      <c r="CS3" s="1"/>
      <c r="CT3" s="1"/>
      <c r="CU3" s="1">
        <f t="shared" ref="CU3:CU7" si="29">SQRT((CM4-CM3)^2+(CN4-CN3)^2)</f>
        <v>32.202484376209235</v>
      </c>
    </row>
    <row r="4" spans="1:99">
      <c r="A4">
        <v>81</v>
      </c>
      <c r="B4">
        <v>126</v>
      </c>
      <c r="C4" s="1"/>
      <c r="D4" s="1">
        <f t="shared" si="0"/>
        <v>-3.2235091493518397</v>
      </c>
      <c r="E4" s="1">
        <f t="shared" si="1"/>
        <v>0.35112359550561312</v>
      </c>
      <c r="F4" s="1">
        <v>3</v>
      </c>
      <c r="G4" s="1"/>
      <c r="H4" s="1"/>
      <c r="I4" s="1">
        <f t="shared" si="2"/>
        <v>14.422205101855956</v>
      </c>
      <c r="K4">
        <v>99</v>
      </c>
      <c r="L4">
        <v>113</v>
      </c>
      <c r="M4" s="1"/>
      <c r="N4" s="1">
        <f t="shared" si="3"/>
        <v>-0.27569080960994424</v>
      </c>
      <c r="O4" s="1">
        <f t="shared" si="4"/>
        <v>1.2465610059524841</v>
      </c>
      <c r="P4" s="1">
        <v>3</v>
      </c>
      <c r="Q4" s="1"/>
      <c r="R4" s="1"/>
      <c r="S4" s="1">
        <f t="shared" si="5"/>
        <v>13.892443989449804</v>
      </c>
      <c r="U4">
        <v>125</v>
      </c>
      <c r="V4">
        <v>178</v>
      </c>
      <c r="W4" s="1"/>
      <c r="X4" s="1">
        <f t="shared" si="6"/>
        <v>-10.755401381180246</v>
      </c>
      <c r="Y4" s="1">
        <f t="shared" si="7"/>
        <v>95.280455180459015</v>
      </c>
      <c r="Z4" s="1">
        <v>3</v>
      </c>
      <c r="AA4" s="1"/>
      <c r="AB4" s="1"/>
      <c r="AC4" s="1">
        <f t="shared" si="8"/>
        <v>14.7648230602334</v>
      </c>
      <c r="AE4">
        <v>136</v>
      </c>
      <c r="AF4">
        <v>187</v>
      </c>
      <c r="AG4" s="1"/>
      <c r="AH4" s="1">
        <f t="shared" si="9"/>
        <v>-12.342370276662532</v>
      </c>
      <c r="AI4" s="1">
        <f t="shared" si="10"/>
        <v>74.045649017341077</v>
      </c>
      <c r="AJ4" s="1">
        <v>3</v>
      </c>
      <c r="AK4" s="1"/>
      <c r="AL4" s="1"/>
      <c r="AM4" s="1">
        <f t="shared" si="11"/>
        <v>21.377558326431949</v>
      </c>
      <c r="AO4">
        <v>151</v>
      </c>
      <c r="AP4">
        <v>166</v>
      </c>
      <c r="AQ4" s="1"/>
      <c r="AR4" s="1">
        <f t="shared" si="12"/>
        <v>-1.1953995252262763</v>
      </c>
      <c r="AS4" s="1">
        <f t="shared" si="13"/>
        <v>92.482416648014691</v>
      </c>
      <c r="AT4" s="1">
        <v>3</v>
      </c>
      <c r="AU4" s="1"/>
      <c r="AV4" s="1"/>
      <c r="AW4" s="1">
        <f t="shared" si="14"/>
        <v>28.319604517012593</v>
      </c>
      <c r="AY4">
        <v>142</v>
      </c>
      <c r="AZ4">
        <v>227</v>
      </c>
      <c r="BA4" s="1"/>
      <c r="BB4" s="1">
        <f t="shared" si="15"/>
        <v>20.509584828102202</v>
      </c>
      <c r="BC4" s="1">
        <f t="shared" si="16"/>
        <v>129.51643574177527</v>
      </c>
      <c r="BD4" s="1">
        <v>3</v>
      </c>
      <c r="BE4" s="1"/>
      <c r="BF4" s="1"/>
      <c r="BG4" s="1">
        <f t="shared" si="17"/>
        <v>20.808652046684813</v>
      </c>
      <c r="BI4">
        <v>140</v>
      </c>
      <c r="BJ4">
        <v>153</v>
      </c>
      <c r="BK4" s="1"/>
      <c r="BL4" s="1">
        <f t="shared" si="18"/>
        <v>6.9768637288753679</v>
      </c>
      <c r="BM4" s="1">
        <f t="shared" si="19"/>
        <v>76.777367378373839</v>
      </c>
      <c r="BN4" s="1">
        <v>3</v>
      </c>
      <c r="BO4" s="1"/>
      <c r="BP4" s="1"/>
      <c r="BQ4" s="1">
        <f t="shared" si="20"/>
        <v>32.802438933713454</v>
      </c>
      <c r="BS4">
        <v>145</v>
      </c>
      <c r="BT4">
        <v>234</v>
      </c>
      <c r="BU4" s="1"/>
      <c r="BV4" s="1">
        <f t="shared" si="21"/>
        <v>-10.806116694186858</v>
      </c>
      <c r="BW4" s="1">
        <f t="shared" si="22"/>
        <v>148.1576273339266</v>
      </c>
      <c r="BX4" s="1">
        <v>3</v>
      </c>
      <c r="BY4" s="1"/>
      <c r="BZ4" s="1"/>
      <c r="CA4" s="1">
        <f t="shared" si="23"/>
        <v>31.11269837220809</v>
      </c>
      <c r="CC4">
        <v>156</v>
      </c>
      <c r="CD4">
        <v>165</v>
      </c>
      <c r="CE4" s="1"/>
      <c r="CF4" s="1">
        <f t="shared" si="24"/>
        <v>-12.61086010995508</v>
      </c>
      <c r="CG4" s="1">
        <f t="shared" si="25"/>
        <v>0.54521427222957031</v>
      </c>
      <c r="CH4" s="1">
        <v>3</v>
      </c>
      <c r="CI4" s="1"/>
      <c r="CJ4" s="1"/>
      <c r="CK4" s="1">
        <f t="shared" si="26"/>
        <v>32.249030993194197</v>
      </c>
      <c r="CM4">
        <v>167</v>
      </c>
      <c r="CN4">
        <v>118</v>
      </c>
      <c r="CO4" s="1"/>
      <c r="CP4" s="1">
        <f t="shared" si="27"/>
        <v>-19.435401318965614</v>
      </c>
      <c r="CQ4" s="1">
        <f t="shared" si="28"/>
        <v>59.321316835694532</v>
      </c>
      <c r="CR4" s="1">
        <v>3</v>
      </c>
      <c r="CS4" s="1"/>
      <c r="CT4" s="1"/>
      <c r="CU4" s="1">
        <f t="shared" si="29"/>
        <v>34</v>
      </c>
    </row>
    <row r="5" spans="1:99">
      <c r="A5">
        <v>93</v>
      </c>
      <c r="B5">
        <v>134</v>
      </c>
      <c r="C5" s="1"/>
      <c r="D5" s="1">
        <f t="shared" si="0"/>
        <v>-3.7923637051198043</v>
      </c>
      <c r="E5" s="1">
        <f t="shared" si="1"/>
        <v>5.617977528091805E-4</v>
      </c>
      <c r="F5" s="1">
        <v>4</v>
      </c>
      <c r="G5" s="1"/>
      <c r="H5" s="1"/>
      <c r="I5" s="1">
        <f t="shared" si="2"/>
        <v>28.178005607210743</v>
      </c>
      <c r="K5">
        <v>111</v>
      </c>
      <c r="L5">
        <v>120</v>
      </c>
      <c r="M5" s="1"/>
      <c r="N5" s="1">
        <f t="shared" si="3"/>
        <v>7.8144084654957924</v>
      </c>
      <c r="O5" s="1">
        <f t="shared" si="4"/>
        <v>48.631157079658294</v>
      </c>
      <c r="P5" s="1">
        <v>4</v>
      </c>
      <c r="Q5" s="1"/>
      <c r="R5" s="1"/>
      <c r="S5" s="1">
        <f t="shared" si="5"/>
        <v>20.223748416156685</v>
      </c>
      <c r="U5">
        <v>138</v>
      </c>
      <c r="V5">
        <v>185</v>
      </c>
      <c r="W5" s="1"/>
      <c r="X5" s="1">
        <f t="shared" si="6"/>
        <v>-12.016638569093111</v>
      </c>
      <c r="Y5" s="1">
        <f t="shared" si="7"/>
        <v>121.49347761903401</v>
      </c>
      <c r="Z5" s="1">
        <v>4</v>
      </c>
      <c r="AA5" s="1"/>
      <c r="AB5" s="1"/>
      <c r="AC5" s="1">
        <f t="shared" si="8"/>
        <v>20.808652046684813</v>
      </c>
      <c r="AE5">
        <v>132</v>
      </c>
      <c r="AF5">
        <v>166</v>
      </c>
      <c r="AG5" s="1"/>
      <c r="AH5" s="1">
        <f t="shared" si="9"/>
        <v>-1.7068512063042829</v>
      </c>
      <c r="AI5" s="1">
        <f t="shared" si="10"/>
        <v>4.123096416185005</v>
      </c>
      <c r="AJ5" s="1">
        <v>4</v>
      </c>
      <c r="AK5" s="1"/>
      <c r="AL5" s="1"/>
      <c r="AM5" s="1">
        <f t="shared" si="11"/>
        <v>17.888543819998318</v>
      </c>
      <c r="AO5">
        <v>170</v>
      </c>
      <c r="AP5">
        <v>187</v>
      </c>
      <c r="AQ5" s="1"/>
      <c r="AR5" s="1">
        <f t="shared" si="12"/>
        <v>14.935702022571427</v>
      </c>
      <c r="AS5" s="1">
        <f t="shared" si="13"/>
        <v>42.43641294721543</v>
      </c>
      <c r="AT5" s="1">
        <v>4</v>
      </c>
      <c r="AU5" s="1"/>
      <c r="AV5" s="1"/>
      <c r="AW5" s="1">
        <f t="shared" si="14"/>
        <v>29.410882339705484</v>
      </c>
      <c r="AY5">
        <v>154</v>
      </c>
      <c r="AZ5">
        <v>210</v>
      </c>
      <c r="BA5" s="1"/>
      <c r="BB5" s="1">
        <f t="shared" si="15"/>
        <v>34.437269629383088</v>
      </c>
      <c r="BC5" s="1">
        <f t="shared" si="16"/>
        <v>640.50567563056393</v>
      </c>
      <c r="BD5" s="1">
        <v>4</v>
      </c>
      <c r="BE5" s="1"/>
      <c r="BF5" s="1"/>
      <c r="BG5" s="1">
        <f t="shared" si="17"/>
        <v>28.284271247461902</v>
      </c>
      <c r="BI5">
        <v>166</v>
      </c>
      <c r="BJ5">
        <v>173</v>
      </c>
      <c r="BK5" s="1"/>
      <c r="BL5" s="1">
        <f t="shared" si="18"/>
        <v>32.961931119980349</v>
      </c>
      <c r="BM5" s="1">
        <f t="shared" si="19"/>
        <v>296.6247660426028</v>
      </c>
      <c r="BN5" s="1">
        <v>4</v>
      </c>
      <c r="BO5" s="1"/>
      <c r="BP5" s="1"/>
      <c r="BQ5" s="1">
        <f t="shared" si="20"/>
        <v>20.248456731316587</v>
      </c>
      <c r="BS5">
        <v>167</v>
      </c>
      <c r="BT5">
        <v>212</v>
      </c>
      <c r="BU5" s="1"/>
      <c r="BV5" s="1">
        <f t="shared" si="21"/>
        <v>5.4937813417274262</v>
      </c>
      <c r="BW5" s="1">
        <f t="shared" si="22"/>
        <v>17.039527499047388</v>
      </c>
      <c r="BX5" s="1">
        <v>4</v>
      </c>
      <c r="BY5" s="1"/>
      <c r="BZ5" s="1"/>
      <c r="CA5" s="1">
        <f t="shared" si="23"/>
        <v>25.709920264364882</v>
      </c>
      <c r="CC5">
        <v>152</v>
      </c>
      <c r="CD5">
        <v>197</v>
      </c>
      <c r="CE5" s="1"/>
      <c r="CF5" s="1">
        <f t="shared" si="24"/>
        <v>-33.091363277740371</v>
      </c>
      <c r="CG5" s="1">
        <f t="shared" si="25"/>
        <v>450.24126864262774</v>
      </c>
      <c r="CH5" s="1">
        <v>4</v>
      </c>
      <c r="CI5" s="1"/>
      <c r="CJ5" s="1"/>
      <c r="CK5" s="1">
        <f t="shared" si="26"/>
        <v>27.730849247724095</v>
      </c>
      <c r="CM5">
        <v>183</v>
      </c>
      <c r="CN5">
        <v>148</v>
      </c>
      <c r="CO5" s="1"/>
      <c r="CP5" s="1">
        <f t="shared" si="27"/>
        <v>-10.15339642846134</v>
      </c>
      <c r="CQ5" s="1">
        <f t="shared" si="28"/>
        <v>2.4963102511327913</v>
      </c>
      <c r="CR5" s="1">
        <v>4</v>
      </c>
      <c r="CS5" s="1"/>
      <c r="CT5" s="1"/>
      <c r="CU5" s="1">
        <f t="shared" si="29"/>
        <v>24.186773244895647</v>
      </c>
    </row>
    <row r="6" spans="1:99">
      <c r="A6">
        <v>106</v>
      </c>
      <c r="B6">
        <v>159</v>
      </c>
      <c r="C6" s="1"/>
      <c r="D6" s="1">
        <f t="shared" si="0"/>
        <v>-18.345559423517106</v>
      </c>
      <c r="E6" s="1">
        <f t="shared" si="1"/>
        <v>211.10617977528079</v>
      </c>
      <c r="F6" s="1">
        <v>5</v>
      </c>
      <c r="G6" s="1"/>
      <c r="H6" s="1"/>
      <c r="I6" s="1">
        <f t="shared" si="2"/>
        <v>15.811388300841896</v>
      </c>
      <c r="K6">
        <v>108</v>
      </c>
      <c r="L6">
        <v>140</v>
      </c>
      <c r="M6" s="1"/>
      <c r="N6" s="1">
        <f t="shared" si="3"/>
        <v>-3.0991449632014865</v>
      </c>
      <c r="O6" s="1">
        <f t="shared" si="4"/>
        <v>15.523199053851251</v>
      </c>
      <c r="P6" s="1">
        <v>5</v>
      </c>
      <c r="Q6" s="1"/>
      <c r="R6" s="1"/>
      <c r="S6" s="1">
        <f t="shared" si="5"/>
        <v>11.313708498984761</v>
      </c>
      <c r="U6">
        <v>155</v>
      </c>
      <c r="V6">
        <v>173</v>
      </c>
      <c r="W6" s="1"/>
      <c r="X6" s="1">
        <f t="shared" si="6"/>
        <v>5.748021396828376</v>
      </c>
      <c r="Y6" s="1">
        <f t="shared" si="7"/>
        <v>45.457961877466452</v>
      </c>
      <c r="Z6" s="1">
        <v>5</v>
      </c>
      <c r="AA6" s="1"/>
      <c r="AB6" s="1"/>
      <c r="AC6" s="1">
        <f t="shared" si="8"/>
        <v>15.811388300841896</v>
      </c>
      <c r="AE6">
        <v>148</v>
      </c>
      <c r="AF6">
        <v>158</v>
      </c>
      <c r="AG6" s="1"/>
      <c r="AH6" s="1">
        <f t="shared" si="9"/>
        <v>-14.21922658319634</v>
      </c>
      <c r="AI6" s="1">
        <f t="shared" si="10"/>
        <v>109.8688536416186</v>
      </c>
      <c r="AJ6" s="1">
        <v>5</v>
      </c>
      <c r="AK6" s="1"/>
      <c r="AL6" s="1"/>
      <c r="AM6" s="1">
        <f t="shared" si="11"/>
        <v>21.540659228538015</v>
      </c>
      <c r="AO6">
        <v>161</v>
      </c>
      <c r="AP6">
        <v>215</v>
      </c>
      <c r="AQ6" s="1"/>
      <c r="AR6" s="1">
        <f t="shared" si="12"/>
        <v>2.3975910932095097</v>
      </c>
      <c r="AS6" s="1">
        <f t="shared" si="13"/>
        <v>36.286012881605771</v>
      </c>
      <c r="AT6" s="1">
        <v>5</v>
      </c>
      <c r="AU6" s="1"/>
      <c r="AV6" s="1"/>
      <c r="AW6" s="1">
        <f t="shared" si="14"/>
        <v>26.248809496813376</v>
      </c>
      <c r="AY6">
        <v>182</v>
      </c>
      <c r="AZ6">
        <v>214</v>
      </c>
      <c r="BA6" s="1"/>
      <c r="BB6" s="1">
        <f t="shared" si="15"/>
        <v>24.348225792649767</v>
      </c>
      <c r="BC6" s="1">
        <f t="shared" si="16"/>
        <v>231.62312828754406</v>
      </c>
      <c r="BD6" s="1">
        <v>5</v>
      </c>
      <c r="BE6" s="1"/>
      <c r="BF6" s="1"/>
      <c r="BG6" s="1">
        <f t="shared" si="17"/>
        <v>21.023796041628639</v>
      </c>
      <c r="BI6">
        <v>159</v>
      </c>
      <c r="BJ6">
        <v>192</v>
      </c>
      <c r="BK6" s="1"/>
      <c r="BL6" s="1">
        <f t="shared" si="18"/>
        <v>25.947753968659402</v>
      </c>
      <c r="BM6" s="1">
        <f t="shared" si="19"/>
        <v>104.21593672398878</v>
      </c>
      <c r="BN6" s="1">
        <v>5</v>
      </c>
      <c r="BO6" s="1"/>
      <c r="BP6" s="1"/>
      <c r="BQ6" s="1">
        <f t="shared" si="20"/>
        <v>12.206555615733702</v>
      </c>
      <c r="BS6">
        <v>192</v>
      </c>
      <c r="BT6">
        <v>218</v>
      </c>
      <c r="BU6" s="1"/>
      <c r="BV6" s="1">
        <f t="shared" si="21"/>
        <v>-6.1389226369027883</v>
      </c>
      <c r="BW6" s="1">
        <f t="shared" si="22"/>
        <v>56.322138955925297</v>
      </c>
      <c r="BX6" s="1">
        <v>5</v>
      </c>
      <c r="BY6" s="1"/>
      <c r="BZ6" s="1"/>
      <c r="CA6" s="1">
        <f t="shared" si="23"/>
        <v>28.319604517012593</v>
      </c>
      <c r="CC6">
        <v>177</v>
      </c>
      <c r="CD6">
        <v>209</v>
      </c>
      <c r="CE6" s="1"/>
      <c r="CF6" s="1">
        <f t="shared" si="24"/>
        <v>-18.37221607698385</v>
      </c>
      <c r="CG6" s="1">
        <f t="shared" si="25"/>
        <v>42.246649046630012</v>
      </c>
      <c r="CH6" s="1">
        <v>5</v>
      </c>
      <c r="CI6" s="1"/>
      <c r="CJ6" s="1"/>
      <c r="CK6" s="1">
        <f t="shared" si="26"/>
        <v>27.513632984395208</v>
      </c>
      <c r="CM6">
        <v>171</v>
      </c>
      <c r="CN6">
        <v>169</v>
      </c>
      <c r="CO6" s="1"/>
      <c r="CP6" s="1">
        <f t="shared" si="27"/>
        <v>-26.329504536394079</v>
      </c>
      <c r="CQ6" s="1">
        <f t="shared" si="28"/>
        <v>213.0472010106225</v>
      </c>
      <c r="CR6" s="1">
        <v>5</v>
      </c>
      <c r="CS6" s="1"/>
      <c r="CT6" s="1"/>
      <c r="CU6" s="1">
        <f t="shared" si="29"/>
        <v>18.110770276274835</v>
      </c>
    </row>
    <row r="7" spans="1:99">
      <c r="A7">
        <v>121</v>
      </c>
      <c r="B7">
        <v>164</v>
      </c>
      <c r="C7" s="1"/>
      <c r="D7" s="1">
        <f t="shared" si="0"/>
        <v>-14.790218449967274</v>
      </c>
      <c r="E7" s="1">
        <f t="shared" si="1"/>
        <v>120.43202247190997</v>
      </c>
      <c r="F7" s="1">
        <v>6</v>
      </c>
      <c r="G7" s="1"/>
      <c r="H7" s="1"/>
      <c r="I7" s="1">
        <f t="shared" si="2"/>
        <v>16.643316977093239</v>
      </c>
      <c r="K7">
        <v>116</v>
      </c>
      <c r="L7">
        <v>148</v>
      </c>
      <c r="M7" s="1"/>
      <c r="N7" s="1">
        <f t="shared" si="3"/>
        <v>0.93164480488880164</v>
      </c>
      <c r="O7" s="1">
        <f t="shared" si="4"/>
        <v>8.2520236760338199E-3</v>
      </c>
      <c r="P7" s="1">
        <v>6</v>
      </c>
      <c r="Q7" s="1"/>
      <c r="R7" s="1"/>
      <c r="S7" s="1">
        <f t="shared" si="5"/>
        <v>16.031219541881399</v>
      </c>
      <c r="U7">
        <v>170</v>
      </c>
      <c r="V7">
        <v>178</v>
      </c>
      <c r="W7" s="1"/>
      <c r="X7" s="1">
        <f t="shared" si="6"/>
        <v>7.1165979198827491</v>
      </c>
      <c r="Y7" s="1">
        <f t="shared" si="7"/>
        <v>65.785539145087526</v>
      </c>
      <c r="Z7" s="1">
        <v>6</v>
      </c>
      <c r="AA7" s="1"/>
      <c r="AB7" s="1"/>
      <c r="AC7" s="1">
        <f t="shared" si="8"/>
        <v>18.027756377319946</v>
      </c>
      <c r="AE7">
        <v>156</v>
      </c>
      <c r="AF7">
        <v>138</v>
      </c>
      <c r="AG7" s="1"/>
      <c r="AH7" s="1">
        <f t="shared" si="9"/>
        <v>-15.252857592591758</v>
      </c>
      <c r="AI7" s="1">
        <f t="shared" si="10"/>
        <v>132.6059449710981</v>
      </c>
      <c r="AJ7" s="1">
        <v>6</v>
      </c>
      <c r="AK7" s="1"/>
      <c r="AL7" s="1"/>
      <c r="AM7" s="1">
        <f t="shared" si="11"/>
        <v>18.439088914585774</v>
      </c>
      <c r="AO7">
        <v>181</v>
      </c>
      <c r="AP7">
        <v>232</v>
      </c>
      <c r="AQ7" s="1"/>
      <c r="AR7" s="1">
        <f t="shared" si="12"/>
        <v>20.036526133053993</v>
      </c>
      <c r="AS7" s="1">
        <f t="shared" si="13"/>
        <v>134.91165808671315</v>
      </c>
      <c r="AT7" s="1">
        <v>6</v>
      </c>
      <c r="AU7" s="1"/>
      <c r="AV7" s="1"/>
      <c r="AW7" s="1">
        <f t="shared" si="14"/>
        <v>20</v>
      </c>
      <c r="AY7">
        <v>191</v>
      </c>
      <c r="AZ7">
        <v>233</v>
      </c>
      <c r="BA7" s="1"/>
      <c r="BB7" s="1">
        <f t="shared" si="15"/>
        <v>3.8290323513697371</v>
      </c>
      <c r="BC7" s="1">
        <f t="shared" si="16"/>
        <v>28.090250985965259</v>
      </c>
      <c r="BD7" s="1">
        <v>6</v>
      </c>
      <c r="BE7" s="1"/>
      <c r="BF7" s="1"/>
      <c r="BG7" s="1">
        <f t="shared" si="17"/>
        <v>30.870698080866262</v>
      </c>
      <c r="BI7">
        <v>166</v>
      </c>
      <c r="BJ7">
        <v>202</v>
      </c>
      <c r="BK7" s="1"/>
      <c r="BL7" s="1">
        <f t="shared" si="18"/>
        <v>32.940289334961911</v>
      </c>
      <c r="BM7" s="1">
        <f t="shared" si="19"/>
        <v>295.87977023216257</v>
      </c>
      <c r="BN7" s="1">
        <v>6</v>
      </c>
      <c r="BO7" s="1"/>
      <c r="BP7" s="1"/>
      <c r="BQ7" s="1">
        <f t="shared" si="20"/>
        <v>29.410882339705484</v>
      </c>
      <c r="BS7">
        <v>211</v>
      </c>
      <c r="BT7">
        <v>197</v>
      </c>
      <c r="BU7" s="1"/>
      <c r="BV7" s="1">
        <f t="shared" si="21"/>
        <v>9.8837662487408124</v>
      </c>
      <c r="BW7" s="1">
        <f t="shared" si="22"/>
        <v>72.554299504635978</v>
      </c>
      <c r="BX7" s="1">
        <v>6</v>
      </c>
      <c r="BY7" s="1"/>
      <c r="BZ7" s="1"/>
      <c r="CA7" s="1">
        <f t="shared" si="23"/>
        <v>32.015621187164243</v>
      </c>
      <c r="CC7">
        <v>186</v>
      </c>
      <c r="CD7">
        <v>235</v>
      </c>
      <c r="CE7" s="1"/>
      <c r="CF7" s="1">
        <f t="shared" si="24"/>
        <v>-24.658214914534675</v>
      </c>
      <c r="CG7" s="1">
        <f t="shared" si="25"/>
        <v>163.47517462714777</v>
      </c>
      <c r="CH7" s="1">
        <v>6</v>
      </c>
      <c r="CI7" s="1"/>
      <c r="CJ7" s="1"/>
      <c r="CK7" s="1">
        <f t="shared" si="26"/>
        <v>32.557641192199412</v>
      </c>
      <c r="CM7">
        <v>173</v>
      </c>
      <c r="CN7">
        <v>187</v>
      </c>
      <c r="CO7" s="1"/>
      <c r="CP7" s="1">
        <f t="shared" si="27"/>
        <v>-28.187831241650635</v>
      </c>
      <c r="CQ7" s="1">
        <f t="shared" si="28"/>
        <v>270.74935969328868</v>
      </c>
      <c r="CR7" s="1">
        <v>6</v>
      </c>
      <c r="CS7" s="1"/>
      <c r="CT7" s="1"/>
      <c r="CU7" s="1">
        <f t="shared" si="29"/>
        <v>35.468295701936398</v>
      </c>
    </row>
    <row r="8" spans="1:99">
      <c r="A8">
        <v>135</v>
      </c>
      <c r="B8">
        <v>155</v>
      </c>
      <c r="C8" s="1"/>
      <c r="D8" s="1">
        <f t="shared" si="0"/>
        <v>0.18961818525599627</v>
      </c>
      <c r="E8" s="1">
        <f t="shared" si="1"/>
        <v>16.045505617977497</v>
      </c>
      <c r="F8" s="1">
        <v>7</v>
      </c>
      <c r="G8" s="1"/>
      <c r="H8" s="1"/>
      <c r="I8" s="1">
        <f>SQRT((A9-A8)^2+(B9-B8)^2)</f>
        <v>21.2602916254693</v>
      </c>
      <c r="K8">
        <v>115</v>
      </c>
      <c r="L8">
        <v>164</v>
      </c>
      <c r="M8" s="1"/>
      <c r="N8" s="1">
        <f t="shared" si="3"/>
        <v>-6.5215136342215416</v>
      </c>
      <c r="O8" s="1">
        <f t="shared" si="4"/>
        <v>54.203723229178863</v>
      </c>
      <c r="P8" s="1">
        <v>7</v>
      </c>
      <c r="Q8" s="1"/>
      <c r="R8" s="1"/>
      <c r="S8" s="1">
        <f>SQRT((K9-K8)^2+(L9-L8)^2)</f>
        <v>17.204650534085253</v>
      </c>
      <c r="U8">
        <v>176</v>
      </c>
      <c r="V8">
        <v>195</v>
      </c>
      <c r="W8" s="1"/>
      <c r="X8" s="1">
        <f t="shared" si="6"/>
        <v>-6.102241202795387</v>
      </c>
      <c r="Y8" s="1">
        <f t="shared" si="7"/>
        <v>26.091772402569397</v>
      </c>
      <c r="Z8" s="1">
        <v>7</v>
      </c>
      <c r="AA8" s="1"/>
      <c r="AB8" s="1"/>
      <c r="AC8" s="1">
        <f>SQRT((U9-U8)^2+(V9-V8)^2)</f>
        <v>20.591260281974002</v>
      </c>
      <c r="AE8">
        <v>152</v>
      </c>
      <c r="AF8">
        <v>120</v>
      </c>
      <c r="AG8" s="1"/>
      <c r="AH8" s="1">
        <f t="shared" si="9"/>
        <v>-5.5965678995555299</v>
      </c>
      <c r="AI8" s="1">
        <f t="shared" si="10"/>
        <v>3.4565345664740486</v>
      </c>
      <c r="AJ8" s="1">
        <v>7</v>
      </c>
      <c r="AK8" s="1"/>
      <c r="AL8" s="1"/>
      <c r="AM8" s="1">
        <f>SQRT((AE9-AE8)^2+(AF9-AF8)^2)</f>
        <v>7.0710678118654755</v>
      </c>
      <c r="AO8">
        <v>181</v>
      </c>
      <c r="AP8">
        <v>252</v>
      </c>
      <c r="AQ8" s="1"/>
      <c r="AR8" s="1">
        <f t="shared" si="12"/>
        <v>17.455549885406359</v>
      </c>
      <c r="AS8" s="1">
        <f t="shared" si="13"/>
        <v>81.6162553813367</v>
      </c>
      <c r="AT8" s="1">
        <v>7</v>
      </c>
      <c r="AU8" s="1"/>
      <c r="AV8" s="1"/>
      <c r="AW8" s="1">
        <f>SQRT((AO9-AO8)^2+(AP9-AP8)^2)</f>
        <v>7.2111025509279782</v>
      </c>
      <c r="AY8">
        <v>219</v>
      </c>
      <c r="AZ8">
        <v>246</v>
      </c>
      <c r="BA8" s="1"/>
      <c r="BB8" s="1">
        <f t="shared" si="15"/>
        <v>-15.037479623321614</v>
      </c>
      <c r="BC8" s="1">
        <f t="shared" si="16"/>
        <v>584.02144544643954</v>
      </c>
      <c r="BD8" s="1">
        <v>7</v>
      </c>
      <c r="BE8" s="1"/>
      <c r="BF8" s="1"/>
      <c r="BG8" s="1">
        <f>SQRT((AY9-AY8)^2+(AZ9-AZ8)^2)</f>
        <v>26.92582403567252</v>
      </c>
      <c r="BI8">
        <v>157</v>
      </c>
      <c r="BJ8">
        <v>230</v>
      </c>
      <c r="BK8" s="1"/>
      <c r="BL8" s="1">
        <f t="shared" si="18"/>
        <v>23.919396324517439</v>
      </c>
      <c r="BM8" s="1">
        <f t="shared" si="19"/>
        <v>66.916703765219069</v>
      </c>
      <c r="BN8" s="1">
        <v>7</v>
      </c>
      <c r="BO8" s="1"/>
      <c r="BP8" s="1"/>
      <c r="BQ8" s="1">
        <f>SQRT((BI9-BI8)^2+(BJ9-BJ8)^2)</f>
        <v>18.027756377319946</v>
      </c>
      <c r="BS8">
        <v>242</v>
      </c>
      <c r="BT8">
        <v>205</v>
      </c>
      <c r="BU8" s="1"/>
      <c r="BV8" s="1">
        <f t="shared" si="21"/>
        <v>-5.0855278658743153</v>
      </c>
      <c r="BW8" s="1">
        <f t="shared" si="22"/>
        <v>41.620729074050523</v>
      </c>
      <c r="BX8" s="1">
        <v>7</v>
      </c>
      <c r="BY8" s="1"/>
      <c r="BZ8" s="1"/>
      <c r="CA8" s="1">
        <f>SQRT((BS9-BS8)^2+(BT9-BT8)^2)</f>
        <v>24.207436873820409</v>
      </c>
      <c r="CC8">
        <v>218</v>
      </c>
      <c r="CD8">
        <v>241</v>
      </c>
      <c r="CE8" s="1"/>
      <c r="CF8" s="1">
        <f t="shared" si="24"/>
        <v>-0.81611113192313522</v>
      </c>
      <c r="CG8" s="1">
        <f t="shared" si="25"/>
        <v>122.24315650368113</v>
      </c>
      <c r="CH8" s="1">
        <v>7</v>
      </c>
      <c r="CI8" s="1"/>
      <c r="CJ8" s="1"/>
      <c r="CK8" s="1">
        <f>SQRT((CC9-CC8)^2+(CD9-CD8)^2)</f>
        <v>37.336309405188942</v>
      </c>
      <c r="CM8">
        <v>196</v>
      </c>
      <c r="CN8">
        <v>214</v>
      </c>
      <c r="CO8" s="1"/>
      <c r="CP8" s="1">
        <f t="shared" si="27"/>
        <v>-11.429190669116746</v>
      </c>
      <c r="CQ8" s="1">
        <f t="shared" si="28"/>
        <v>9.2523864845531836E-2</v>
      </c>
      <c r="CR8" s="1">
        <v>7</v>
      </c>
      <c r="CS8" s="1"/>
      <c r="CT8" s="1"/>
      <c r="CU8" s="1">
        <f>SQRT((CM9-CM8)^2+(CN9-CN8)^2)</f>
        <v>20.615528128088304</v>
      </c>
    </row>
    <row r="9" spans="1:99">
      <c r="A9">
        <v>151</v>
      </c>
      <c r="B9">
        <v>169</v>
      </c>
      <c r="C9" s="1"/>
      <c r="D9" s="1">
        <f t="shared" si="0"/>
        <v>-3.4131273346078239</v>
      </c>
      <c r="E9" s="1">
        <f t="shared" si="1"/>
        <v>0.16235955056179985</v>
      </c>
      <c r="F9" s="1">
        <v>8</v>
      </c>
      <c r="G9" s="1"/>
      <c r="H9" s="1"/>
      <c r="I9" s="1">
        <f t="shared" ref="I9" si="30">SQRT((A10-A9)^2+(B10-B9)^2)</f>
        <v>9.2195444572928871</v>
      </c>
      <c r="K9">
        <v>129</v>
      </c>
      <c r="L9">
        <v>174</v>
      </c>
      <c r="M9" s="1"/>
      <c r="N9" s="1">
        <f t="shared" si="3"/>
        <v>2.1675001583127083</v>
      </c>
      <c r="O9" s="1">
        <f t="shared" si="4"/>
        <v>1.7601222852616154</v>
      </c>
      <c r="P9" s="1">
        <v>8</v>
      </c>
      <c r="Q9" s="1"/>
      <c r="R9" s="1"/>
      <c r="S9" s="1">
        <f>SQRT((K10-K9)^2+(L10-L9)^2)</f>
        <v>12.369316876852981</v>
      </c>
      <c r="U9">
        <v>194</v>
      </c>
      <c r="V9">
        <v>205</v>
      </c>
      <c r="W9" s="1"/>
      <c r="X9" s="1">
        <f t="shared" si="6"/>
        <v>-8.1309546369700989</v>
      </c>
      <c r="Y9" s="1">
        <f t="shared" si="7"/>
        <v>50.932830097646665</v>
      </c>
      <c r="Z9" s="1">
        <v>8</v>
      </c>
      <c r="AA9" s="1"/>
      <c r="AB9" s="1"/>
      <c r="AC9" s="1">
        <f>SQRT((U10-U9)^2+(V10-V9)^2)</f>
        <v>21.189620100417091</v>
      </c>
      <c r="AE9">
        <v>147</v>
      </c>
      <c r="AF9">
        <v>115</v>
      </c>
      <c r="AG9" s="1"/>
      <c r="AH9" s="1">
        <f t="shared" si="9"/>
        <v>0.76162284902822375</v>
      </c>
      <c r="AI9" s="1">
        <f t="shared" si="10"/>
        <v>20.241135722543426</v>
      </c>
      <c r="AJ9" s="1">
        <v>8</v>
      </c>
      <c r="AK9" s="1"/>
      <c r="AL9" s="1"/>
      <c r="AM9" s="1">
        <f>SQRT((AE10-AE9)^2+(AF10-AF9)^2)</f>
        <v>29.154759474226502</v>
      </c>
      <c r="AO9">
        <v>175</v>
      </c>
      <c r="AP9">
        <v>256</v>
      </c>
      <c r="AQ9" s="1"/>
      <c r="AR9" s="1">
        <f t="shared" si="12"/>
        <v>10.989525180773336</v>
      </c>
      <c r="AS9" s="1">
        <f t="shared" si="13"/>
        <v>6.5953781586787175</v>
      </c>
      <c r="AT9" s="1">
        <v>8</v>
      </c>
      <c r="AU9" s="1"/>
      <c r="AV9" s="1"/>
      <c r="AW9" s="1">
        <f>SQRT((AO10-AO9)^2+(AP10-AP9)^2)</f>
        <v>18.357559750685819</v>
      </c>
      <c r="AY9">
        <v>244</v>
      </c>
      <c r="AZ9">
        <v>236</v>
      </c>
      <c r="BA9" s="1"/>
      <c r="BB9" s="1">
        <f t="shared" si="15"/>
        <v>-10.809689825071422</v>
      </c>
      <c r="BC9" s="1">
        <f t="shared" si="16"/>
        <v>397.55358624274493</v>
      </c>
      <c r="BD9" s="1">
        <v>8</v>
      </c>
      <c r="BE9" s="1"/>
      <c r="BF9" s="1"/>
      <c r="BG9" s="1">
        <f>SQRT((AY10-AY9)^2+(AZ10-AZ9)^2)</f>
        <v>19.924858845171276</v>
      </c>
      <c r="BI9">
        <v>140</v>
      </c>
      <c r="BJ9">
        <v>236</v>
      </c>
      <c r="BK9" s="1"/>
      <c r="BL9" s="1">
        <f t="shared" si="18"/>
        <v>6.9149234476157009</v>
      </c>
      <c r="BM9" s="1">
        <f t="shared" si="19"/>
        <v>77.866678855577092</v>
      </c>
      <c r="BN9" s="1">
        <v>8</v>
      </c>
      <c r="BO9" s="1"/>
      <c r="BP9" s="1"/>
      <c r="BQ9" s="1">
        <f>SQRT((BI10-BI9)^2+(BJ10-BJ9)^2)</f>
        <v>21.15679559857778</v>
      </c>
      <c r="BS9">
        <v>257</v>
      </c>
      <c r="BT9">
        <v>186</v>
      </c>
      <c r="BU9" s="1"/>
      <c r="BV9" s="1">
        <f t="shared" si="21"/>
        <v>9.9190474133207172</v>
      </c>
      <c r="BW9" s="1">
        <f t="shared" si="22"/>
        <v>73.156585799568077</v>
      </c>
      <c r="BX9" s="1">
        <v>8</v>
      </c>
      <c r="BY9" s="1"/>
      <c r="BZ9" s="1"/>
      <c r="CA9" s="1">
        <f>SQRT((BS10-BS9)^2+(BT10-BT9)^2)</f>
        <v>26.305892875931811</v>
      </c>
      <c r="CC9">
        <v>231</v>
      </c>
      <c r="CD9">
        <v>276</v>
      </c>
      <c r="CE9" s="1"/>
      <c r="CF9" s="1">
        <f t="shared" si="24"/>
        <v>-8.5303044503394201</v>
      </c>
      <c r="CG9" s="1">
        <f t="shared" si="25"/>
        <v>11.170096280913654</v>
      </c>
      <c r="CH9" s="1">
        <v>8</v>
      </c>
      <c r="CI9" s="1"/>
      <c r="CJ9" s="1"/>
      <c r="CK9" s="1">
        <f>SQRT((CC10-CC9)^2+(CD10-CD9)^2)</f>
        <v>14.560219778561036</v>
      </c>
      <c r="CM9">
        <v>191</v>
      </c>
      <c r="CN9">
        <v>234</v>
      </c>
      <c r="CO9" s="1"/>
      <c r="CP9" s="1">
        <f t="shared" si="27"/>
        <v>-20.55232306927525</v>
      </c>
      <c r="CQ9" s="1">
        <f t="shared" si="28"/>
        <v>77.773968043566441</v>
      </c>
      <c r="CR9" s="1">
        <v>8</v>
      </c>
      <c r="CS9" s="1"/>
      <c r="CT9" s="1"/>
      <c r="CU9" s="1">
        <f>SQRT((CM10-CM9)^2+(CN10-CN9)^2)</f>
        <v>20.248456731316587</v>
      </c>
    </row>
    <row r="10" spans="1:99">
      <c r="A10">
        <v>160</v>
      </c>
      <c r="B10">
        <v>167</v>
      </c>
      <c r="C10" s="1"/>
      <c r="D10" s="1">
        <f t="shared" ref="D10" si="31">(E$1*A10-B10+G$1)/SQRT(E$1^2+1)</f>
        <v>2.9864864177818684</v>
      </c>
      <c r="E10" s="1">
        <f t="shared" ref="E10:E11" si="32">(D10-D$15)^2</f>
        <v>46.274719101123637</v>
      </c>
      <c r="F10" s="1">
        <v>9</v>
      </c>
      <c r="G10" s="1"/>
      <c r="H10" s="1"/>
      <c r="I10" s="1">
        <f>SQRT((A11-A10)^2+(B11-B10)^2)</f>
        <v>12.727922061357855</v>
      </c>
      <c r="K10">
        <v>132</v>
      </c>
      <c r="L10">
        <v>186</v>
      </c>
      <c r="M10" s="1"/>
      <c r="N10" s="1">
        <f t="shared" si="3"/>
        <v>1.1618309502923186E-14</v>
      </c>
      <c r="O10" s="1">
        <f t="shared" si="4"/>
        <v>0.70695162702994285</v>
      </c>
      <c r="P10" s="1">
        <v>9</v>
      </c>
      <c r="Q10" s="1"/>
      <c r="R10" s="1"/>
      <c r="S10" s="1"/>
      <c r="U10">
        <v>214</v>
      </c>
      <c r="V10">
        <v>198</v>
      </c>
      <c r="W10" s="1"/>
      <c r="X10" s="1">
        <f>(Y$1*U10-V10+AA$1)/SQRT(Y$1^2+1)</f>
        <v>6.2364153717222779</v>
      </c>
      <c r="Y10" s="1">
        <f>(X10-X$15)^2</f>
        <v>52.282241049053695</v>
      </c>
      <c r="Z10" s="1">
        <v>9</v>
      </c>
      <c r="AA10" s="1"/>
      <c r="AB10" s="1"/>
      <c r="AC10" s="1">
        <f t="shared" ref="AC10" si="33">SQRT((U11-U10)^2+(V11-V10)^2)</f>
        <v>29.546573405388315</v>
      </c>
      <c r="AE10">
        <v>150</v>
      </c>
      <c r="AF10">
        <v>86</v>
      </c>
      <c r="AG10" s="1"/>
      <c r="AH10" s="1">
        <f>(AI$1*AE10-AF10+AK$1)/SQRT(AI$1^2+1)</f>
        <v>7.3918217579791712</v>
      </c>
      <c r="AI10" s="1">
        <f>(AH10-AH$15)^2</f>
        <v>123.85940161849727</v>
      </c>
      <c r="AJ10" s="1">
        <v>9</v>
      </c>
      <c r="AK10" s="1"/>
      <c r="AL10" s="1"/>
      <c r="AM10" s="1">
        <f>SQRT((AE11-AE10)^2+(AF11-AF10)^2)</f>
        <v>19.849433241279208</v>
      </c>
      <c r="AO10">
        <v>166</v>
      </c>
      <c r="AP10">
        <v>272</v>
      </c>
      <c r="AQ10" s="1"/>
      <c r="AR10" s="1">
        <f>(AS$1*AO10-AP10+AU$1)/SQRT(AS$1^2+1)</f>
        <v>0</v>
      </c>
      <c r="AS10" s="1">
        <f>(AR10-AR$15)^2</f>
        <v>70.919613267062942</v>
      </c>
      <c r="AT10" s="1">
        <v>9</v>
      </c>
      <c r="AU10" s="1"/>
      <c r="AV10" s="1"/>
      <c r="AW10" s="1"/>
      <c r="AY10">
        <v>250</v>
      </c>
      <c r="AZ10">
        <v>217</v>
      </c>
      <c r="BA10" s="1"/>
      <c r="BB10" s="1">
        <f>(BC$1*AY10-AZ10+BE$1)/SQRT(BC$1^2+1)</f>
        <v>6.3945320698533683</v>
      </c>
      <c r="BC10" s="1">
        <f>(BB10-BB$15)^2</f>
        <v>7.4776212844491319</v>
      </c>
      <c r="BD10" s="1">
        <v>9</v>
      </c>
      <c r="BE10" s="1"/>
      <c r="BF10" s="1"/>
      <c r="BG10" s="1">
        <f t="shared" ref="BG10" si="34">SQRT((AY11-AY10)^2+(AZ11-AZ10)^2)</f>
        <v>28.792360097775937</v>
      </c>
      <c r="BI10">
        <v>133.1</v>
      </c>
      <c r="BJ10">
        <v>256</v>
      </c>
      <c r="BK10" s="1"/>
      <c r="BL10" s="1">
        <f>(BM$1*BI10-BJ10+BO$1)/SQRT(BM$1^2+1)</f>
        <v>0</v>
      </c>
      <c r="BM10" s="1">
        <f>(BL10-BL$15)^2</f>
        <v>247.72031585201688</v>
      </c>
      <c r="BN10" s="1">
        <v>9</v>
      </c>
      <c r="BO10" s="1"/>
      <c r="BP10" s="1"/>
      <c r="BQ10" s="1"/>
      <c r="BS10">
        <v>283</v>
      </c>
      <c r="BT10">
        <v>190</v>
      </c>
      <c r="BU10" s="1"/>
      <c r="BV10" s="1">
        <f>(BW$1*BS10-BT10+BY$1)/SQRT(BW$1^2+1)</f>
        <v>0</v>
      </c>
      <c r="BW10" s="1">
        <f>(BV10-BV$15)^2</f>
        <v>1.8656420678267049</v>
      </c>
      <c r="BX10" s="1">
        <v>9</v>
      </c>
      <c r="BY10" s="1"/>
      <c r="BZ10" s="1"/>
      <c r="CA10" s="1"/>
      <c r="CC10">
        <v>245</v>
      </c>
      <c r="CD10">
        <v>280</v>
      </c>
      <c r="CE10" s="1"/>
      <c r="CF10" s="1">
        <f>(CG$1*CC10-CD10+CI$1)/SQRT(CG$1^2+1)</f>
        <v>1.1658730456044941</v>
      </c>
      <c r="CG10" s="1">
        <f>(CF10-CF$15)^2</f>
        <v>169.99848971115753</v>
      </c>
      <c r="CH10" s="1">
        <v>9</v>
      </c>
      <c r="CI10" s="1"/>
      <c r="CJ10" s="1"/>
      <c r="CK10" s="1">
        <f>SQRT((CC11-CC10)^2+(CD11-CD10)^2)</f>
        <v>20.591260281974002</v>
      </c>
      <c r="CM10">
        <v>198</v>
      </c>
      <c r="CN10">
        <v>253</v>
      </c>
      <c r="CO10" s="1"/>
      <c r="CP10" s="1">
        <f>(CQ$1*CM10-CN10+CS$1)/SQRT(CQ$1^2+1)</f>
        <v>-17.735947104054826</v>
      </c>
      <c r="CQ10" s="1">
        <f>(CP10-CP$15)^2</f>
        <v>36.030955580308358</v>
      </c>
      <c r="CR10" s="1">
        <v>9</v>
      </c>
      <c r="CS10" s="1"/>
      <c r="CT10" s="1"/>
      <c r="CU10" s="1">
        <f>SQRT((CM11-CM10)^2+(CN11-CN10)^2)</f>
        <v>21.540659228538015</v>
      </c>
    </row>
    <row r="11" spans="1:99">
      <c r="A11">
        <v>169</v>
      </c>
      <c r="B11">
        <v>176</v>
      </c>
      <c r="C11" s="1"/>
      <c r="D11" s="1">
        <f>(E$1*A11-B11+G$1)/SQRT(E$1^2+1)</f>
        <v>1.2125864169149153E-14</v>
      </c>
      <c r="E11" s="1">
        <f t="shared" si="32"/>
        <v>14.562359550561817</v>
      </c>
      <c r="F11" s="1">
        <v>10</v>
      </c>
      <c r="G11" s="1"/>
      <c r="H11" s="1"/>
      <c r="I11" s="1"/>
      <c r="M11" s="1"/>
      <c r="N11" s="1"/>
      <c r="O11" s="1"/>
      <c r="P11" s="1"/>
      <c r="Q11" s="1"/>
      <c r="R11" s="1"/>
      <c r="S11" s="1"/>
      <c r="U11">
        <v>241</v>
      </c>
      <c r="V11">
        <v>210</v>
      </c>
      <c r="W11" s="1"/>
      <c r="X11" s="1">
        <f t="shared" ref="X11:X12" si="35">(Y$1*U11-V11+AA$1)/SQRT(Y$1^2+1)</f>
        <v>5.9465991668401799</v>
      </c>
      <c r="Y11" s="1">
        <f t="shared" ref="Y11:Y13" si="36">(X11-X$15)^2</f>
        <v>48.175117737707737</v>
      </c>
      <c r="Z11" s="1">
        <v>10</v>
      </c>
      <c r="AA11" s="1"/>
      <c r="AB11" s="1"/>
      <c r="AC11" s="1">
        <f>SQRT((U12-U11)^2+(V12-V11)^2)</f>
        <v>6.0827625302982193</v>
      </c>
      <c r="AE11">
        <v>163</v>
      </c>
      <c r="AF11">
        <v>71</v>
      </c>
      <c r="AG11" s="1"/>
      <c r="AH11" s="1">
        <f t="shared" ref="AH11" si="37">(AI$1*AE11-AF11+AK$1)/SQRT(AI$1^2+1)</f>
        <v>0</v>
      </c>
      <c r="AI11" s="1">
        <f t="shared" ref="AI11" si="38">(AH11-AH$15)^2</f>
        <v>13.968099884393034</v>
      </c>
      <c r="AJ11" s="1">
        <v>10</v>
      </c>
      <c r="AK11" s="1"/>
      <c r="AL11" s="1"/>
      <c r="AM11" s="1"/>
      <c r="AQ11" s="1"/>
      <c r="AR11" s="1"/>
      <c r="AS11" s="1"/>
      <c r="AT11" s="1"/>
      <c r="AU11" s="1"/>
      <c r="AV11" s="1"/>
      <c r="AW11" s="1"/>
      <c r="AY11">
        <v>277</v>
      </c>
      <c r="AZ11">
        <v>207</v>
      </c>
      <c r="BA11" s="1"/>
      <c r="BB11" s="1">
        <f t="shared" ref="BB11:BB12" si="39">(BC$1*AY11-AZ11+BE$1)/SQRT(BC$1^2+1)</f>
        <v>10.180325661922826</v>
      </c>
      <c r="BC11" s="1">
        <f t="shared" ref="BC11:BC12" si="40">(BB11-BB$15)^2</f>
        <v>1.1051678406050851</v>
      </c>
      <c r="BD11" s="1">
        <v>10</v>
      </c>
      <c r="BE11" s="1"/>
      <c r="BF11" s="1"/>
      <c r="BG11" s="1">
        <f>SQRT((AY12-AY11)^2+(AZ12-AZ11)^2)</f>
        <v>24.515301344262525</v>
      </c>
      <c r="BK11" s="1"/>
      <c r="BL11" s="1"/>
      <c r="BM11" s="1"/>
      <c r="BN11" s="1"/>
      <c r="BO11" s="1"/>
      <c r="BP11" s="1"/>
      <c r="BQ11" s="1"/>
      <c r="BU11" s="1"/>
      <c r="BV11" s="1"/>
      <c r="BW11" s="1"/>
      <c r="BX11" s="1"/>
      <c r="BY11" s="1"/>
      <c r="BZ11" s="1"/>
      <c r="CA11" s="1"/>
      <c r="CC11">
        <v>255</v>
      </c>
      <c r="CD11">
        <v>298</v>
      </c>
      <c r="CE11" s="1"/>
      <c r="CF11" s="1">
        <f>(CG$1*CC11-CD11+CI$1)/SQRT(CG$1^2+1)</f>
        <v>1.5187381428500684E-14</v>
      </c>
      <c r="CG11" s="1">
        <f>(CF11-CF$15)^2</f>
        <v>140.95563526524469</v>
      </c>
      <c r="CH11" s="1">
        <v>10</v>
      </c>
      <c r="CI11" s="1"/>
      <c r="CJ11" s="1"/>
      <c r="CK11" s="1"/>
      <c r="CM11">
        <v>218</v>
      </c>
      <c r="CN11">
        <v>261</v>
      </c>
      <c r="CO11" s="1"/>
      <c r="CP11" s="1">
        <f>(CQ$1*CM11-CN11+CS$1)/SQRT(CQ$1^2+1)</f>
        <v>0.11554362934239201</v>
      </c>
      <c r="CQ11" s="1">
        <f>(CP11-CP$15)^2</f>
        <v>140.39670743188708</v>
      </c>
      <c r="CR11" s="1">
        <v>10</v>
      </c>
      <c r="CS11" s="1"/>
      <c r="CT11" s="1"/>
      <c r="CU11" s="1">
        <f>SQRT((CM12-CM11)^2+(CN12-CN11)^2)</f>
        <v>19.416487838947599</v>
      </c>
    </row>
    <row r="12" spans="1:99">
      <c r="C12" s="1"/>
      <c r="D12" s="1"/>
      <c r="E12" s="1"/>
      <c r="F12" s="1"/>
      <c r="G12" s="1"/>
      <c r="H12" s="1"/>
      <c r="I12" s="1"/>
      <c r="M12" s="1"/>
      <c r="N12" s="1"/>
      <c r="O12" s="1"/>
      <c r="P12" s="1"/>
      <c r="Q12" s="1"/>
      <c r="R12" s="1"/>
      <c r="S12" s="1"/>
      <c r="U12">
        <v>240</v>
      </c>
      <c r="V12">
        <v>216</v>
      </c>
      <c r="W12" s="1"/>
      <c r="X12" s="1">
        <f t="shared" si="35"/>
        <v>4.2935734056609019E-2</v>
      </c>
      <c r="Y12" s="1">
        <f t="shared" si="36"/>
        <v>1.0757139873837027</v>
      </c>
      <c r="Z12" s="1">
        <v>11</v>
      </c>
      <c r="AA12" s="1"/>
      <c r="AB12" s="1"/>
      <c r="AC12" s="1">
        <f>SQRT((U13-U12)^2+(V13-V12)^2)</f>
        <v>25.079872407968907</v>
      </c>
      <c r="AG12" s="1"/>
      <c r="AH12" s="1"/>
      <c r="AI12" s="1"/>
      <c r="AJ12" s="1"/>
      <c r="AK12" s="1"/>
      <c r="AL12" s="1"/>
      <c r="AM12" s="1"/>
      <c r="AQ12" s="1"/>
      <c r="AR12" s="1"/>
      <c r="AS12" s="1"/>
      <c r="AT12" s="1"/>
      <c r="AU12" s="1"/>
      <c r="AV12" s="1"/>
      <c r="AW12" s="1"/>
      <c r="AY12">
        <v>301</v>
      </c>
      <c r="AZ12">
        <v>212</v>
      </c>
      <c r="BA12" s="1"/>
      <c r="BB12" s="1">
        <f t="shared" si="39"/>
        <v>0</v>
      </c>
      <c r="BC12" s="1">
        <f t="shared" si="40"/>
        <v>83.339663984968439</v>
      </c>
      <c r="BD12" s="1">
        <v>11</v>
      </c>
      <c r="BE12" s="1"/>
      <c r="BF12" s="1"/>
      <c r="BG12" s="1"/>
      <c r="BK12" s="1"/>
      <c r="BL12" s="1"/>
      <c r="BM12" s="1"/>
      <c r="BN12" s="1"/>
      <c r="BO12" s="1"/>
      <c r="BP12" s="1"/>
      <c r="BQ12" s="1"/>
      <c r="BU12" s="1"/>
      <c r="BV12" s="1"/>
      <c r="BW12" s="1"/>
      <c r="BX12" s="1"/>
      <c r="BY12" s="1"/>
      <c r="BZ12" s="1"/>
      <c r="CA12" s="1"/>
      <c r="CE12" s="1"/>
      <c r="CF12" s="1"/>
      <c r="CG12" s="1"/>
      <c r="CH12" s="1"/>
      <c r="CI12" s="1"/>
      <c r="CJ12" s="1"/>
      <c r="CK12" s="1"/>
      <c r="CM12">
        <v>222</v>
      </c>
      <c r="CN12">
        <v>280</v>
      </c>
      <c r="CO12" s="1"/>
      <c r="CP12" s="1">
        <f>(CQ$1*CM12-CN12+CS$1)/SQRT(CQ$1^2+1)</f>
        <v>2.4082281371157774E-14</v>
      </c>
      <c r="CQ12" s="1">
        <f>(CP12-CP$15)^2</f>
        <v>137.67192524918414</v>
      </c>
      <c r="CR12" s="1">
        <v>11</v>
      </c>
      <c r="CS12" s="1"/>
      <c r="CT12" s="1"/>
      <c r="CU12" s="1"/>
    </row>
    <row r="13" spans="1:99">
      <c r="C13" s="1"/>
      <c r="D13" s="1"/>
      <c r="E13" s="1"/>
      <c r="F13" s="1"/>
      <c r="G13" s="1"/>
      <c r="H13" s="1"/>
      <c r="I13" s="2">
        <f>AVERAGE(I2:I12)</f>
        <v>16.26194866495733</v>
      </c>
      <c r="M13" s="1"/>
      <c r="N13" s="1"/>
      <c r="O13" s="1"/>
      <c r="P13" s="1"/>
      <c r="Q13" s="1"/>
      <c r="R13" s="1"/>
      <c r="S13" s="2">
        <f>AVERAGE(S2:S12)</f>
        <v>14.982521334646458</v>
      </c>
      <c r="U13">
        <v>263</v>
      </c>
      <c r="V13">
        <v>226</v>
      </c>
      <c r="W13" s="1"/>
      <c r="X13" s="1">
        <f>(Y$1*U13-V13+AA$1)/SQRT(Y$1^2+1)</f>
        <v>0</v>
      </c>
      <c r="Y13" s="1">
        <f t="shared" si="36"/>
        <v>0.98849446956822085</v>
      </c>
      <c r="Z13" s="1">
        <v>12</v>
      </c>
      <c r="AA13" s="1"/>
      <c r="AB13" s="1"/>
      <c r="AC13" s="2">
        <f>AVERAGE(AC2:AC12)</f>
        <v>19.812721638526963</v>
      </c>
      <c r="AG13" s="1"/>
      <c r="AH13" s="1"/>
      <c r="AI13" s="1"/>
      <c r="AJ13" s="1"/>
      <c r="AK13" s="1"/>
      <c r="AL13" s="1"/>
      <c r="AM13" s="2">
        <f>AVERAGE(AM2:AM12)</f>
        <v>18.945320451313432</v>
      </c>
      <c r="AQ13" s="1"/>
      <c r="AR13" s="1"/>
      <c r="AS13" s="1"/>
      <c r="AT13" s="1"/>
      <c r="AU13" s="1"/>
      <c r="AV13" s="1"/>
      <c r="AW13" s="2">
        <f>AVERAGE(AW2:AW12)</f>
        <v>22.032216017122135</v>
      </c>
      <c r="BA13" s="1"/>
      <c r="BB13" s="1"/>
      <c r="BC13" s="1"/>
      <c r="BD13" s="1"/>
      <c r="BE13" s="1"/>
      <c r="BF13" s="1"/>
      <c r="BG13" s="2">
        <f>AVERAGE(BG2:BG12)</f>
        <v>26.244280902397584</v>
      </c>
      <c r="BK13" s="1"/>
      <c r="BL13" s="1"/>
      <c r="BM13" s="1"/>
      <c r="BN13" s="1"/>
      <c r="BO13" s="1"/>
      <c r="BP13" s="1"/>
      <c r="BQ13" s="2">
        <f>AVERAGE(BQ2:BQ12)</f>
        <v>21.308791381154077</v>
      </c>
      <c r="BU13" s="1"/>
      <c r="BV13" s="1"/>
      <c r="BW13" s="1"/>
      <c r="BX13" s="1"/>
      <c r="BY13" s="1"/>
      <c r="BZ13" s="1"/>
      <c r="CA13" s="2">
        <f>AVERAGE(CA2:CA12)</f>
        <v>28.698573764326884</v>
      </c>
      <c r="CE13" s="1"/>
      <c r="CF13" s="1"/>
      <c r="CG13" s="1"/>
      <c r="CH13" s="1"/>
      <c r="CI13" s="1"/>
      <c r="CJ13" s="1"/>
      <c r="CK13" s="2">
        <f>AVERAGE(CK2:CK12)</f>
        <v>27.318391720421953</v>
      </c>
      <c r="CO13" s="1"/>
      <c r="CP13" s="1"/>
      <c r="CQ13" s="1"/>
      <c r="CR13" s="1"/>
      <c r="CS13" s="1"/>
      <c r="CT13" s="1"/>
      <c r="CU13" s="2">
        <f>AVERAGE(CU2:CU12)</f>
        <v>24.278945552620662</v>
      </c>
    </row>
    <row r="14" spans="1:99">
      <c r="C14" s="1"/>
      <c r="D14" s="1"/>
      <c r="E14" s="1"/>
      <c r="F14" s="1"/>
      <c r="G14" s="1"/>
      <c r="H14" s="1"/>
      <c r="I14" s="1"/>
      <c r="M14" s="1"/>
      <c r="N14" s="1"/>
      <c r="O14" s="1"/>
      <c r="P14" s="1"/>
      <c r="Q14" s="1"/>
      <c r="R14" s="1"/>
      <c r="S14" s="1"/>
      <c r="W14" s="1"/>
      <c r="X14" s="1"/>
      <c r="Y14" s="1"/>
      <c r="Z14" s="1"/>
      <c r="AA14" s="1"/>
      <c r="AB14" s="1"/>
      <c r="AC14" s="1"/>
      <c r="AG14" s="1"/>
      <c r="AH14" s="1"/>
      <c r="AI14" s="1"/>
      <c r="AJ14" s="1"/>
      <c r="AK14" s="1"/>
      <c r="AL14" s="1"/>
      <c r="AM14" s="1"/>
      <c r="AQ14" s="1"/>
      <c r="AR14" s="1"/>
      <c r="AS14" s="1"/>
      <c r="AT14" s="1"/>
      <c r="AU14" s="1"/>
      <c r="AV14" s="1"/>
      <c r="AW14" s="1"/>
      <c r="BA14" s="1"/>
      <c r="BB14" s="1"/>
      <c r="BC14" s="1"/>
      <c r="BD14" s="1"/>
      <c r="BE14" s="1"/>
      <c r="BF14" s="1"/>
      <c r="BG14" s="1"/>
      <c r="BK14" s="1"/>
      <c r="BL14" s="1"/>
      <c r="BM14" s="1"/>
      <c r="BN14" s="1"/>
      <c r="BO14" s="1"/>
      <c r="BP14" s="1"/>
      <c r="BQ14" s="1"/>
      <c r="BU14" s="1"/>
      <c r="BV14" s="1"/>
      <c r="BW14" s="1"/>
      <c r="BX14" s="1"/>
      <c r="BY14" s="1"/>
      <c r="BZ14" s="1"/>
      <c r="CA14" s="1"/>
      <c r="CE14" s="1"/>
      <c r="CF14" s="1"/>
      <c r="CG14" s="1"/>
      <c r="CH14" s="1"/>
      <c r="CI14" s="1"/>
      <c r="CJ14" s="1"/>
      <c r="CK14" s="1"/>
      <c r="CO14" s="1"/>
      <c r="CP14" s="1"/>
      <c r="CQ14" s="1"/>
      <c r="CR14" s="1"/>
      <c r="CS14" s="1"/>
      <c r="CT14" s="1"/>
      <c r="CU14" s="1"/>
    </row>
    <row r="15" spans="1:99">
      <c r="A15" s="1"/>
      <c r="B15" s="1"/>
      <c r="C15" s="1"/>
      <c r="D15" s="2">
        <f>AVERAGE(D2:D13)</f>
        <v>-3.8160659782768072</v>
      </c>
      <c r="E15" s="1">
        <f>SUM(E2:E13)</f>
        <v>460.02808988764014</v>
      </c>
      <c r="F15" s="1">
        <f>(E15)/F11</f>
        <v>46.002808988764016</v>
      </c>
      <c r="G15" s="1"/>
      <c r="H15" s="1"/>
      <c r="I15" s="1"/>
      <c r="K15" s="1"/>
      <c r="L15" s="1"/>
      <c r="M15" s="1"/>
      <c r="N15" s="2">
        <f>AVERAGE(N2:N13)</f>
        <v>0.84080415497900729</v>
      </c>
      <c r="O15" s="1">
        <f>SUM(O2:O13)</f>
        <v>155.38221619721841</v>
      </c>
      <c r="P15" s="1">
        <f>(O15)/P10</f>
        <v>17.264690688579822</v>
      </c>
      <c r="Q15" s="1"/>
      <c r="R15" s="1"/>
      <c r="S15" s="1"/>
      <c r="U15" s="1"/>
      <c r="V15" s="1"/>
      <c r="W15" s="1"/>
      <c r="X15" s="2">
        <f>AVERAGE(X2:X13)</f>
        <v>-0.99423059174832318</v>
      </c>
      <c r="Y15" s="1">
        <f>SUM(Y2:Y13)</f>
        <v>509.50883572889376</v>
      </c>
      <c r="Z15" s="1">
        <f>(Y15)/Z11</f>
        <v>50.950883572889374</v>
      </c>
      <c r="AA15" s="1"/>
      <c r="AB15" s="1"/>
      <c r="AC15" s="1"/>
      <c r="AE15" s="1"/>
      <c r="AF15" s="1"/>
      <c r="AG15" s="1"/>
      <c r="AH15" s="2">
        <f>AVERAGE(AH2:AH13)</f>
        <v>-3.7373921234455763</v>
      </c>
      <c r="AI15" s="1">
        <f>SUM(AI2:AI13)</f>
        <v>549.83493179190771</v>
      </c>
      <c r="AJ15" s="1">
        <f>(AI15)/AJ11</f>
        <v>54.983493179190774</v>
      </c>
      <c r="AK15" s="1"/>
      <c r="AL15" s="1"/>
      <c r="AM15" s="1"/>
      <c r="AO15" s="1"/>
      <c r="AP15" s="1"/>
      <c r="AQ15" s="1"/>
      <c r="AR15" s="2">
        <f>AVERAGE(AR2:AR13)</f>
        <v>8.4213783472222019</v>
      </c>
      <c r="AS15" s="1">
        <f>SUM(AS2:AS13)</f>
        <v>543.73828891861842</v>
      </c>
      <c r="AT15" s="1">
        <f>(AS15)/AT10</f>
        <v>60.415365435402045</v>
      </c>
      <c r="AU15" s="1"/>
      <c r="AV15" s="1"/>
      <c r="AW15" s="1"/>
      <c r="AY15" s="1"/>
      <c r="AZ15" s="1"/>
      <c r="BA15" s="1"/>
      <c r="BB15" s="2">
        <f>AVERAGE(BB2:BB13)</f>
        <v>9.1290560292380967</v>
      </c>
      <c r="BC15" s="1">
        <f>SUM(BC2:BC13)</f>
        <v>2490.68296910245</v>
      </c>
      <c r="BD15" s="1">
        <f>(BC15)/BD12</f>
        <v>226.4257244638591</v>
      </c>
      <c r="BE15" s="1"/>
      <c r="BF15" s="1"/>
      <c r="BG15" s="1"/>
      <c r="BI15" s="1"/>
      <c r="BJ15" s="1"/>
      <c r="BK15" s="1"/>
      <c r="BL15" s="2">
        <f>AVERAGE(BL2:BL13)</f>
        <v>15.739133262413686</v>
      </c>
      <c r="BM15" s="1">
        <f>SUM(BM2:BM13)</f>
        <v>1427.7700470328439</v>
      </c>
      <c r="BN15" s="1">
        <f>(BM15)/BN10</f>
        <v>158.64111633698266</v>
      </c>
      <c r="BO15" s="1"/>
      <c r="BP15" s="1"/>
      <c r="BQ15" s="1"/>
      <c r="BS15" s="1"/>
      <c r="BT15" s="1"/>
      <c r="BU15" s="1"/>
      <c r="BV15" s="2">
        <f>AVERAGE(BV2:BV13)</f>
        <v>1.3658850858790079</v>
      </c>
      <c r="BW15" s="1">
        <f>SUM(BW2:BW13)</f>
        <v>471.27392353613629</v>
      </c>
      <c r="BX15" s="1">
        <f>(BW15)/BX10</f>
        <v>52.363769281792919</v>
      </c>
      <c r="BY15" s="1"/>
      <c r="BZ15" s="1"/>
      <c r="CA15" s="1"/>
      <c r="CC15" s="1"/>
      <c r="CD15" s="1"/>
      <c r="CE15" s="1"/>
      <c r="CF15" s="2">
        <f>AVERAGE(CF2:CF13)</f>
        <v>-11.872473847738908</v>
      </c>
      <c r="CG15" s="1">
        <f>SUM(CG2:CG13)</f>
        <v>1340.6163866339441</v>
      </c>
      <c r="CH15" s="1">
        <f>(CG15)/CH11</f>
        <v>134.0616386633944</v>
      </c>
      <c r="CI15" s="1"/>
      <c r="CJ15" s="1"/>
      <c r="CK15" s="1"/>
      <c r="CM15" s="1"/>
      <c r="CN15" s="1"/>
      <c r="CO15" s="1"/>
      <c r="CP15" s="2">
        <f>AVERAGE(CP2:CP13)</f>
        <v>-11.733368026665811</v>
      </c>
      <c r="CQ15" s="1">
        <f>SUM(CQ2:CQ13)</f>
        <v>1343.3722015613323</v>
      </c>
      <c r="CR15" s="1">
        <f>(CQ15)/CR12</f>
        <v>122.12474559648476</v>
      </c>
      <c r="CS15" s="1"/>
      <c r="CT15" s="1"/>
      <c r="CU15" s="1"/>
    </row>
    <row r="16" spans="1:99">
      <c r="A16" s="1"/>
      <c r="B16" s="1"/>
      <c r="C16" s="1"/>
      <c r="D16" s="1"/>
      <c r="E16" s="1"/>
      <c r="F16" s="1">
        <f>SQRT(F15)/I13</f>
        <v>0.41708021597551259</v>
      </c>
      <c r="G16" s="1"/>
      <c r="H16" s="1"/>
      <c r="I16" s="1"/>
      <c r="K16" s="1"/>
      <c r="L16" s="1"/>
      <c r="M16" s="1"/>
      <c r="N16" s="1"/>
      <c r="O16" s="1"/>
      <c r="P16" s="1">
        <f>SQRT(P15)/S13</f>
        <v>0.27732849587527891</v>
      </c>
      <c r="Q16" s="1"/>
      <c r="R16" s="1"/>
      <c r="S16" s="1"/>
      <c r="U16" s="1"/>
      <c r="V16" s="1"/>
      <c r="W16" s="1"/>
      <c r="X16" s="1"/>
      <c r="Y16" s="1"/>
      <c r="Z16" s="1">
        <f>SQRT(Z15)/AC13</f>
        <v>0.36027300502580417</v>
      </c>
      <c r="AA16" s="1"/>
      <c r="AB16" s="1"/>
      <c r="AC16" s="1"/>
      <c r="AE16" s="1"/>
      <c r="AF16" s="1"/>
      <c r="AG16" s="1"/>
      <c r="AH16" s="1"/>
      <c r="AI16" s="1"/>
      <c r="AJ16" s="1">
        <f>SQRT(AJ15)/AM13</f>
        <v>0.39139404018029716</v>
      </c>
      <c r="AK16" s="1"/>
      <c r="AL16" s="1"/>
      <c r="AM16" s="1"/>
      <c r="AO16" s="1"/>
      <c r="AP16" s="1"/>
      <c r="AQ16" s="1"/>
      <c r="AR16" s="1"/>
      <c r="AS16" s="1"/>
      <c r="AT16" s="1">
        <f>SQRT(AT15)/AW13</f>
        <v>0.35278939563327777</v>
      </c>
      <c r="AU16" s="1"/>
      <c r="AV16" s="1"/>
      <c r="AW16" s="1"/>
      <c r="AY16" s="1"/>
      <c r="AZ16" s="1"/>
      <c r="BA16" s="1"/>
      <c r="BB16" s="1"/>
      <c r="BC16" s="1"/>
      <c r="BD16" s="1">
        <f>SQRT(BD15)/BG13</f>
        <v>0.57336107464767105</v>
      </c>
      <c r="BE16" s="1"/>
      <c r="BF16" s="1"/>
      <c r="BG16" s="1"/>
      <c r="BI16" s="1"/>
      <c r="BJ16" s="1"/>
      <c r="BK16" s="1"/>
      <c r="BL16" s="1"/>
      <c r="BM16" s="1"/>
      <c r="BN16" s="1">
        <f>SQRT(BN15)/BQ13</f>
        <v>0.59108380599974375</v>
      </c>
      <c r="BO16" s="1"/>
      <c r="BP16" s="1"/>
      <c r="BQ16" s="1"/>
      <c r="BS16" s="1"/>
      <c r="BT16" s="1"/>
      <c r="BU16" s="1"/>
      <c r="BV16" s="1"/>
      <c r="BW16" s="1"/>
      <c r="BX16" s="1">
        <f>SQRT(BX15)/CA13</f>
        <v>0.25214777268878902</v>
      </c>
      <c r="BY16" s="1"/>
      <c r="BZ16" s="1"/>
      <c r="CA16" s="1"/>
      <c r="CC16" s="1"/>
      <c r="CD16" s="1"/>
      <c r="CE16" s="1"/>
      <c r="CF16" s="1"/>
      <c r="CG16" s="1"/>
      <c r="CH16" s="1">
        <f>SQRT(CH15)/CK13</f>
        <v>0.42383530845970491</v>
      </c>
      <c r="CI16" s="1"/>
      <c r="CJ16" s="1"/>
      <c r="CK16" s="1"/>
      <c r="CM16" s="1"/>
      <c r="CN16" s="1"/>
      <c r="CO16" s="1"/>
      <c r="CP16" s="1"/>
      <c r="CQ16" s="1"/>
      <c r="CR16" s="1">
        <f>SQRT(CR15)/CU13</f>
        <v>0.45516830697124439</v>
      </c>
      <c r="CS16" s="1"/>
      <c r="CT16" s="1"/>
      <c r="CU16" s="1"/>
    </row>
    <row r="17" spans="1:99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U17" s="1"/>
      <c r="V17" s="1"/>
      <c r="W17" s="1"/>
      <c r="X17" s="1"/>
      <c r="Y17" s="1"/>
      <c r="Z17" s="1"/>
      <c r="AA17" s="1"/>
      <c r="AB17" s="1"/>
      <c r="AC17" s="1"/>
      <c r="AE17" s="1"/>
      <c r="AF17" s="1"/>
      <c r="AG17" s="1"/>
      <c r="AH17" s="1"/>
      <c r="AI17" s="1"/>
      <c r="AJ17" s="1"/>
      <c r="AK17" s="1"/>
      <c r="AL17" s="1"/>
      <c r="AM17" s="1"/>
      <c r="AO17" s="1"/>
      <c r="AP17" s="1"/>
      <c r="AQ17" s="1"/>
      <c r="AR17" s="1"/>
      <c r="AS17" s="1"/>
      <c r="AT17" s="1"/>
      <c r="AU17" s="1"/>
      <c r="AV17" s="1"/>
      <c r="AW17" s="1"/>
      <c r="AY17" s="1"/>
      <c r="AZ17" s="1"/>
      <c r="BA17" s="1"/>
      <c r="BB17" s="1"/>
      <c r="BC17" s="1"/>
      <c r="BD17" s="1"/>
      <c r="BE17" s="1"/>
      <c r="BF17" s="1"/>
      <c r="BG17" s="1"/>
      <c r="BI17" s="1"/>
      <c r="BJ17" s="1"/>
      <c r="BK17" s="1"/>
      <c r="BL17" s="1"/>
      <c r="BM17" s="1"/>
      <c r="BN17" s="1"/>
      <c r="BO17" s="1"/>
      <c r="BP17" s="1"/>
      <c r="BQ17" s="1"/>
      <c r="BS17" s="1"/>
      <c r="BT17" s="1"/>
      <c r="BU17" s="1"/>
      <c r="BV17" s="1"/>
      <c r="BW17" s="1"/>
      <c r="BX17" s="1"/>
      <c r="BY17" s="1"/>
      <c r="BZ17" s="1"/>
      <c r="CA17" s="1"/>
      <c r="CC17" s="1"/>
      <c r="CD17" s="1"/>
      <c r="CE17" s="1"/>
      <c r="CF17" s="1"/>
      <c r="CG17" s="1"/>
      <c r="CH17" s="1"/>
      <c r="CI17" s="1"/>
      <c r="CJ17" s="1"/>
      <c r="CK17" s="1"/>
      <c r="CM17" s="1"/>
      <c r="CN17" s="1"/>
      <c r="CO17" s="1"/>
      <c r="CP17" s="1"/>
      <c r="CQ17" s="1"/>
      <c r="CR17" s="1"/>
      <c r="CS17" s="1"/>
      <c r="CT17" s="1"/>
      <c r="CU17" s="1"/>
    </row>
    <row r="18" spans="1:99">
      <c r="A18" s="1"/>
      <c r="B18" s="1"/>
      <c r="C18" s="1"/>
      <c r="D18" s="1" t="s">
        <v>2</v>
      </c>
      <c r="E18" s="1">
        <f>(B27-B19)/(A27-A19)</f>
        <v>0.53271028037383172</v>
      </c>
      <c r="F18" s="1" t="s">
        <v>3</v>
      </c>
      <c r="G18" s="1">
        <f>B19-E18*A19</f>
        <v>44.78504672897197</v>
      </c>
      <c r="H18" s="1"/>
      <c r="I18" s="1"/>
      <c r="K18" s="1"/>
      <c r="L18" s="1"/>
      <c r="M18" s="1"/>
      <c r="N18" s="1" t="s">
        <v>2</v>
      </c>
      <c r="O18" s="1">
        <f>(L28-L19)/(K28-K19)</f>
        <v>2.2045454545454546</v>
      </c>
      <c r="P18" s="1" t="s">
        <v>3</v>
      </c>
      <c r="Q18" s="1">
        <f>L19-O18*K19</f>
        <v>-190.54545454545456</v>
      </c>
      <c r="R18" s="1"/>
      <c r="S18" s="1"/>
      <c r="U18" s="1"/>
      <c r="V18" s="1"/>
      <c r="W18" s="1"/>
      <c r="X18" s="1" t="s">
        <v>2</v>
      </c>
      <c r="Y18" s="1">
        <f>(V29-V19)/(U29-U19)</f>
        <v>0.32044198895027626</v>
      </c>
      <c r="Z18" s="1" t="s">
        <v>3</v>
      </c>
      <c r="AA18" s="1">
        <f>V19-Y18*U19</f>
        <v>92.353591160220986</v>
      </c>
      <c r="AB18" s="1"/>
      <c r="AC18" s="1"/>
      <c r="AE18" s="1"/>
      <c r="AF18" s="1"/>
      <c r="AG18" s="1"/>
      <c r="AH18" s="1" t="s">
        <v>2</v>
      </c>
      <c r="AI18" s="1">
        <f>(AF28-AF19)/(AE28-AE19)</f>
        <v>-3.1702127659574466</v>
      </c>
      <c r="AJ18" s="1" t="s">
        <v>3</v>
      </c>
      <c r="AK18" s="1">
        <f>AF19-AI18*AE19</f>
        <v>466.2978723404255</v>
      </c>
      <c r="AL18" s="1"/>
      <c r="AM18" s="1"/>
      <c r="AO18" s="1"/>
      <c r="AP18" s="1"/>
      <c r="AQ18" s="1"/>
      <c r="AR18" s="1" t="s">
        <v>2</v>
      </c>
      <c r="AS18" s="1">
        <f>(AP28-AP19)/(AO28-AO19)</f>
        <v>3.6744186046511627</v>
      </c>
      <c r="AT18" s="1" t="s">
        <v>3</v>
      </c>
      <c r="AU18" s="1">
        <f>AP19-AS18*AO19</f>
        <v>-581.46511627906978</v>
      </c>
      <c r="AV18" s="1"/>
      <c r="AW18" s="1"/>
      <c r="AY18" s="1"/>
      <c r="AZ18" s="1"/>
      <c r="BA18" s="1"/>
      <c r="BB18" s="1" t="s">
        <v>2</v>
      </c>
      <c r="BC18" s="1">
        <f>(AZ30-AZ19)/(AY30-AY19)</f>
        <v>-0.26146788990825687</v>
      </c>
      <c r="BD18" s="1" t="s">
        <v>3</v>
      </c>
      <c r="BE18" s="1">
        <f>AZ19-BC18*AY19</f>
        <v>236.13302752293578</v>
      </c>
      <c r="BF18" s="1"/>
      <c r="BG18" s="1"/>
      <c r="BI18" s="1"/>
      <c r="BJ18" s="1"/>
      <c r="BK18" s="1"/>
      <c r="BL18" s="1" t="s">
        <v>2</v>
      </c>
      <c r="BM18" s="1">
        <f>(BJ28-BJ19)/(BI28-BI19)</f>
        <v>8.15</v>
      </c>
      <c r="BN18" s="1" t="s">
        <v>3</v>
      </c>
      <c r="BO18" s="1">
        <f>BJ19-BM18*BI19</f>
        <v>-1304.95</v>
      </c>
      <c r="BP18" s="1"/>
      <c r="BQ18" s="1"/>
      <c r="BS18" s="1"/>
      <c r="BT18" s="1"/>
      <c r="BU18" s="1"/>
      <c r="BV18" s="1" t="s">
        <v>2</v>
      </c>
      <c r="BW18" s="1">
        <f>(BT28-BT19)/(BS28-BS19)</f>
        <v>-0.23880597014925373</v>
      </c>
      <c r="BX18" s="1" t="s">
        <v>3</v>
      </c>
      <c r="BY18" s="1">
        <f>BT19-BW18*BS19</f>
        <v>207.19402985074626</v>
      </c>
      <c r="BZ18" s="1"/>
      <c r="CA18" s="1"/>
      <c r="CC18" s="1"/>
      <c r="CD18" s="1"/>
      <c r="CE18" s="1"/>
      <c r="CF18" s="1" t="s">
        <v>2</v>
      </c>
      <c r="CG18" s="1">
        <f>(CD28-CD19)/(CC28-CC19)</f>
        <v>1.2583333333333333</v>
      </c>
      <c r="CH18" s="1" t="s">
        <v>3</v>
      </c>
      <c r="CI18" s="1">
        <f>CD19-CG18*CC19</f>
        <v>-115.5</v>
      </c>
      <c r="CJ18" s="1"/>
      <c r="CK18" s="1"/>
      <c r="CM18" s="1"/>
      <c r="CN18" s="1"/>
      <c r="CO18" s="1"/>
      <c r="CP18" s="1" t="s">
        <v>2</v>
      </c>
      <c r="CQ18" s="1">
        <f>(CN28-CN19)/(CM28-CM19)</f>
        <v>6.0606060606060606</v>
      </c>
      <c r="CR18" s="1" t="s">
        <v>3</v>
      </c>
      <c r="CS18" s="1">
        <f>CN19-CQ18*CM19</f>
        <v>-1357.1818181818182</v>
      </c>
      <c r="CT18" s="1"/>
      <c r="CU18" s="1"/>
    </row>
    <row r="19" spans="1:99">
      <c r="A19">
        <v>83</v>
      </c>
      <c r="B19">
        <v>89</v>
      </c>
      <c r="C19" s="1"/>
      <c r="D19" s="1">
        <f>(E$18*A19-B19+G$18)/SQRT(E$18^2+1)</f>
        <v>0</v>
      </c>
      <c r="E19" s="1">
        <f>(D19-D$33)^2</f>
        <v>105.21366306661358</v>
      </c>
      <c r="F19" s="1">
        <v>1</v>
      </c>
      <c r="G19" s="1"/>
      <c r="H19" s="1"/>
      <c r="I19" s="1">
        <f>SQRT((A20-A19)^2+(B20-B19)^2)</f>
        <v>21.540659228538015</v>
      </c>
      <c r="K19">
        <v>120</v>
      </c>
      <c r="L19">
        <v>74</v>
      </c>
      <c r="M19" s="1"/>
      <c r="N19" s="1">
        <f>(O$18*K19-L19+Q$18)/SQRT(O$18^2+1)</f>
        <v>0</v>
      </c>
      <c r="O19" s="1">
        <f>(N19-N$33)^2</f>
        <v>25.059695019832553</v>
      </c>
      <c r="P19" s="1">
        <v>1</v>
      </c>
      <c r="Q19" s="1"/>
      <c r="R19" s="1"/>
      <c r="S19" s="1">
        <f>SQRT((K20-K19)^2+(L20-L19)^2)</f>
        <v>22</v>
      </c>
      <c r="U19">
        <v>105</v>
      </c>
      <c r="V19">
        <v>126</v>
      </c>
      <c r="W19" s="1"/>
      <c r="X19" s="1">
        <f>(Y$18*U19-V19+AA$18)/SQRT(Y$18^2+1)</f>
        <v>0</v>
      </c>
      <c r="Y19" s="1">
        <f>(X19-X$33)^2</f>
        <v>1.6357976493465562</v>
      </c>
      <c r="Z19" s="1">
        <v>1</v>
      </c>
      <c r="AA19" s="1"/>
      <c r="AB19" s="1"/>
      <c r="AC19" s="1">
        <f>SQRT((U20-U19)^2+(V20-V19)^2)</f>
        <v>26.832815729997478</v>
      </c>
      <c r="AE19">
        <v>84</v>
      </c>
      <c r="AF19">
        <v>200</v>
      </c>
      <c r="AG19" s="1"/>
      <c r="AH19" s="1">
        <f>(AI$18*AE19-AF19+AK$18)/SQRT(AI$18^2+1)</f>
        <v>0</v>
      </c>
      <c r="AI19" s="1">
        <f>(AH19-AH$33)^2</f>
        <v>15.63102376075382</v>
      </c>
      <c r="AJ19" s="1">
        <v>1</v>
      </c>
      <c r="AK19" s="1"/>
      <c r="AL19" s="1"/>
      <c r="AM19" s="1">
        <f>SQRT((AE20-AE19)^2+(AF20-AF19)^2)</f>
        <v>15.556349186104045</v>
      </c>
      <c r="AO19">
        <v>189</v>
      </c>
      <c r="AP19">
        <v>113</v>
      </c>
      <c r="AQ19" s="1"/>
      <c r="AR19" s="1">
        <f>(AS$18*AO19-AP19+AU$18)/SQRT(AS$18^2+1)</f>
        <v>0</v>
      </c>
      <c r="AS19" s="1">
        <f>(AR19-AR$33)^2</f>
        <v>5.9374557117818284E-2</v>
      </c>
      <c r="AT19" s="1">
        <v>1</v>
      </c>
      <c r="AU19" s="1"/>
      <c r="AV19" s="1"/>
      <c r="AW19" s="1">
        <f>SQRT((AO20-AO19)^2+(AP20-AP19)^2)</f>
        <v>30.083217912982647</v>
      </c>
      <c r="AY19">
        <v>77</v>
      </c>
      <c r="AZ19">
        <v>216</v>
      </c>
      <c r="BA19" s="1"/>
      <c r="BB19" s="1">
        <f>(BC$18*AY19-AZ19+BE$18)/SQRT(BC$18^2+1)</f>
        <v>0</v>
      </c>
      <c r="BC19" s="1">
        <f>(BB19-BB$33)^2</f>
        <v>85.388258085552934</v>
      </c>
      <c r="BD19" s="1">
        <v>1</v>
      </c>
      <c r="BE19" s="1"/>
      <c r="BF19" s="1"/>
      <c r="BG19" s="1">
        <f>SQRT((AY20-AY19)^2+(AZ20-AZ19)^2)</f>
        <v>31.256999216175569</v>
      </c>
      <c r="BI19">
        <v>173</v>
      </c>
      <c r="BJ19">
        <v>105</v>
      </c>
      <c r="BK19" s="1"/>
      <c r="BL19" s="1">
        <f>(BM$18*BI19-BJ19+BO$18)/SQRT(BM$18^2+1)</f>
        <v>0</v>
      </c>
      <c r="BM19" s="1">
        <f>(BL19-BL$33)^2</f>
        <v>183.81483369794967</v>
      </c>
      <c r="BN19" s="1">
        <v>1</v>
      </c>
      <c r="BO19" s="1"/>
      <c r="BP19" s="1"/>
      <c r="BQ19" s="1">
        <f>SQRT((BI20-BI19)^2+(BJ20-BJ19)^2)</f>
        <v>21.023796041628639</v>
      </c>
      <c r="BS19">
        <v>72</v>
      </c>
      <c r="BT19">
        <v>190</v>
      </c>
      <c r="BU19" s="1"/>
      <c r="BV19" s="1">
        <f>(BW$18*BS19-BT19+BY$18)/SQRT(BW$18^2+1)</f>
        <v>0</v>
      </c>
      <c r="BW19" s="1">
        <f>(BV19-BV$33)^2</f>
        <v>0.44400632244468469</v>
      </c>
      <c r="BX19" s="1">
        <v>1</v>
      </c>
      <c r="BY19" s="1"/>
      <c r="BZ19" s="1"/>
      <c r="CA19" s="1">
        <f>SQRT((BS20-BS19)^2+(BT20-BT19)^2)</f>
        <v>33.541019662496844</v>
      </c>
      <c r="CC19">
        <v>180</v>
      </c>
      <c r="CD19">
        <v>111</v>
      </c>
      <c r="CE19" s="1"/>
      <c r="CF19" s="1">
        <f>(CG$18*CC19-CD19+CI$18)/SQRT(CG$18^2+1)</f>
        <v>0</v>
      </c>
      <c r="CG19" s="1">
        <f>(CF19-CF$33)^2</f>
        <v>19.664473804467676</v>
      </c>
      <c r="CH19" s="1">
        <v>1</v>
      </c>
      <c r="CI19" s="1"/>
      <c r="CJ19" s="1"/>
      <c r="CK19" s="1">
        <f>SQRT((CC20-CC19)^2+(CD20-CD19)^2)</f>
        <v>31.016124838541646</v>
      </c>
      <c r="CM19">
        <v>234</v>
      </c>
      <c r="CN19">
        <v>61</v>
      </c>
      <c r="CO19" s="1"/>
      <c r="CP19" s="1">
        <f>(CQ$18*CM19-CN19+CS$18)/SQRT(CQ$18^2+1)</f>
        <v>0</v>
      </c>
      <c r="CQ19" s="1">
        <f>(CP19-CP$33)^2</f>
        <v>178.2618452627226</v>
      </c>
      <c r="CR19" s="1">
        <v>1</v>
      </c>
      <c r="CS19" s="1"/>
      <c r="CT19" s="1"/>
      <c r="CU19" s="1">
        <f>SQRT((CM20-CM19)^2+(CN20-CN19)^2)</f>
        <v>18</v>
      </c>
    </row>
    <row r="20" spans="1:99">
      <c r="A20">
        <v>91</v>
      </c>
      <c r="B20">
        <v>109</v>
      </c>
      <c r="C20" s="1"/>
      <c r="D20" s="1">
        <f t="shared" ref="D20:D27" si="41">(E$18*A20-B20+G$18)/SQRT(E$18^2+1)</f>
        <v>-13.890342857929927</v>
      </c>
      <c r="E20" s="1">
        <f t="shared" ref="E20:E26" si="42">(D20-D$33)^2</f>
        <v>13.198483374743159</v>
      </c>
      <c r="F20" s="1">
        <v>2</v>
      </c>
      <c r="G20" s="1"/>
      <c r="H20" s="1"/>
      <c r="I20" s="1">
        <f t="shared" ref="I20:I23" si="43">SQRT((A21-A20)^2+(B21-B20)^2)</f>
        <v>10</v>
      </c>
      <c r="K20">
        <v>120</v>
      </c>
      <c r="L20">
        <v>96</v>
      </c>
      <c r="M20" s="1"/>
      <c r="N20" s="1">
        <f t="shared" ref="N20:N27" si="44">(O$18*K20-L20+Q$18)/SQRT(O$18^2+1)</f>
        <v>-9.0881002111185829</v>
      </c>
      <c r="O20" s="1">
        <f t="shared" ref="O20:O26" si="45">(N20-N$33)^2</f>
        <v>16.66382018510355</v>
      </c>
      <c r="P20" s="1">
        <v>2</v>
      </c>
      <c r="Q20" s="1"/>
      <c r="R20" s="1"/>
      <c r="S20" s="1">
        <f t="shared" ref="S20:S23" si="46">SQRT((K21-K20)^2+(L21-L20)^2)</f>
        <v>8.0622577482985491</v>
      </c>
      <c r="U20">
        <v>129</v>
      </c>
      <c r="V20">
        <v>138</v>
      </c>
      <c r="W20" s="1"/>
      <c r="X20" s="1">
        <f t="shared" ref="X20:X28" si="47">(Y$18*U20-V20+AA$18)/SQRT(Y$18^2+1)</f>
        <v>-4.1038424057643175</v>
      </c>
      <c r="Y20" s="1">
        <f t="shared" ref="Y20:Y26" si="48">(X20-X$33)^2</f>
        <v>28.974809917355316</v>
      </c>
      <c r="Z20" s="1">
        <v>2</v>
      </c>
      <c r="AA20" s="1"/>
      <c r="AB20" s="1"/>
      <c r="AC20" s="1">
        <f t="shared" ref="AC20:AC23" si="49">SQRT((U21-U20)^2+(V21-V20)^2)</f>
        <v>18.788294228055936</v>
      </c>
      <c r="AE20">
        <v>95</v>
      </c>
      <c r="AF20">
        <v>189</v>
      </c>
      <c r="AG20" s="1"/>
      <c r="AH20" s="1">
        <f t="shared" ref="AH20:AH28" si="50">(AI$18*AE20-AF20+AK$18)/SQRT(AI$18^2+1)</f>
        <v>-7.1813975171311819</v>
      </c>
      <c r="AI20" s="1">
        <f t="shared" ref="AI20:AI26" si="51">(AH20-AH$33)^2</f>
        <v>10.41861900860307</v>
      </c>
      <c r="AJ20" s="1">
        <v>2</v>
      </c>
      <c r="AK20" s="1"/>
      <c r="AL20" s="1"/>
      <c r="AM20" s="1">
        <f t="shared" ref="AM20:AM23" si="52">SQRT((AE21-AE20)^2+(AF21-AF20)^2)</f>
        <v>13.341664064126334</v>
      </c>
      <c r="AO20">
        <v>181</v>
      </c>
      <c r="AP20">
        <v>142</v>
      </c>
      <c r="AQ20" s="1"/>
      <c r="AR20" s="1">
        <f t="shared" ref="AR20:AR28" si="53">(AS$18*AO20-AP20+AU$18)/SQRT(AS$18^2+1)</f>
        <v>-15.334654963832966</v>
      </c>
      <c r="AS20" s="1">
        <f t="shared" ref="AS20:AS26" si="54">(AR20-AR$33)^2</f>
        <v>227.73785887442665</v>
      </c>
      <c r="AT20" s="1">
        <v>2</v>
      </c>
      <c r="AU20" s="1"/>
      <c r="AV20" s="1"/>
      <c r="AW20" s="1">
        <f t="shared" ref="AW20:AW23" si="55">SQRT((AO21-AO20)^2+(AP21-AP20)^2)</f>
        <v>24.207436873820409</v>
      </c>
      <c r="AY20">
        <v>108</v>
      </c>
      <c r="AZ20">
        <v>212</v>
      </c>
      <c r="BA20" s="1"/>
      <c r="BB20" s="1">
        <f t="shared" ref="BB20:BB28" si="56">(BC$18*AY20-AZ20+BE$18)/SQRT(BC$18^2+1)</f>
        <v>-3.9719760647492293</v>
      </c>
      <c r="BC20" s="1">
        <f t="shared" ref="BC20:BC26" si="57">(BB20-BB$33)^2</f>
        <v>174.57155104309601</v>
      </c>
      <c r="BD20" s="1">
        <v>2</v>
      </c>
      <c r="BE20" s="1"/>
      <c r="BF20" s="1"/>
      <c r="BG20" s="1">
        <f t="shared" ref="BG20:BG23" si="58">SQRT((AY21-AY20)^2+(AZ21-AZ20)^2)</f>
        <v>37.8549864614954</v>
      </c>
      <c r="BI20">
        <v>174</v>
      </c>
      <c r="BJ20">
        <v>126</v>
      </c>
      <c r="BK20" s="1"/>
      <c r="BL20" s="1">
        <f t="shared" ref="BL20:BL27" si="59">(BM$18*BI20-BJ20+BO$18)/SQRT(BM$18^2+1)</f>
        <v>-1.5649508477173995</v>
      </c>
      <c r="BM20" s="1">
        <f t="shared" ref="BM20:BM26" si="60">(BL20-BL$33)^2</f>
        <v>228.69858912084234</v>
      </c>
      <c r="BN20" s="1">
        <v>2</v>
      </c>
      <c r="BO20" s="1"/>
      <c r="BP20" s="1"/>
      <c r="BQ20" s="1">
        <f t="shared" ref="BQ20:BQ23" si="61">SQRT((BI21-BI20)^2+(BJ21-BJ20)^2)</f>
        <v>24.413111231467404</v>
      </c>
      <c r="BS20">
        <v>102</v>
      </c>
      <c r="BT20">
        <v>175</v>
      </c>
      <c r="BU20" s="1"/>
      <c r="BV20" s="1">
        <f t="shared" ref="BV20:BV27" si="62">(BW$18*BS20-BT20+BY$18)/SQRT(BW$18^2+1)</f>
        <v>7.6215130049564666</v>
      </c>
      <c r="BW20" s="1">
        <f t="shared" ref="BW20:BW26" si="63">(BV20-BV$33)^2</f>
        <v>68.688474183350735</v>
      </c>
      <c r="BX20" s="1">
        <v>2</v>
      </c>
      <c r="BY20" s="1"/>
      <c r="BZ20" s="1"/>
      <c r="CA20" s="1">
        <f t="shared" ref="CA20:CA23" si="64">SQRT((BS21-BS20)^2+(BT21-BT20)^2)</f>
        <v>18.439088914585774</v>
      </c>
      <c r="CC20">
        <v>209</v>
      </c>
      <c r="CD20">
        <v>122</v>
      </c>
      <c r="CE20" s="1"/>
      <c r="CF20" s="1">
        <f t="shared" ref="CF20:CF27" si="65">(CG$18*CC20-CD20+CI$18)/SQRT(CG$18^2+1)</f>
        <v>15.859963000788735</v>
      </c>
      <c r="CG20" s="1">
        <f t="shared" ref="CG20:CG26" si="66">(CF20-CF$33)^2</f>
        <v>411.86378027472421</v>
      </c>
      <c r="CH20" s="1">
        <v>2</v>
      </c>
      <c r="CI20" s="1"/>
      <c r="CJ20" s="1"/>
      <c r="CK20" s="1">
        <f t="shared" ref="CK20:CK23" si="67">SQRT((CC21-CC20)^2+(CD21-CD20)^2)</f>
        <v>22.090722034374522</v>
      </c>
      <c r="CM20">
        <v>234</v>
      </c>
      <c r="CN20">
        <v>79</v>
      </c>
      <c r="CO20" s="1"/>
      <c r="CP20" s="1">
        <f t="shared" ref="CP20:CP27" si="68">(CQ$18*CM20-CN20+CS$18)/SQRT(CQ$18^2+1)</f>
        <v>-2.9303780938776405</v>
      </c>
      <c r="CQ20" s="1">
        <f t="shared" ref="CQ20:CQ26" si="69">(CP20-CP$33)^2</f>
        <v>108.59922996422416</v>
      </c>
      <c r="CR20" s="1">
        <v>2</v>
      </c>
      <c r="CS20" s="1"/>
      <c r="CT20" s="1"/>
      <c r="CU20" s="1">
        <f t="shared" ref="CU20:CU23" si="70">SQRT((CM21-CM20)^2+(CN21-CN20)^2)</f>
        <v>23.430749027719962</v>
      </c>
    </row>
    <row r="21" spans="1:99">
      <c r="A21">
        <v>101</v>
      </c>
      <c r="B21">
        <v>109</v>
      </c>
      <c r="C21" s="1"/>
      <c r="D21" s="1">
        <f t="shared" si="41"/>
        <v>-9.1887422468728879</v>
      </c>
      <c r="E21" s="1">
        <f t="shared" si="42"/>
        <v>1.1419677490344686</v>
      </c>
      <c r="F21" s="1">
        <v>3</v>
      </c>
      <c r="G21" s="1"/>
      <c r="H21" s="1"/>
      <c r="I21" s="1">
        <f t="shared" si="43"/>
        <v>16.492422502470642</v>
      </c>
      <c r="K21">
        <v>127</v>
      </c>
      <c r="L21">
        <v>100</v>
      </c>
      <c r="M21" s="1"/>
      <c r="N21" s="1">
        <f t="shared" si="44"/>
        <v>-4.3656679733162598</v>
      </c>
      <c r="O21" s="1">
        <f t="shared" si="45"/>
        <v>0.40998148964302006</v>
      </c>
      <c r="P21" s="1">
        <v>3</v>
      </c>
      <c r="Q21" s="1"/>
      <c r="R21" s="1"/>
      <c r="S21" s="1">
        <f t="shared" si="46"/>
        <v>9.2195444572928871</v>
      </c>
      <c r="U21">
        <v>146</v>
      </c>
      <c r="V21">
        <v>130</v>
      </c>
      <c r="W21" s="1"/>
      <c r="X21" s="1">
        <f t="shared" si="47"/>
        <v>8.7022504347874072</v>
      </c>
      <c r="Y21" s="1">
        <f t="shared" si="48"/>
        <v>55.104898624495881</v>
      </c>
      <c r="Z21" s="1">
        <v>3</v>
      </c>
      <c r="AA21" s="1"/>
      <c r="AB21" s="1"/>
      <c r="AC21" s="1">
        <f t="shared" si="49"/>
        <v>14.866068747318506</v>
      </c>
      <c r="AE21">
        <v>92</v>
      </c>
      <c r="AF21">
        <v>176</v>
      </c>
      <c r="AG21" s="1"/>
      <c r="AH21" s="1">
        <f t="shared" si="50"/>
        <v>-0.40963408297362541</v>
      </c>
      <c r="AI21" s="1">
        <f t="shared" si="51"/>
        <v>12.559757886112196</v>
      </c>
      <c r="AJ21" s="1">
        <v>3</v>
      </c>
      <c r="AK21" s="1"/>
      <c r="AL21" s="1"/>
      <c r="AM21" s="1">
        <f t="shared" si="52"/>
        <v>26.870057685088806</v>
      </c>
      <c r="AO21">
        <v>200</v>
      </c>
      <c r="AP21">
        <v>157</v>
      </c>
      <c r="AQ21" s="1"/>
      <c r="AR21" s="1">
        <f t="shared" si="53"/>
        <v>-0.94047664851862345</v>
      </c>
      <c r="AS21" s="1">
        <f t="shared" si="54"/>
        <v>0.48554096893296689</v>
      </c>
      <c r="AT21" s="1">
        <v>3</v>
      </c>
      <c r="AU21" s="1"/>
      <c r="AV21" s="1"/>
      <c r="AW21" s="1">
        <f t="shared" si="55"/>
        <v>16.031219541881399</v>
      </c>
      <c r="AY21">
        <v>116</v>
      </c>
      <c r="AZ21">
        <v>175</v>
      </c>
      <c r="BA21" s="1"/>
      <c r="BB21" s="1">
        <f t="shared" si="56"/>
        <v>29.80091539082802</v>
      </c>
      <c r="BC21" s="1">
        <f t="shared" si="57"/>
        <v>422.72752633179931</v>
      </c>
      <c r="BD21" s="1">
        <v>3</v>
      </c>
      <c r="BE21" s="1"/>
      <c r="BF21" s="1"/>
      <c r="BG21" s="1">
        <f t="shared" si="58"/>
        <v>21.023796041628639</v>
      </c>
      <c r="BI21">
        <v>194</v>
      </c>
      <c r="BJ21">
        <v>140</v>
      </c>
      <c r="BK21" s="1"/>
      <c r="BL21" s="1">
        <f t="shared" si="59"/>
        <v>16.581171822313273</v>
      </c>
      <c r="BM21" s="1">
        <f t="shared" si="60"/>
        <v>9.1405780711187159</v>
      </c>
      <c r="BN21" s="1">
        <v>3</v>
      </c>
      <c r="BO21" s="1"/>
      <c r="BP21" s="1"/>
      <c r="BQ21" s="1">
        <f t="shared" si="61"/>
        <v>21.023796041628639</v>
      </c>
      <c r="BS21">
        <v>116</v>
      </c>
      <c r="BT21">
        <v>187</v>
      </c>
      <c r="BU21" s="1"/>
      <c r="BV21" s="1">
        <f t="shared" si="62"/>
        <v>-7.3021353171297481</v>
      </c>
      <c r="BW21" s="1">
        <f t="shared" si="63"/>
        <v>44.033806111696663</v>
      </c>
      <c r="BX21" s="1">
        <v>3</v>
      </c>
      <c r="BY21" s="1"/>
      <c r="BZ21" s="1"/>
      <c r="CA21" s="1">
        <f t="shared" si="64"/>
        <v>29.832867780352597</v>
      </c>
      <c r="CC21">
        <v>211</v>
      </c>
      <c r="CD21">
        <v>144</v>
      </c>
      <c r="CE21" s="1"/>
      <c r="CF21" s="1">
        <f t="shared" si="65"/>
        <v>3.7381606157465379</v>
      </c>
      <c r="CG21" s="1">
        <f t="shared" si="66"/>
        <v>66.791798338754347</v>
      </c>
      <c r="CH21" s="1">
        <v>3</v>
      </c>
      <c r="CI21" s="1"/>
      <c r="CJ21" s="1"/>
      <c r="CK21" s="1">
        <f t="shared" si="67"/>
        <v>19.104973174542799</v>
      </c>
      <c r="CM21">
        <v>216</v>
      </c>
      <c r="CN21">
        <v>94</v>
      </c>
      <c r="CO21" s="1"/>
      <c r="CP21" s="1">
        <f t="shared" si="68"/>
        <v>-23.132227074397761</v>
      </c>
      <c r="CQ21" s="1">
        <f t="shared" si="69"/>
        <v>95.66314001314251</v>
      </c>
      <c r="CR21" s="1">
        <v>3</v>
      </c>
      <c r="CS21" s="1"/>
      <c r="CT21" s="1"/>
      <c r="CU21" s="1">
        <f t="shared" si="70"/>
        <v>37.161808352124091</v>
      </c>
    </row>
    <row r="22" spans="1:99">
      <c r="A22">
        <v>105</v>
      </c>
      <c r="B22">
        <v>125</v>
      </c>
      <c r="C22" s="1"/>
      <c r="D22" s="1">
        <f t="shared" si="41"/>
        <v>-21.429400679870522</v>
      </c>
      <c r="E22" s="1">
        <f t="shared" si="42"/>
        <v>124.81424364447</v>
      </c>
      <c r="F22" s="1">
        <v>4</v>
      </c>
      <c r="G22" s="1"/>
      <c r="H22" s="1"/>
      <c r="I22" s="1">
        <f t="shared" si="43"/>
        <v>22.090722034374522</v>
      </c>
      <c r="K22">
        <v>129</v>
      </c>
      <c r="L22">
        <v>109</v>
      </c>
      <c r="M22" s="1"/>
      <c r="N22" s="1">
        <f t="shared" si="44"/>
        <v>-6.2621516950579599</v>
      </c>
      <c r="O22" s="1">
        <f t="shared" si="45"/>
        <v>1.5780026443367325</v>
      </c>
      <c r="P22" s="1">
        <v>4</v>
      </c>
      <c r="Q22" s="1"/>
      <c r="R22" s="1"/>
      <c r="S22" s="1">
        <f t="shared" si="46"/>
        <v>11.661903789690601</v>
      </c>
      <c r="U22">
        <v>157</v>
      </c>
      <c r="V22">
        <v>140</v>
      </c>
      <c r="W22" s="1"/>
      <c r="X22" s="1">
        <f t="shared" si="47"/>
        <v>2.5359641533056334</v>
      </c>
      <c r="Y22" s="1">
        <f t="shared" si="48"/>
        <v>1.5800014870313521</v>
      </c>
      <c r="Z22" s="1">
        <v>4</v>
      </c>
      <c r="AA22" s="1"/>
      <c r="AB22" s="1"/>
      <c r="AC22" s="1">
        <f t="shared" si="49"/>
        <v>27.294688127912362</v>
      </c>
      <c r="AE22">
        <v>111</v>
      </c>
      <c r="AF22">
        <v>157</v>
      </c>
      <c r="AG22" s="1"/>
      <c r="AH22" s="1">
        <f t="shared" si="50"/>
        <v>-12.813866158018365</v>
      </c>
      <c r="AI22" s="1">
        <f t="shared" si="51"/>
        <v>78.504157722244912</v>
      </c>
      <c r="AJ22" s="1">
        <v>4</v>
      </c>
      <c r="AK22" s="1"/>
      <c r="AL22" s="1"/>
      <c r="AM22" s="1">
        <f t="shared" si="52"/>
        <v>14.317821063276353</v>
      </c>
      <c r="AO22">
        <v>199</v>
      </c>
      <c r="AP22">
        <v>173</v>
      </c>
      <c r="AQ22" s="1"/>
      <c r="AR22" s="1">
        <f t="shared" si="53"/>
        <v>-6.1069912241469515</v>
      </c>
      <c r="AS22" s="1">
        <f t="shared" si="54"/>
        <v>34.378548092343379</v>
      </c>
      <c r="AT22" s="1">
        <v>4</v>
      </c>
      <c r="AU22" s="1"/>
      <c r="AV22" s="1"/>
      <c r="AW22" s="1">
        <f t="shared" si="55"/>
        <v>18.867962264113206</v>
      </c>
      <c r="AY22">
        <v>137</v>
      </c>
      <c r="AZ22">
        <v>176</v>
      </c>
      <c r="BA22" s="1"/>
      <c r="BB22" s="1">
        <f t="shared" si="56"/>
        <v>23.521199042649076</v>
      </c>
      <c r="BC22" s="1">
        <f t="shared" si="57"/>
        <v>203.93617397260593</v>
      </c>
      <c r="BD22" s="1">
        <v>4</v>
      </c>
      <c r="BE22" s="1"/>
      <c r="BF22" s="1"/>
      <c r="BG22" s="1">
        <f t="shared" si="58"/>
        <v>17.804493814764857</v>
      </c>
      <c r="BI22">
        <v>193</v>
      </c>
      <c r="BJ22">
        <v>161</v>
      </c>
      <c r="BK22" s="1"/>
      <c r="BL22" s="1">
        <f t="shared" si="59"/>
        <v>13.03110822612941</v>
      </c>
      <c r="BM22" s="1">
        <f t="shared" si="60"/>
        <v>0.2774389113426588</v>
      </c>
      <c r="BN22" s="1">
        <v>4</v>
      </c>
      <c r="BO22" s="1"/>
      <c r="BP22" s="1"/>
      <c r="BQ22" s="1">
        <f t="shared" si="61"/>
        <v>21.95449840010015</v>
      </c>
      <c r="BS22">
        <v>139</v>
      </c>
      <c r="BT22">
        <v>168</v>
      </c>
      <c r="BU22" s="1"/>
      <c r="BV22" s="1">
        <f t="shared" si="62"/>
        <v>5.8359013866523908</v>
      </c>
      <c r="BW22" s="1">
        <f t="shared" si="63"/>
        <v>42.279116965226621</v>
      </c>
      <c r="BX22" s="1">
        <v>4</v>
      </c>
      <c r="BY22" s="1"/>
      <c r="BZ22" s="1"/>
      <c r="CA22" s="1">
        <f t="shared" si="64"/>
        <v>21.023796041628639</v>
      </c>
      <c r="CC22">
        <v>197</v>
      </c>
      <c r="CD22">
        <v>157</v>
      </c>
      <c r="CE22" s="1"/>
      <c r="CF22" s="1">
        <f t="shared" si="65"/>
        <v>-15.31038598931976</v>
      </c>
      <c r="CG22" s="1">
        <f t="shared" si="66"/>
        <v>118.2856721593506</v>
      </c>
      <c r="CH22" s="1">
        <v>4</v>
      </c>
      <c r="CI22" s="1"/>
      <c r="CJ22" s="1"/>
      <c r="CK22" s="1">
        <f t="shared" si="67"/>
        <v>28.792360097775937</v>
      </c>
      <c r="CM22">
        <v>231</v>
      </c>
      <c r="CN22">
        <v>128</v>
      </c>
      <c r="CO22" s="1"/>
      <c r="CP22" s="1">
        <f t="shared" si="68"/>
        <v>-13.867496333148239</v>
      </c>
      <c r="CQ22" s="1">
        <f t="shared" si="69"/>
        <v>0.26627953953613182</v>
      </c>
      <c r="CR22" s="1">
        <v>4</v>
      </c>
      <c r="CS22" s="1"/>
      <c r="CT22" s="1"/>
      <c r="CU22" s="1">
        <f t="shared" si="70"/>
        <v>26.570660511172846</v>
      </c>
    </row>
    <row r="23" spans="1:99">
      <c r="A23">
        <v>127</v>
      </c>
      <c r="B23">
        <v>127</v>
      </c>
      <c r="C23" s="1"/>
      <c r="D23" s="1">
        <f t="shared" si="41"/>
        <v>-12.851041670222587</v>
      </c>
      <c r="E23" s="1">
        <f t="shared" si="42"/>
        <v>6.7271267275803224</v>
      </c>
      <c r="F23" s="1">
        <v>5</v>
      </c>
      <c r="G23" s="1"/>
      <c r="H23" s="1"/>
      <c r="I23" s="1">
        <f t="shared" si="43"/>
        <v>21.400934559032695</v>
      </c>
      <c r="K23">
        <v>139</v>
      </c>
      <c r="L23">
        <v>115</v>
      </c>
      <c r="M23" s="1"/>
      <c r="N23" s="1">
        <f t="shared" si="44"/>
        <v>0.36615279776200477</v>
      </c>
      <c r="O23" s="1">
        <f t="shared" si="45"/>
        <v>28.859659762009677</v>
      </c>
      <c r="P23" s="1">
        <v>5</v>
      </c>
      <c r="Q23" s="1"/>
      <c r="R23" s="1"/>
      <c r="S23" s="1">
        <f t="shared" si="46"/>
        <v>17.720045146669349</v>
      </c>
      <c r="U23">
        <v>184</v>
      </c>
      <c r="V23">
        <v>136</v>
      </c>
      <c r="W23" s="1"/>
      <c r="X23" s="1">
        <f t="shared" si="47"/>
        <v>14.584424549716276</v>
      </c>
      <c r="Y23" s="1">
        <f t="shared" si="48"/>
        <v>177.03477342789338</v>
      </c>
      <c r="Z23" s="1">
        <v>5</v>
      </c>
      <c r="AA23" s="1"/>
      <c r="AB23" s="1"/>
      <c r="AC23" s="1">
        <f t="shared" si="49"/>
        <v>17.4928556845359</v>
      </c>
      <c r="AE23">
        <v>105</v>
      </c>
      <c r="AF23">
        <v>144</v>
      </c>
      <c r="AG23" s="1"/>
      <c r="AH23" s="1">
        <f t="shared" si="50"/>
        <v>-3.181064675591974</v>
      </c>
      <c r="AI23" s="1">
        <f t="shared" si="51"/>
        <v>0.59682466202376339</v>
      </c>
      <c r="AJ23" s="1">
        <v>5</v>
      </c>
      <c r="AK23" s="1"/>
      <c r="AL23" s="1"/>
      <c r="AM23" s="1">
        <f t="shared" si="52"/>
        <v>26.683328128252668</v>
      </c>
      <c r="AO23">
        <v>215</v>
      </c>
      <c r="AP23">
        <v>183</v>
      </c>
      <c r="AQ23" s="1"/>
      <c r="AR23" s="1">
        <f t="shared" si="53"/>
        <v>6.705476364113335</v>
      </c>
      <c r="AS23" s="1">
        <f t="shared" si="54"/>
        <v>48.290620594487784</v>
      </c>
      <c r="AT23" s="1">
        <v>5</v>
      </c>
      <c r="AU23" s="1"/>
      <c r="AV23" s="1"/>
      <c r="AW23" s="1">
        <f t="shared" si="55"/>
        <v>22.472205054244231</v>
      </c>
      <c r="AY23">
        <v>148</v>
      </c>
      <c r="AZ23">
        <v>162</v>
      </c>
      <c r="BA23" s="1"/>
      <c r="BB23" s="1">
        <f t="shared" si="56"/>
        <v>34.283257095181895</v>
      </c>
      <c r="BC23" s="1">
        <f t="shared" si="57"/>
        <v>627.13584046201265</v>
      </c>
      <c r="BD23" s="1">
        <v>5</v>
      </c>
      <c r="BE23" s="1"/>
      <c r="BF23" s="1"/>
      <c r="BG23" s="1">
        <f t="shared" si="58"/>
        <v>30.083217912982647</v>
      </c>
      <c r="BI23">
        <v>212</v>
      </c>
      <c r="BJ23">
        <v>172</v>
      </c>
      <c r="BK23" s="1"/>
      <c r="BL23" s="1">
        <f t="shared" si="59"/>
        <v>30.550032696491254</v>
      </c>
      <c r="BM23" s="1">
        <f t="shared" si="60"/>
        <v>288.73485297934701</v>
      </c>
      <c r="BN23" s="1">
        <v>5</v>
      </c>
      <c r="BO23" s="1"/>
      <c r="BP23" s="1"/>
      <c r="BQ23" s="1">
        <f t="shared" si="61"/>
        <v>20.396078054371138</v>
      </c>
      <c r="BS23">
        <v>158</v>
      </c>
      <c r="BT23">
        <v>177</v>
      </c>
      <c r="BU23" s="1"/>
      <c r="BV23" s="1">
        <f t="shared" si="62"/>
        <v>-7.3311696523867047</v>
      </c>
      <c r="BW23" s="1">
        <f t="shared" si="63"/>
        <v>44.419981032665831</v>
      </c>
      <c r="BX23" s="1">
        <v>5</v>
      </c>
      <c r="BY23" s="1"/>
      <c r="BZ23" s="1"/>
      <c r="CA23" s="1">
        <f t="shared" si="64"/>
        <v>27.018512172212592</v>
      </c>
      <c r="CC23">
        <v>207</v>
      </c>
      <c r="CD23">
        <v>184</v>
      </c>
      <c r="CE23" s="1"/>
      <c r="CF23" s="1">
        <f t="shared" si="65"/>
        <v>-24.279897591596498</v>
      </c>
      <c r="CG23" s="1">
        <f t="shared" si="66"/>
        <v>393.84122174135166</v>
      </c>
      <c r="CH23" s="1">
        <v>5</v>
      </c>
      <c r="CI23" s="1"/>
      <c r="CJ23" s="1"/>
      <c r="CK23" s="1">
        <f t="shared" si="67"/>
        <v>32.756678708318397</v>
      </c>
      <c r="CM23">
        <v>222</v>
      </c>
      <c r="CN23">
        <v>153</v>
      </c>
      <c r="CO23" s="1"/>
      <c r="CP23" s="1">
        <f t="shared" si="68"/>
        <v>-26.81739952578932</v>
      </c>
      <c r="CQ23" s="1">
        <f t="shared" si="69"/>
        <v>181.33116308501047</v>
      </c>
      <c r="CR23" s="1">
        <v>5</v>
      </c>
      <c r="CS23" s="1"/>
      <c r="CT23" s="1"/>
      <c r="CU23" s="1">
        <f t="shared" si="70"/>
        <v>26.076809620810597</v>
      </c>
    </row>
    <row r="24" spans="1:99">
      <c r="A24">
        <v>140</v>
      </c>
      <c r="B24">
        <v>144</v>
      </c>
      <c r="C24" s="1"/>
      <c r="D24" s="1">
        <f t="shared" si="41"/>
        <v>-21.74284072060766</v>
      </c>
      <c r="E24" s="1">
        <f t="shared" si="42"/>
        <v>131.91601108070475</v>
      </c>
      <c r="F24" s="1">
        <v>6</v>
      </c>
      <c r="G24" s="1"/>
      <c r="H24" s="1"/>
      <c r="I24" s="1">
        <f>SQRT((A25-A24)^2+(B25-B24)^2)</f>
        <v>25.709920264364882</v>
      </c>
      <c r="K24">
        <v>144</v>
      </c>
      <c r="L24">
        <v>132</v>
      </c>
      <c r="M24" s="1"/>
      <c r="N24" s="1">
        <f t="shared" si="44"/>
        <v>-2.1030314538125774</v>
      </c>
      <c r="O24" s="1">
        <f t="shared" si="45"/>
        <v>8.4270286469809914</v>
      </c>
      <c r="P24" s="1">
        <v>6</v>
      </c>
      <c r="Q24" s="1"/>
      <c r="R24" s="1"/>
      <c r="S24" s="1">
        <f>SQRT((K25-K24)^2+(L25-L24)^2)</f>
        <v>13.601470508735444</v>
      </c>
      <c r="U24">
        <v>193</v>
      </c>
      <c r="V24">
        <v>151</v>
      </c>
      <c r="W24" s="1"/>
      <c r="X24" s="1">
        <f t="shared" si="47"/>
        <v>3.0463137858173548</v>
      </c>
      <c r="Y24" s="1">
        <f t="shared" si="48"/>
        <v>3.123457919871877</v>
      </c>
      <c r="Z24" s="1">
        <v>6</v>
      </c>
      <c r="AA24" s="1"/>
      <c r="AB24" s="1"/>
      <c r="AC24" s="1">
        <f>SQRT((U25-U24)^2+(V25-V24)^2)</f>
        <v>30.413812651491099</v>
      </c>
      <c r="AE24">
        <v>111</v>
      </c>
      <c r="AF24">
        <v>118</v>
      </c>
      <c r="AG24" s="1"/>
      <c r="AH24" s="1">
        <f t="shared" si="50"/>
        <v>-1.0816900003521972</v>
      </c>
      <c r="AI24" s="1">
        <f t="shared" si="51"/>
        <v>8.2479184760344495</v>
      </c>
      <c r="AJ24" s="1">
        <v>6</v>
      </c>
      <c r="AK24" s="1"/>
      <c r="AL24" s="1"/>
      <c r="AM24" s="1">
        <f>SQRT((AE25-AE24)^2+(AF25-AF24)^2)</f>
        <v>11.401754250991379</v>
      </c>
      <c r="AO24">
        <v>223</v>
      </c>
      <c r="AP24">
        <v>204</v>
      </c>
      <c r="AQ24" s="1"/>
      <c r="AR24" s="1">
        <f t="shared" si="53"/>
        <v>8.9101001960303847</v>
      </c>
      <c r="AS24" s="1">
        <f t="shared" si="54"/>
        <v>83.791489575952113</v>
      </c>
      <c r="AT24" s="1">
        <v>6</v>
      </c>
      <c r="AU24" s="1"/>
      <c r="AV24" s="1"/>
      <c r="AW24" s="1">
        <f>SQRT((AO25-AO24)^2+(AP25-AP24)^2)</f>
        <v>15.231546211727817</v>
      </c>
      <c r="AY24">
        <v>177</v>
      </c>
      <c r="AZ24">
        <v>154</v>
      </c>
      <c r="BA24" s="1"/>
      <c r="BB24" s="1">
        <f t="shared" si="56"/>
        <v>34.687111644782107</v>
      </c>
      <c r="BC24" s="1">
        <f t="shared" si="57"/>
        <v>647.52613976807481</v>
      </c>
      <c r="BD24" s="1">
        <v>6</v>
      </c>
      <c r="BE24" s="1"/>
      <c r="BF24" s="1"/>
      <c r="BG24" s="1">
        <f>SQRT((AY25-AY24)^2+(AZ25-AZ24)^2)</f>
        <v>22.825424421026653</v>
      </c>
      <c r="BI24">
        <v>216</v>
      </c>
      <c r="BJ24">
        <v>192</v>
      </c>
      <c r="BK24" s="1"/>
      <c r="BL24" s="1">
        <f t="shared" si="59"/>
        <v>32.084537029661625</v>
      </c>
      <c r="BM24" s="1">
        <f t="shared" si="60"/>
        <v>343.23876487819359</v>
      </c>
      <c r="BN24" s="1">
        <v>6</v>
      </c>
      <c r="BO24" s="1"/>
      <c r="BP24" s="1"/>
      <c r="BQ24" s="1">
        <f>SQRT((BI25-BI24)^2+(BJ25-BJ24)^2)</f>
        <v>16.278820596099706</v>
      </c>
      <c r="BS24">
        <v>179</v>
      </c>
      <c r="BT24">
        <v>160</v>
      </c>
      <c r="BU24" s="1"/>
      <c r="BV24" s="1">
        <f t="shared" si="62"/>
        <v>4.3261159532895839</v>
      </c>
      <c r="BW24" s="1">
        <f t="shared" si="63"/>
        <v>24.924596417281407</v>
      </c>
      <c r="BX24" s="1">
        <v>6</v>
      </c>
      <c r="BY24" s="1"/>
      <c r="BZ24" s="1"/>
      <c r="CA24" s="1">
        <f>SQRT((BS25-BS24)^2+(BT25-BT24)^2)</f>
        <v>24.041630560342615</v>
      </c>
      <c r="CC24">
        <v>239</v>
      </c>
      <c r="CD24">
        <v>191</v>
      </c>
      <c r="CE24" s="1"/>
      <c r="CF24" s="1">
        <f t="shared" si="65"/>
        <v>-3.5826199521232422</v>
      </c>
      <c r="CG24" s="1">
        <f t="shared" si="66"/>
        <v>0.72563882691327319</v>
      </c>
      <c r="CH24" s="1">
        <v>6</v>
      </c>
      <c r="CI24" s="1"/>
      <c r="CJ24" s="1"/>
      <c r="CK24" s="1">
        <f>SQRT((CC25-CC24)^2+(CD25-CD24)^2)</f>
        <v>23.53720459187964</v>
      </c>
      <c r="CM24">
        <v>236</v>
      </c>
      <c r="CN24">
        <v>175</v>
      </c>
      <c r="CO24" s="1"/>
      <c r="CP24" s="1">
        <f t="shared" si="68"/>
        <v>-16.585742679489289</v>
      </c>
      <c r="CQ24" s="1">
        <f t="shared" si="69"/>
        <v>10.460496969992032</v>
      </c>
      <c r="CR24" s="1">
        <v>6</v>
      </c>
      <c r="CS24" s="1"/>
      <c r="CT24" s="1"/>
      <c r="CU24" s="1">
        <f>SQRT((CM25-CM24)^2+(CN25-CN24)^2)</f>
        <v>29.068883707497267</v>
      </c>
    </row>
    <row r="25" spans="1:99">
      <c r="A25">
        <v>165</v>
      </c>
      <c r="B25">
        <v>138</v>
      </c>
      <c r="C25" s="1"/>
      <c r="D25" s="1">
        <f t="shared" si="41"/>
        <v>-4.6933521889323782</v>
      </c>
      <c r="E25" s="1">
        <f t="shared" si="42"/>
        <v>30.958307084696198</v>
      </c>
      <c r="F25" s="1">
        <v>7</v>
      </c>
      <c r="G25" s="1"/>
      <c r="H25" s="1"/>
      <c r="I25" s="1">
        <f t="shared" ref="I25" si="71">SQRT((A26-A25)^2+(B26-B25)^2)</f>
        <v>8.6023252670426267</v>
      </c>
      <c r="K25">
        <v>136</v>
      </c>
      <c r="L25">
        <v>143</v>
      </c>
      <c r="M25" s="1"/>
      <c r="N25" s="1">
        <f t="shared" si="44"/>
        <v>-13.93258338150825</v>
      </c>
      <c r="O25" s="1">
        <f t="shared" si="45"/>
        <v>79.684498898193169</v>
      </c>
      <c r="P25" s="1">
        <v>7</v>
      </c>
      <c r="Q25" s="1"/>
      <c r="R25" s="1"/>
      <c r="S25" s="1">
        <f t="shared" ref="S25" si="72">SQRT((K26-K25)^2+(L26-L25)^2)</f>
        <v>17.4928556845359</v>
      </c>
      <c r="U25">
        <v>223</v>
      </c>
      <c r="V25">
        <v>156</v>
      </c>
      <c r="W25" s="1"/>
      <c r="X25" s="1">
        <f t="shared" si="47"/>
        <v>7.4395296945522409</v>
      </c>
      <c r="Y25" s="1">
        <f t="shared" si="48"/>
        <v>37.95233492521951</v>
      </c>
      <c r="Z25" s="1">
        <v>7</v>
      </c>
      <c r="AA25" s="1"/>
      <c r="AB25" s="1"/>
      <c r="AC25" s="1">
        <f t="shared" ref="AC25" si="73">SQRT((U26-U25)^2+(V26-V25)^2)</f>
        <v>21.189620100417091</v>
      </c>
      <c r="AE25">
        <v>120</v>
      </c>
      <c r="AF25">
        <v>111</v>
      </c>
      <c r="AG25" s="1"/>
      <c r="AH25" s="1">
        <f t="shared" si="50"/>
        <v>-7.5590289373724815</v>
      </c>
      <c r="AI25" s="1">
        <f t="shared" si="51"/>
        <v>12.999053256861979</v>
      </c>
      <c r="AJ25" s="1">
        <v>7</v>
      </c>
      <c r="AK25" s="1"/>
      <c r="AL25" s="1"/>
      <c r="AM25" s="1">
        <f t="shared" ref="AM25" si="74">SQRT((AE26-AE25)^2+(AF26-AF25)^2)</f>
        <v>28.0178514522438</v>
      </c>
      <c r="AO25">
        <v>217</v>
      </c>
      <c r="AP25">
        <v>218</v>
      </c>
      <c r="AQ25" s="1"/>
      <c r="AR25" s="1">
        <f t="shared" si="53"/>
        <v>-0.55573620139739421</v>
      </c>
      <c r="AS25" s="1">
        <f t="shared" si="54"/>
        <v>9.7385969492421745E-2</v>
      </c>
      <c r="AT25" s="1">
        <v>7</v>
      </c>
      <c r="AU25" s="1"/>
      <c r="AV25" s="1"/>
      <c r="AW25" s="1">
        <f t="shared" ref="AW25" si="75">SQRT((AO26-AO25)^2+(AP26-AP25)^2)</f>
        <v>22.671568097509269</v>
      </c>
      <c r="AY25">
        <v>197</v>
      </c>
      <c r="AZ25">
        <v>165</v>
      </c>
      <c r="BA25" s="1"/>
      <c r="BB25" s="1">
        <f t="shared" si="56"/>
        <v>18.985601793292982</v>
      </c>
      <c r="BC25" s="1">
        <f t="shared" si="57"/>
        <v>94.965513713544468</v>
      </c>
      <c r="BD25" s="1">
        <v>7</v>
      </c>
      <c r="BE25" s="1"/>
      <c r="BF25" s="1"/>
      <c r="BG25" s="1">
        <f t="shared" ref="BG25" si="76">SQRT((AY26-AY25)^2+(AZ26-AZ25)^2)</f>
        <v>21.540659228538015</v>
      </c>
      <c r="BI25">
        <v>205</v>
      </c>
      <c r="BJ25">
        <v>204</v>
      </c>
      <c r="BK25" s="1"/>
      <c r="BL25" s="1">
        <f t="shared" si="59"/>
        <v>19.704984214838671</v>
      </c>
      <c r="BM25" s="1">
        <f t="shared" si="60"/>
        <v>37.787468945826539</v>
      </c>
      <c r="BN25" s="1">
        <v>7</v>
      </c>
      <c r="BO25" s="1"/>
      <c r="BP25" s="1"/>
      <c r="BQ25" s="1">
        <f t="shared" ref="BQ25" si="77">SQRT((BI26-BI25)^2+(BJ26-BJ25)^2)</f>
        <v>30.805843601498726</v>
      </c>
      <c r="BS25">
        <v>202</v>
      </c>
      <c r="BT25">
        <v>167</v>
      </c>
      <c r="BU25" s="1"/>
      <c r="BV25" s="1">
        <f t="shared" si="62"/>
        <v>-7.8247533517553309</v>
      </c>
      <c r="BW25" s="1">
        <f t="shared" si="63"/>
        <v>51.24291043203381</v>
      </c>
      <c r="BX25" s="1">
        <v>7</v>
      </c>
      <c r="BY25" s="1"/>
      <c r="BZ25" s="1"/>
      <c r="CA25" s="1">
        <f t="shared" ref="CA25" si="78">SQRT((BS26-BS25)^2+(BT26-BT25)^2)</f>
        <v>31.827660925679098</v>
      </c>
      <c r="CC25">
        <v>244</v>
      </c>
      <c r="CD25">
        <v>214</v>
      </c>
      <c r="CE25" s="1"/>
      <c r="CF25" s="1">
        <f t="shared" si="65"/>
        <v>-13.977920970946869</v>
      </c>
      <c r="CG25" s="1">
        <f t="shared" si="66"/>
        <v>91.077564850407498</v>
      </c>
      <c r="CH25" s="1">
        <v>7</v>
      </c>
      <c r="CI25" s="1"/>
      <c r="CJ25" s="1"/>
      <c r="CK25" s="1">
        <f t="shared" ref="CK25" si="79">SQRT((CC26-CC25)^2+(CD26-CD25)^2)</f>
        <v>28.460498941515414</v>
      </c>
      <c r="CM25">
        <v>234</v>
      </c>
      <c r="CN25">
        <v>204</v>
      </c>
      <c r="CO25" s="1"/>
      <c r="CP25" s="1">
        <f t="shared" si="68"/>
        <v>-23.280225968027924</v>
      </c>
      <c r="CQ25" s="1">
        <f t="shared" si="69"/>
        <v>98.580125094307377</v>
      </c>
      <c r="CR25" s="1">
        <v>7</v>
      </c>
      <c r="CS25" s="1"/>
      <c r="CT25" s="1"/>
      <c r="CU25" s="1">
        <f t="shared" ref="CU25" si="80">SQRT((CM26-CM25)^2+(CN26-CN25)^2)</f>
        <v>24.207436873820409</v>
      </c>
    </row>
    <row r="26" spans="1:99">
      <c r="A26">
        <v>170</v>
      </c>
      <c r="B26">
        <v>145</v>
      </c>
      <c r="C26" s="1"/>
      <c r="D26" s="1">
        <f t="shared" si="41"/>
        <v>-8.520620054775307</v>
      </c>
      <c r="E26" s="1">
        <f t="shared" si="42"/>
        <v>3.0163043934758922</v>
      </c>
      <c r="F26" s="1">
        <v>8</v>
      </c>
      <c r="G26" s="1"/>
      <c r="H26" s="1"/>
      <c r="I26" s="1">
        <f>SQRT((A27-A26)^2+(B27-B26)^2)</f>
        <v>20.024984394500787</v>
      </c>
      <c r="K26">
        <v>145</v>
      </c>
      <c r="L26">
        <v>158</v>
      </c>
      <c r="M26" s="1"/>
      <c r="N26" s="1">
        <f t="shared" si="44"/>
        <v>-11.93282579373111</v>
      </c>
      <c r="O26" s="1">
        <f t="shared" si="45"/>
        <v>47.981387395328248</v>
      </c>
      <c r="P26" s="1">
        <v>8</v>
      </c>
      <c r="Q26" s="1"/>
      <c r="R26" s="1"/>
      <c r="S26" s="1">
        <f>SQRT((K27-K26)^2+(L27-L26)^2)</f>
        <v>11.180339887498949</v>
      </c>
      <c r="U26">
        <v>230</v>
      </c>
      <c r="V26">
        <v>176</v>
      </c>
      <c r="W26" s="1"/>
      <c r="X26" s="1">
        <f t="shared" si="47"/>
        <v>-9.4704055517638146</v>
      </c>
      <c r="Y26" s="1">
        <f t="shared" si="48"/>
        <v>115.54935537190075</v>
      </c>
      <c r="Z26" s="1">
        <v>8</v>
      </c>
      <c r="AA26" s="1"/>
      <c r="AB26" s="1"/>
      <c r="AC26" s="1">
        <f>SQRT((U27-U26)^2+(V27-V26)^2)</f>
        <v>31.32091952673165</v>
      </c>
      <c r="AE26">
        <v>119</v>
      </c>
      <c r="AF26">
        <v>83</v>
      </c>
      <c r="AG26" s="1"/>
      <c r="AH26" s="1">
        <f t="shared" si="50"/>
        <v>1.8177512431954039</v>
      </c>
      <c r="AI26" s="1">
        <f t="shared" si="51"/>
        <v>33.30859852519454</v>
      </c>
      <c r="AJ26" s="1">
        <v>8</v>
      </c>
      <c r="AK26" s="1"/>
      <c r="AL26" s="1"/>
      <c r="AM26" s="1">
        <f>SQRT((AE27-AE26)^2+(AF27-AF26)^2)</f>
        <v>16.124515496597098</v>
      </c>
      <c r="AO26">
        <v>232</v>
      </c>
      <c r="AP26">
        <v>235</v>
      </c>
      <c r="AQ26" s="1"/>
      <c r="AR26" s="1">
        <f t="shared" si="53"/>
        <v>9.4536224149794581</v>
      </c>
      <c r="AS26" s="1">
        <f t="shared" si="54"/>
        <v>94.037459814269283</v>
      </c>
      <c r="AT26" s="1">
        <v>8</v>
      </c>
      <c r="AU26" s="1"/>
      <c r="AV26" s="1"/>
      <c r="AW26" s="1">
        <f>SQRT((AO27-AO26)^2+(AP27-AP26)^2)</f>
        <v>25.298221281347036</v>
      </c>
      <c r="AY26">
        <v>205</v>
      </c>
      <c r="AZ26">
        <v>185</v>
      </c>
      <c r="BA26" s="1"/>
      <c r="BB26" s="1">
        <f t="shared" si="56"/>
        <v>-2.3876236009330687</v>
      </c>
      <c r="BC26" s="1">
        <f t="shared" si="57"/>
        <v>135.21504266265785</v>
      </c>
      <c r="BD26" s="1">
        <v>8</v>
      </c>
      <c r="BE26" s="1"/>
      <c r="BF26" s="1"/>
      <c r="BG26" s="1">
        <f>SQRT((AY27-AY26)^2+(AZ27-AZ26)^2)</f>
        <v>29.427877939124322</v>
      </c>
      <c r="BI26">
        <v>212</v>
      </c>
      <c r="BJ26">
        <v>234</v>
      </c>
      <c r="BK26" s="1"/>
      <c r="BL26" s="1">
        <f t="shared" si="59"/>
        <v>22.999297088827486</v>
      </c>
      <c r="BM26" s="1">
        <f t="shared" si="60"/>
        <v>89.14124550409754</v>
      </c>
      <c r="BN26" s="1">
        <v>8</v>
      </c>
      <c r="BO26" s="1"/>
      <c r="BP26" s="1"/>
      <c r="BQ26" s="1">
        <f>SQRT((BI27-BI26)^2+(BJ27-BJ26)^2)</f>
        <v>24.839484696748443</v>
      </c>
      <c r="BS26">
        <v>225</v>
      </c>
      <c r="BT26">
        <v>145</v>
      </c>
      <c r="BU26" s="1"/>
      <c r="BV26" s="1">
        <f t="shared" si="62"/>
        <v>8.2312340453530037</v>
      </c>
      <c r="BW26" s="1">
        <f t="shared" si="63"/>
        <v>79.166788198103447</v>
      </c>
      <c r="BX26" s="1">
        <v>8</v>
      </c>
      <c r="BY26" s="1"/>
      <c r="BZ26" s="1"/>
      <c r="CA26" s="1">
        <f>SQRT((BS27-BS26)^2+(BT27-BT26)^2)</f>
        <v>28.178005607210743</v>
      </c>
      <c r="CC26">
        <v>271</v>
      </c>
      <c r="CD26">
        <v>223</v>
      </c>
      <c r="CE26" s="1"/>
      <c r="CF26" s="1">
        <f t="shared" si="65"/>
        <v>1.5605913250203967</v>
      </c>
      <c r="CG26" s="1">
        <f t="shared" si="66"/>
        <v>35.940692185693948</v>
      </c>
      <c r="CH26" s="1">
        <v>8</v>
      </c>
      <c r="CI26" s="1"/>
      <c r="CJ26" s="1"/>
      <c r="CK26" s="1">
        <f>SQRT((CC27-CC26)^2+(CD27-CD26)^2)</f>
        <v>27.202941017470888</v>
      </c>
      <c r="CM26">
        <v>249</v>
      </c>
      <c r="CN26">
        <v>223</v>
      </c>
      <c r="CO26" s="1"/>
      <c r="CP26" s="1">
        <f t="shared" si="68"/>
        <v>-11.573513481880402</v>
      </c>
      <c r="CQ26" s="1">
        <f t="shared" si="69"/>
        <v>3.1611419114604309</v>
      </c>
      <c r="CR26" s="1">
        <v>8</v>
      </c>
      <c r="CS26" s="1"/>
      <c r="CT26" s="1"/>
      <c r="CU26" s="1">
        <f>SQRT((CM27-CM26)^2+(CN27-CN26)^2)</f>
        <v>17.029386365926403</v>
      </c>
    </row>
    <row r="27" spans="1:99">
      <c r="A27">
        <v>190</v>
      </c>
      <c r="B27">
        <v>146</v>
      </c>
      <c r="C27" s="1"/>
      <c r="D27" s="1">
        <f t="shared" si="41"/>
        <v>-6.2711163717123834E-15</v>
      </c>
      <c r="E27" s="1">
        <f>(D27-D$33)^2</f>
        <v>105.21366306661344</v>
      </c>
      <c r="F27" s="1">
        <v>9</v>
      </c>
      <c r="G27" s="1"/>
      <c r="H27" s="1"/>
      <c r="I27" s="1"/>
      <c r="K27">
        <v>156</v>
      </c>
      <c r="L27">
        <v>160</v>
      </c>
      <c r="M27" s="1"/>
      <c r="N27" s="1">
        <f t="shared" si="44"/>
        <v>-2.7414517165770893</v>
      </c>
      <c r="O27" s="1">
        <f>(N27-N$33)^2</f>
        <v>5.1280246804760106</v>
      </c>
      <c r="P27" s="1">
        <v>9</v>
      </c>
      <c r="Q27" s="1"/>
      <c r="R27" s="1"/>
      <c r="S27" s="1">
        <f>SQRT((K28-K27)^2+(L28-L27)^2)</f>
        <v>13.601470508735444</v>
      </c>
      <c r="U27">
        <v>260</v>
      </c>
      <c r="V27">
        <v>185</v>
      </c>
      <c r="W27" s="1"/>
      <c r="X27" s="1">
        <f t="shared" si="47"/>
        <v>-8.8863972094050556</v>
      </c>
      <c r="Y27" s="1">
        <f>(X27-X$33)^2</f>
        <v>103.33495587520387</v>
      </c>
      <c r="Z27" s="1">
        <v>9</v>
      </c>
      <c r="AA27" s="1"/>
      <c r="AB27" s="1"/>
      <c r="AC27" s="1">
        <f>SQRT((U28-U27)^2+(V28-V27)^2)</f>
        <v>10.63014581273465</v>
      </c>
      <c r="AE27">
        <v>133</v>
      </c>
      <c r="AF27">
        <v>75</v>
      </c>
      <c r="AG27" s="1"/>
      <c r="AH27" s="1">
        <f t="shared" si="50"/>
        <v>-9.127159411255839</v>
      </c>
      <c r="AI27" s="1">
        <f>(AH27-AH$33)^2</f>
        <v>26.765624334289189</v>
      </c>
      <c r="AJ27" s="1">
        <v>9</v>
      </c>
      <c r="AK27" s="1"/>
      <c r="AL27" s="1"/>
      <c r="AM27" s="1">
        <f>SQRT((AE28-AE27)^2+(AF28-AF27)^2)</f>
        <v>24.083189157584592</v>
      </c>
      <c r="AO27">
        <v>224</v>
      </c>
      <c r="AP27">
        <v>259</v>
      </c>
      <c r="AQ27" s="1"/>
      <c r="AR27" s="1">
        <f t="shared" si="53"/>
        <v>-4.5680294356619155</v>
      </c>
      <c r="AS27" s="1">
        <f>(AR27-AR$33)^2</f>
        <v>18.700093611307963</v>
      </c>
      <c r="AT27" s="1">
        <v>9</v>
      </c>
      <c r="AU27" s="1"/>
      <c r="AV27" s="1"/>
      <c r="AW27" s="1">
        <f>SQRT((AO28-AO27)^2+(AP28-AP27)^2)</f>
        <v>14.422205101855956</v>
      </c>
      <c r="AY27">
        <v>234</v>
      </c>
      <c r="AZ27">
        <v>190</v>
      </c>
      <c r="BA27" s="1"/>
      <c r="BB27" s="1">
        <f t="shared" si="56"/>
        <v>-14.560953596024834</v>
      </c>
      <c r="BC27" s="1">
        <f>(BB27-BB$33)^2</f>
        <v>566.51284530054284</v>
      </c>
      <c r="BD27" s="1">
        <v>9</v>
      </c>
      <c r="BE27" s="1"/>
      <c r="BF27" s="1"/>
      <c r="BG27" s="1">
        <f>SQRT((AY28-AY27)^2+(AZ28-AZ27)^2)</f>
        <v>31.89043743820395</v>
      </c>
      <c r="BI27">
        <v>193</v>
      </c>
      <c r="BJ27">
        <v>250</v>
      </c>
      <c r="BK27" s="1"/>
      <c r="BL27" s="1">
        <f t="shared" si="59"/>
        <v>2.1921490473862559</v>
      </c>
      <c r="BM27" s="1">
        <f>(BL27-BL$33)^2</f>
        <v>129.17877006933904</v>
      </c>
      <c r="BN27" s="1">
        <v>9</v>
      </c>
      <c r="BO27" s="1"/>
      <c r="BP27" s="1"/>
      <c r="BQ27" s="1">
        <f>SQRT((BI28-BI27)^2+(BJ28-BJ27)^2)</f>
        <v>18</v>
      </c>
      <c r="BS27">
        <v>250</v>
      </c>
      <c r="BT27">
        <v>158</v>
      </c>
      <c r="BU27" s="1"/>
      <c r="BV27" s="1">
        <f t="shared" si="62"/>
        <v>-10.220086010455944</v>
      </c>
      <c r="BW27" s="1">
        <f>(BV27-BV$33)^2</f>
        <v>91.274101159115062</v>
      </c>
      <c r="BX27" s="1">
        <v>9</v>
      </c>
      <c r="BY27" s="1"/>
      <c r="BZ27" s="1"/>
      <c r="CA27" s="1">
        <f>SQRT((BS28-BS27)^2+(BT28-BT27)^2)</f>
        <v>28.0178514522438</v>
      </c>
      <c r="CC27">
        <v>279</v>
      </c>
      <c r="CD27">
        <v>249</v>
      </c>
      <c r="CE27" s="1"/>
      <c r="CF27" s="1">
        <f t="shared" si="65"/>
        <v>-8.3525336365709926</v>
      </c>
      <c r="CG27" s="1">
        <f>(CF27-CF$33)^2</f>
        <v>15.351267170237369</v>
      </c>
      <c r="CH27" s="1">
        <v>9</v>
      </c>
      <c r="CI27" s="1"/>
      <c r="CJ27" s="1"/>
      <c r="CK27" s="1">
        <f>SQRT((CC28-CC27)^2+(CD28-CD27)^2)</f>
        <v>24.698178070456937</v>
      </c>
      <c r="CM27">
        <v>248</v>
      </c>
      <c r="CN27">
        <v>240</v>
      </c>
      <c r="CO27" s="1"/>
      <c r="CP27" s="1">
        <f t="shared" si="68"/>
        <v>-15.327752083632724</v>
      </c>
      <c r="CQ27" s="1">
        <f>(CP27-CP$33)^2</f>
        <v>3.9056769451678357</v>
      </c>
      <c r="CR27" s="1">
        <v>9</v>
      </c>
      <c r="CS27" s="1"/>
      <c r="CT27" s="1"/>
      <c r="CU27" s="1">
        <f>SQRT((CM28-CM27)^2+(CN28-CN27)^2)</f>
        <v>28.319604517012593</v>
      </c>
    </row>
    <row r="28" spans="1:99">
      <c r="C28" s="1"/>
      <c r="D28" s="1"/>
      <c r="E28" s="1"/>
      <c r="F28" s="1"/>
      <c r="G28" s="1"/>
      <c r="H28" s="1"/>
      <c r="I28" s="1"/>
      <c r="K28">
        <v>164</v>
      </c>
      <c r="L28">
        <v>171</v>
      </c>
      <c r="M28" s="1"/>
      <c r="N28" s="1">
        <f t="shared" ref="N28" si="81">(O$18*K28-L28+Q$18)/SQRT(O$18^2+1)</f>
        <v>0</v>
      </c>
      <c r="O28" s="1">
        <f>(N28-N$33)^2</f>
        <v>25.059695019832553</v>
      </c>
      <c r="P28" s="1">
        <v>10</v>
      </c>
      <c r="Q28" s="1"/>
      <c r="R28" s="1"/>
      <c r="S28" s="1"/>
      <c r="U28">
        <v>268</v>
      </c>
      <c r="V28">
        <v>178</v>
      </c>
      <c r="W28" s="1"/>
      <c r="X28" s="1">
        <f t="shared" si="47"/>
        <v>0.22097612954115325</v>
      </c>
      <c r="Y28" s="1">
        <f>(X28-X$33)^2</f>
        <v>1.1193786496611271</v>
      </c>
      <c r="Z28" s="1">
        <v>10</v>
      </c>
      <c r="AA28" s="1"/>
      <c r="AB28" s="1"/>
      <c r="AC28" s="1">
        <f>SQRT((U29-U28)^2+(V29-V28)^2)</f>
        <v>18.973665961010276</v>
      </c>
      <c r="AE28">
        <v>131</v>
      </c>
      <c r="AF28">
        <v>51</v>
      </c>
      <c r="AG28" s="1"/>
      <c r="AH28" s="1">
        <f t="shared" si="50"/>
        <v>0</v>
      </c>
      <c r="AI28" s="1">
        <f>(AH28-AH$33)^2</f>
        <v>15.63102376075382</v>
      </c>
      <c r="AJ28" s="1">
        <v>10</v>
      </c>
      <c r="AK28" s="1"/>
      <c r="AL28" s="1"/>
      <c r="AM28" s="1"/>
      <c r="AO28">
        <v>232</v>
      </c>
      <c r="AP28">
        <v>271</v>
      </c>
      <c r="AQ28" s="1"/>
      <c r="AR28" s="1">
        <f t="shared" si="53"/>
        <v>0</v>
      </c>
      <c r="AS28" s="1">
        <f>(AR28-AR$33)^2</f>
        <v>5.9374557117818284E-2</v>
      </c>
      <c r="AT28" s="1">
        <v>10</v>
      </c>
      <c r="AU28" s="1"/>
      <c r="AV28" s="1"/>
      <c r="AW28" s="1"/>
      <c r="AY28">
        <v>255</v>
      </c>
      <c r="AZ28">
        <v>166</v>
      </c>
      <c r="BA28" s="1"/>
      <c r="BB28" s="1">
        <f t="shared" si="56"/>
        <v>3.3462234109730979</v>
      </c>
      <c r="BC28" s="1">
        <f>(BB28-BB$33)^2</f>
        <v>34.743400910807772</v>
      </c>
      <c r="BD28" s="1">
        <v>10</v>
      </c>
      <c r="BE28" s="1"/>
      <c r="BF28" s="1"/>
      <c r="BG28" s="1">
        <f t="shared" ref="BG28" si="82">SQRT((AY29-AY28)^2+(AZ29-AZ28)^2)</f>
        <v>21.633307652783937</v>
      </c>
      <c r="BI28">
        <v>193</v>
      </c>
      <c r="BJ28">
        <v>268</v>
      </c>
      <c r="BK28" s="1"/>
      <c r="BL28" s="1">
        <f>(BM$18*BI28-BJ28+BO$18)/SQRT(BM$18^2+1)</f>
        <v>0</v>
      </c>
      <c r="BM28" s="1">
        <f>(BL28-BL$33)^2</f>
        <v>183.81483369794967</v>
      </c>
      <c r="BN28" s="1">
        <v>10</v>
      </c>
      <c r="BO28" s="1"/>
      <c r="BP28" s="1"/>
      <c r="BQ28" s="1"/>
      <c r="BS28">
        <v>273</v>
      </c>
      <c r="BT28">
        <v>142</v>
      </c>
      <c r="BU28" s="1"/>
      <c r="BV28" s="1">
        <f>(BW$18*BS28-BT28+BY$18)/SQRT(BW$18^2+1)</f>
        <v>0</v>
      </c>
      <c r="BW28" s="1">
        <f>(BV28-BV$33)^2</f>
        <v>0.44400632244468469</v>
      </c>
      <c r="BX28" s="1">
        <v>10</v>
      </c>
      <c r="BY28" s="1"/>
      <c r="BZ28" s="1"/>
      <c r="CA28" s="1"/>
      <c r="CC28">
        <v>300</v>
      </c>
      <c r="CD28">
        <v>262</v>
      </c>
      <c r="CE28" s="1"/>
      <c r="CF28" s="1">
        <f>(CG$18*CC28-CD28+CI$18)/SQRT(CG$18^2+1)</f>
        <v>0</v>
      </c>
      <c r="CG28" s="1">
        <f>(CF28-CF$33)^2</f>
        <v>19.664473804467676</v>
      </c>
      <c r="CH28" s="1">
        <v>10</v>
      </c>
      <c r="CI28" s="1"/>
      <c r="CJ28" s="1"/>
      <c r="CK28" s="1"/>
      <c r="CM28">
        <v>267</v>
      </c>
      <c r="CN28">
        <v>261</v>
      </c>
      <c r="CO28" s="1"/>
      <c r="CP28" s="1">
        <f>(CQ$18*CM28-CN28+CS$18)/SQRT(CQ$18^2+1)</f>
        <v>0</v>
      </c>
      <c r="CQ28" s="1">
        <f>(CP28-CP$33)^2</f>
        <v>178.2618452627226</v>
      </c>
      <c r="CR28" s="1">
        <v>10</v>
      </c>
      <c r="CS28" s="1"/>
      <c r="CT28" s="1"/>
      <c r="CU28" s="1"/>
    </row>
    <row r="29" spans="1:99">
      <c r="C29" s="1"/>
      <c r="D29" s="1"/>
      <c r="E29" s="1"/>
      <c r="F29" s="1"/>
      <c r="G29" s="1"/>
      <c r="H29" s="1"/>
      <c r="I29" s="1"/>
      <c r="M29" s="1"/>
      <c r="N29" s="1"/>
      <c r="O29" s="1"/>
      <c r="P29" s="1"/>
      <c r="Q29" s="1"/>
      <c r="R29" s="1"/>
      <c r="S29" s="1"/>
      <c r="U29">
        <v>286</v>
      </c>
      <c r="V29">
        <v>184</v>
      </c>
      <c r="W29" s="1"/>
      <c r="X29" s="1">
        <f t="shared" ref="X29" si="83">(Y$18*U29-V29+AA$18)/SQRT(Y$18^2+1)</f>
        <v>0</v>
      </c>
      <c r="Y29" s="1">
        <f>(X29-X$33)^2</f>
        <v>1.6357976493465562</v>
      </c>
      <c r="Z29" s="1">
        <v>11</v>
      </c>
      <c r="AA29" s="1"/>
      <c r="AB29" s="1"/>
      <c r="AC29" s="1"/>
      <c r="AG29" s="1"/>
      <c r="AH29" s="1"/>
      <c r="AI29" s="1"/>
      <c r="AJ29" s="1"/>
      <c r="AK29" s="1"/>
      <c r="AL29" s="1"/>
      <c r="AM29" s="1"/>
      <c r="AQ29" s="1"/>
      <c r="AR29" s="1"/>
      <c r="AS29" s="1"/>
      <c r="AT29" s="1"/>
      <c r="AU29" s="1"/>
      <c r="AV29" s="1"/>
      <c r="AW29" s="1"/>
      <c r="AY29">
        <v>273</v>
      </c>
      <c r="AZ29">
        <v>178</v>
      </c>
      <c r="BA29" s="1"/>
      <c r="BB29" s="1">
        <f t="shared" ref="BB29:BB30" si="84">(BC$18*AY29-AZ29+BE$18)/SQRT(BC$18^2+1)</f>
        <v>-12.816834497201988</v>
      </c>
      <c r="BC29" s="1">
        <f t="shared" ref="BC29:BC30" si="85">(BB29-BB$33)^2</f>
        <v>486.52938952680478</v>
      </c>
      <c r="BD29" s="1">
        <v>11</v>
      </c>
      <c r="BE29" s="1"/>
      <c r="BF29" s="1"/>
      <c r="BG29" s="1">
        <f>SQRT((AY30-AY29)^2+(AZ30-AZ29)^2)</f>
        <v>29.068883707497267</v>
      </c>
      <c r="BK29" s="1"/>
      <c r="BL29" s="1"/>
      <c r="BM29" s="1"/>
      <c r="BN29" s="1"/>
      <c r="BO29" s="1"/>
      <c r="BP29" s="1"/>
      <c r="BQ29" s="1"/>
      <c r="BU29" s="1"/>
      <c r="BV29" s="1"/>
      <c r="BW29" s="1"/>
      <c r="BX29" s="1"/>
      <c r="BY29" s="1"/>
      <c r="BZ29" s="1"/>
      <c r="CA29" s="1"/>
      <c r="CE29" s="1"/>
      <c r="CF29" s="1"/>
      <c r="CG29" s="1"/>
      <c r="CH29" s="1"/>
      <c r="CI29" s="1"/>
      <c r="CJ29" s="1"/>
      <c r="CK29" s="1"/>
      <c r="CO29" s="1"/>
      <c r="CP29" s="1"/>
      <c r="CQ29" s="1"/>
      <c r="CR29" s="1"/>
      <c r="CS29" s="1"/>
      <c r="CT29" s="1"/>
      <c r="CU29" s="1"/>
    </row>
    <row r="30" spans="1:99">
      <c r="C30" s="1"/>
      <c r="D30" s="1"/>
      <c r="E30" s="1"/>
      <c r="F30" s="1"/>
      <c r="G30" s="1"/>
      <c r="H30" s="1"/>
      <c r="I30" s="1">
        <f>AVERAGE(I19:I29)</f>
        <v>18.232746031290521</v>
      </c>
      <c r="M30" s="1"/>
      <c r="N30" s="1"/>
      <c r="O30" s="1"/>
      <c r="P30" s="1"/>
      <c r="Q30" s="1"/>
      <c r="R30" s="1"/>
      <c r="S30" s="1">
        <f>AVERAGE(S19:S29)</f>
        <v>13.837765303495235</v>
      </c>
      <c r="W30" s="1"/>
      <c r="X30" s="1"/>
      <c r="Y30" s="1"/>
      <c r="Z30" s="1"/>
      <c r="AA30" s="1"/>
      <c r="AB30" s="1"/>
      <c r="AC30" s="1">
        <f>AVERAGE(AC19:AC29)</f>
        <v>21.780288657020495</v>
      </c>
      <c r="AG30" s="1"/>
      <c r="AH30" s="1"/>
      <c r="AI30" s="1"/>
      <c r="AJ30" s="1"/>
      <c r="AK30" s="1"/>
      <c r="AL30" s="1"/>
      <c r="AM30" s="1">
        <f>AVERAGE(AM19:AM29)</f>
        <v>19.599614498251675</v>
      </c>
      <c r="AQ30" s="1"/>
      <c r="AR30" s="1"/>
      <c r="AS30" s="1"/>
      <c r="AT30" s="1"/>
      <c r="AU30" s="1"/>
      <c r="AV30" s="1"/>
      <c r="AW30" s="1">
        <f>AVERAGE(AW19:AW29)</f>
        <v>21.031731371053549</v>
      </c>
      <c r="AY30">
        <v>295</v>
      </c>
      <c r="AZ30">
        <v>159</v>
      </c>
      <c r="BA30" s="1"/>
      <c r="BB30" s="1">
        <f t="shared" si="84"/>
        <v>0</v>
      </c>
      <c r="BC30" s="1">
        <f t="shared" si="85"/>
        <v>85.388258085552934</v>
      </c>
      <c r="BD30" s="1">
        <v>12</v>
      </c>
      <c r="BE30" s="1"/>
      <c r="BF30" s="1"/>
      <c r="BG30" s="1"/>
      <c r="BK30" s="1"/>
      <c r="BL30" s="1"/>
      <c r="BM30" s="1"/>
      <c r="BN30" s="1"/>
      <c r="BO30" s="1"/>
      <c r="BP30" s="1"/>
      <c r="BQ30" s="1"/>
      <c r="BU30" s="1"/>
      <c r="BV30" s="1"/>
      <c r="BW30" s="1"/>
      <c r="BX30" s="1"/>
      <c r="BY30" s="1"/>
      <c r="BZ30" s="1"/>
      <c r="CA30" s="1"/>
      <c r="CE30" s="1"/>
      <c r="CF30" s="1"/>
      <c r="CG30" s="1"/>
      <c r="CH30" s="1"/>
      <c r="CI30" s="1"/>
      <c r="CJ30" s="1"/>
      <c r="CK30" s="1"/>
      <c r="CO30" s="1"/>
      <c r="CP30" s="1"/>
      <c r="CQ30" s="1"/>
      <c r="CR30" s="1"/>
      <c r="CS30" s="1"/>
      <c r="CT30" s="1"/>
      <c r="CU30" s="1"/>
    </row>
    <row r="31" spans="1:99">
      <c r="A31" s="1"/>
      <c r="B31" s="1"/>
      <c r="C31" s="1"/>
      <c r="D31" s="1"/>
      <c r="E31" s="1"/>
      <c r="F31" s="1"/>
      <c r="G31" s="1"/>
      <c r="H31" s="1"/>
      <c r="I31" s="1"/>
      <c r="K31" s="1"/>
      <c r="L31" s="1"/>
      <c r="M31" s="1"/>
      <c r="N31" s="1"/>
      <c r="O31" s="1"/>
      <c r="P31" s="1"/>
      <c r="Q31" s="1"/>
      <c r="R31" s="1"/>
      <c r="S31" s="1"/>
      <c r="U31" s="1"/>
      <c r="V31" s="1"/>
      <c r="W31" s="1"/>
      <c r="X31" s="1"/>
      <c r="Y31" s="1"/>
      <c r="Z31" s="1"/>
      <c r="AA31" s="1"/>
      <c r="AB31" s="1"/>
      <c r="AC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  <c r="AS31" s="1"/>
      <c r="AT31" s="1"/>
      <c r="AU31" s="1"/>
      <c r="AV31" s="1"/>
      <c r="AW31" s="1"/>
      <c r="BA31" s="1"/>
      <c r="BB31" s="1"/>
      <c r="BC31" s="1"/>
      <c r="BD31" s="1"/>
      <c r="BE31" s="1"/>
      <c r="BF31" s="1"/>
      <c r="BG31" s="1">
        <f>AVERAGE(BG19:BG30)</f>
        <v>26.764553075838297</v>
      </c>
      <c r="BK31" s="1"/>
      <c r="BL31" s="1"/>
      <c r="BM31" s="1"/>
      <c r="BN31" s="1"/>
      <c r="BO31" s="1"/>
      <c r="BP31" s="1"/>
      <c r="BQ31" s="1">
        <f>AVERAGE(BQ19:BQ30)</f>
        <v>22.081714295949205</v>
      </c>
      <c r="BU31" s="1"/>
      <c r="BV31" s="1"/>
      <c r="BW31" s="1"/>
      <c r="BX31" s="1"/>
      <c r="BY31" s="1"/>
      <c r="BZ31" s="1"/>
      <c r="CA31" s="1">
        <f>AVERAGE(CA19:CA30)</f>
        <v>26.880048124083636</v>
      </c>
      <c r="CE31" s="1"/>
      <c r="CF31" s="1"/>
      <c r="CG31" s="1"/>
      <c r="CH31" s="1"/>
      <c r="CI31" s="1"/>
      <c r="CJ31" s="1"/>
      <c r="CK31" s="1">
        <f>AVERAGE(CK19:CK30)</f>
        <v>26.406631274986243</v>
      </c>
      <c r="CO31" s="1"/>
      <c r="CP31" s="1"/>
      <c r="CQ31" s="1"/>
      <c r="CR31" s="1"/>
      <c r="CS31" s="1"/>
      <c r="CT31" s="1"/>
      <c r="CU31" s="1">
        <f>AVERAGE(CU19:CU30)</f>
        <v>25.540593219564908</v>
      </c>
    </row>
    <row r="32" spans="1:99">
      <c r="A32" s="1"/>
      <c r="B32" s="1"/>
      <c r="C32" s="1"/>
      <c r="D32" s="1"/>
      <c r="E32" s="1"/>
      <c r="F32" s="1"/>
      <c r="G32" s="1"/>
      <c r="H32" s="1"/>
      <c r="I32" s="1"/>
      <c r="K32" s="1"/>
      <c r="L32" s="1"/>
      <c r="M32" s="1"/>
      <c r="N32" s="1"/>
      <c r="O32" s="1"/>
      <c r="P32" s="1"/>
      <c r="Q32" s="1"/>
      <c r="R32" s="1"/>
      <c r="S32" s="1"/>
      <c r="U32" s="1"/>
      <c r="V32" s="1"/>
      <c r="W32" s="1"/>
      <c r="X32" s="1"/>
      <c r="Y32" s="1"/>
      <c r="Z32" s="1"/>
      <c r="AA32" s="1"/>
      <c r="AB32" s="1"/>
      <c r="AC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  <c r="AS32" s="1"/>
      <c r="AT32" s="1"/>
      <c r="AU32" s="1"/>
      <c r="AV32" s="1"/>
      <c r="AW32" s="1"/>
      <c r="AY32" s="1"/>
      <c r="AZ32" s="1"/>
      <c r="BA32" s="1"/>
      <c r="BB32" s="1"/>
      <c r="BC32" s="1"/>
      <c r="BD32" s="1"/>
      <c r="BE32" s="1"/>
      <c r="BF32" s="1"/>
      <c r="BG32" s="1"/>
      <c r="BI32" s="1"/>
      <c r="BJ32" s="1"/>
      <c r="BK32" s="1"/>
      <c r="BL32" s="1"/>
      <c r="BM32" s="1"/>
      <c r="BN32" s="1"/>
      <c r="BO32" s="1"/>
      <c r="BP32" s="1"/>
      <c r="BQ32" s="1"/>
      <c r="BS32" s="1"/>
      <c r="BT32" s="1"/>
      <c r="BU32" s="1"/>
      <c r="BV32" s="1"/>
      <c r="BW32" s="1"/>
      <c r="BX32" s="1"/>
      <c r="BY32" s="1"/>
      <c r="BZ32" s="1"/>
      <c r="CA32" s="1"/>
      <c r="CC32" s="1"/>
      <c r="CD32" s="1"/>
      <c r="CE32" s="1"/>
      <c r="CF32" s="1"/>
      <c r="CG32" s="1"/>
      <c r="CH32" s="1"/>
      <c r="CI32" s="1"/>
      <c r="CJ32" s="1"/>
      <c r="CK32" s="1"/>
      <c r="CM32" s="1"/>
      <c r="CN32" s="1"/>
      <c r="CO32" s="1"/>
      <c r="CP32" s="1"/>
      <c r="CQ32" s="1"/>
      <c r="CR32" s="1"/>
      <c r="CS32" s="1"/>
      <c r="CT32" s="1"/>
      <c r="CU32" s="1"/>
    </row>
    <row r="33" spans="1:99">
      <c r="A33" s="1"/>
      <c r="B33" s="1"/>
      <c r="C33" s="1"/>
      <c r="D33" s="2">
        <f>AVERAGE(D19:D30)</f>
        <v>-10.257371157690141</v>
      </c>
      <c r="E33" s="1">
        <f>SUM(E19:E30)</f>
        <v>522.19977018793179</v>
      </c>
      <c r="F33" s="1">
        <f>(E33)/F27</f>
        <v>58.022196687547975</v>
      </c>
      <c r="G33" s="1"/>
      <c r="H33" s="2">
        <f>(F16+F34)/2</f>
        <v>0.4174288359205518</v>
      </c>
      <c r="I33" s="1"/>
      <c r="K33" s="1"/>
      <c r="L33" s="1"/>
      <c r="M33" s="1"/>
      <c r="N33" s="2">
        <f>AVERAGE(N19:N30)</f>
        <v>-5.0059659427359824</v>
      </c>
      <c r="O33" s="1">
        <f>SUM(O19:O30)</f>
        <v>238.85179374173651</v>
      </c>
      <c r="P33" s="1">
        <f>(O33)/P28</f>
        <v>23.885179374173653</v>
      </c>
      <c r="Q33" s="1"/>
      <c r="R33" s="2">
        <f>(P16+P34)/2</f>
        <v>0.31525513878637668</v>
      </c>
      <c r="S33" s="1"/>
      <c r="U33" s="1"/>
      <c r="V33" s="1"/>
      <c r="W33" s="1"/>
      <c r="X33" s="2">
        <f>AVERAGE(X19:X30)</f>
        <v>1.2789830527988071</v>
      </c>
      <c r="Y33" s="1">
        <f>SUM(Y19:Y30)</f>
        <v>527.04556149732616</v>
      </c>
      <c r="Z33" s="1">
        <f>(Y33)/Z27</f>
        <v>58.560617944147353</v>
      </c>
      <c r="AA33" s="1"/>
      <c r="AB33" s="2">
        <f>(Z16+Z34)/2</f>
        <v>0.35581119360297997</v>
      </c>
      <c r="AC33" s="1"/>
      <c r="AE33" s="1"/>
      <c r="AF33" s="1"/>
      <c r="AG33" s="1"/>
      <c r="AH33" s="2">
        <f>AVERAGE(AH19:AH30)</f>
        <v>-3.9536089539500261</v>
      </c>
      <c r="AI33" s="1">
        <f>SUM(AI19:AI30)</f>
        <v>214.66260139287175</v>
      </c>
      <c r="AJ33" s="1">
        <f>(AI33)/AJ28</f>
        <v>21.466260139287176</v>
      </c>
      <c r="AK33" s="1"/>
      <c r="AL33" s="2">
        <f>(AJ16+AJ34)/2</f>
        <v>0.31389244574288871</v>
      </c>
      <c r="AM33" s="1"/>
      <c r="AO33" s="1"/>
      <c r="AP33" s="1"/>
      <c r="AQ33" s="1"/>
      <c r="AR33" s="2">
        <f>AVERAGE(AR19:AR30)</f>
        <v>-0.24366894984346751</v>
      </c>
      <c r="AS33" s="1">
        <f>SUM(AS19:AS30)</f>
        <v>507.63774661544824</v>
      </c>
      <c r="AT33" s="1">
        <f>(AS33)/AT28</f>
        <v>50.763774661544822</v>
      </c>
      <c r="AU33" s="1"/>
      <c r="AV33" s="2">
        <f>(AT16+AT34)/2</f>
        <v>0.34577852135458731</v>
      </c>
      <c r="AW33" s="1"/>
      <c r="AY33" s="1"/>
      <c r="AZ33" s="1"/>
      <c r="BA33" s="1"/>
      <c r="BB33" s="2">
        <f>AVERAGE(BB19:BB31)</f>
        <v>9.2405767182331715</v>
      </c>
      <c r="BC33" s="1">
        <f>SUM(BC19:BC31)</f>
        <v>3564.6399398630519</v>
      </c>
      <c r="BD33" s="1">
        <f>(BC33)/BD30</f>
        <v>297.05332832192101</v>
      </c>
      <c r="BE33" s="1"/>
      <c r="BF33" s="2">
        <f>(BD16+BD34)/2</f>
        <v>0.60865929469140045</v>
      </c>
      <c r="BG33" s="1"/>
      <c r="BI33" s="1"/>
      <c r="BJ33" s="1"/>
      <c r="BK33" s="1"/>
      <c r="BL33" s="2">
        <f>AVERAGE(BL19:BL31)</f>
        <v>13.557832927793058</v>
      </c>
      <c r="BM33" s="1">
        <f>SUM(BM19:BM31)</f>
        <v>1493.8273758760065</v>
      </c>
      <c r="BN33" s="1">
        <f>(BM33)/BN28</f>
        <v>149.38273758760064</v>
      </c>
      <c r="BO33" s="1"/>
      <c r="BP33" s="2">
        <f>(BN16+BN34)/2</f>
        <v>0.57229177258706287</v>
      </c>
      <c r="BQ33" s="1"/>
      <c r="BS33" s="1"/>
      <c r="BT33" s="1"/>
      <c r="BU33" s="1"/>
      <c r="BV33" s="2">
        <f>AVERAGE(BV19:BV31)</f>
        <v>-0.66633799414762829</v>
      </c>
      <c r="BW33" s="1">
        <f>SUM(BW19:BW31)</f>
        <v>446.91778714436293</v>
      </c>
      <c r="BX33" s="1">
        <f>(BW33)/BX28</f>
        <v>44.691778714436296</v>
      </c>
      <c r="BY33" s="1"/>
      <c r="BZ33" s="2">
        <f>(BX16+BX34)/2</f>
        <v>0.25042617488448243</v>
      </c>
      <c r="CA33" s="1"/>
      <c r="CC33" s="1"/>
      <c r="CD33" s="1"/>
      <c r="CE33" s="1"/>
      <c r="CF33" s="2">
        <f>AVERAGE(CF19:CF31)</f>
        <v>-4.4344643199001696</v>
      </c>
      <c r="CG33" s="1">
        <f>SUM(CG19:CG31)</f>
        <v>1173.2065831563682</v>
      </c>
      <c r="CH33" s="1">
        <f>(CG33)/CH28</f>
        <v>117.32065831563682</v>
      </c>
      <c r="CI33" s="1"/>
      <c r="CJ33" s="2">
        <f>(CH16+CH34)/2</f>
        <v>0.41700754259020517</v>
      </c>
      <c r="CK33" s="1"/>
      <c r="CM33" s="1"/>
      <c r="CN33" s="1"/>
      <c r="CO33" s="1"/>
      <c r="CP33" s="2">
        <f>AVERAGE(CP19:CP31)</f>
        <v>-13.351473524024328</v>
      </c>
      <c r="CQ33" s="1">
        <f>SUM(CQ19:CQ31)</f>
        <v>858.49094404828611</v>
      </c>
      <c r="CR33" s="1">
        <f>(CQ33)/CR28</f>
        <v>85.849094404828605</v>
      </c>
      <c r="CS33" s="1"/>
      <c r="CT33" s="2">
        <f>(CR16+CR34)/2</f>
        <v>0.40897145641709731</v>
      </c>
      <c r="CU33" s="1"/>
    </row>
    <row r="34" spans="1:99">
      <c r="A34" s="1"/>
      <c r="B34" s="1"/>
      <c r="C34" s="1"/>
      <c r="D34" s="1"/>
      <c r="E34" s="1"/>
      <c r="F34" s="1">
        <f>SQRT(F33)/I30</f>
        <v>0.41777745586559095</v>
      </c>
      <c r="G34" s="1"/>
      <c r="H34" s="1"/>
      <c r="I34" s="1"/>
      <c r="K34" s="1"/>
      <c r="L34" s="1"/>
      <c r="M34" s="1"/>
      <c r="N34" s="1"/>
      <c r="O34" s="1"/>
      <c r="P34" s="1">
        <f>SQRT(P33)/S30</f>
        <v>0.3531817816974745</v>
      </c>
      <c r="Q34" s="1"/>
      <c r="R34" s="1"/>
      <c r="S34" s="1"/>
      <c r="U34" s="1"/>
      <c r="V34" s="1"/>
      <c r="W34" s="1"/>
      <c r="X34" s="1"/>
      <c r="Y34" s="1"/>
      <c r="Z34" s="1">
        <f>SQRT(Z33)/AC30</f>
        <v>0.35134938218015571</v>
      </c>
      <c r="AA34" s="1"/>
      <c r="AB34" s="1"/>
      <c r="AC34" s="1"/>
      <c r="AE34" s="1"/>
      <c r="AF34" s="1"/>
      <c r="AG34" s="1"/>
      <c r="AH34" s="1"/>
      <c r="AI34" s="1"/>
      <c r="AJ34" s="1">
        <f>SQRT(AJ33)/AM30</f>
        <v>0.23639085130548024</v>
      </c>
      <c r="AK34" s="1"/>
      <c r="AL34" s="1"/>
      <c r="AM34" s="1"/>
      <c r="AO34" s="1"/>
      <c r="AP34" s="1"/>
      <c r="AQ34" s="1"/>
      <c r="AR34" s="1"/>
      <c r="AS34" s="1"/>
      <c r="AT34" s="1">
        <f>SQRT(AT33)/AW30</f>
        <v>0.33876764707589679</v>
      </c>
      <c r="AU34" s="1"/>
      <c r="AV34" s="1"/>
      <c r="AW34" s="1"/>
      <c r="AY34" s="1"/>
      <c r="AZ34" s="1"/>
      <c r="BA34" s="1"/>
      <c r="BB34" s="1"/>
      <c r="BC34" s="1"/>
      <c r="BD34" s="1">
        <f>SQRT(BD33)/BG31</f>
        <v>0.64395751473512985</v>
      </c>
      <c r="BE34" s="1"/>
      <c r="BF34" s="1"/>
      <c r="BG34" s="1"/>
      <c r="BI34" s="1"/>
      <c r="BJ34" s="1"/>
      <c r="BK34" s="1"/>
      <c r="BL34" s="1"/>
      <c r="BM34" s="1"/>
      <c r="BN34" s="1">
        <f>SQRT(BN33)/BQ31</f>
        <v>0.55349973917438189</v>
      </c>
      <c r="BO34" s="1"/>
      <c r="BP34" s="1"/>
      <c r="BQ34" s="1"/>
      <c r="BS34" s="1"/>
      <c r="BT34" s="1"/>
      <c r="BU34" s="1"/>
      <c r="BV34" s="1"/>
      <c r="BW34" s="1"/>
      <c r="BX34" s="1">
        <f>SQRT(BX33)/CA31</f>
        <v>0.24870457708017582</v>
      </c>
      <c r="BY34" s="1"/>
      <c r="BZ34" s="1"/>
      <c r="CA34" s="1"/>
      <c r="CC34" s="1"/>
      <c r="CD34" s="1"/>
      <c r="CE34" s="1"/>
      <c r="CF34" s="1"/>
      <c r="CG34" s="1"/>
      <c r="CH34" s="1">
        <f>SQRT(CH33)/CK31</f>
        <v>0.41017977672070544</v>
      </c>
      <c r="CI34" s="1"/>
      <c r="CJ34" s="1"/>
      <c r="CK34" s="1"/>
      <c r="CM34" s="1"/>
      <c r="CN34" s="1"/>
      <c r="CO34" s="1"/>
      <c r="CP34" s="1"/>
      <c r="CQ34" s="1"/>
      <c r="CR34" s="1">
        <f>SQRT(CR33)/CU31</f>
        <v>0.36277460586295018</v>
      </c>
      <c r="CS34" s="1"/>
      <c r="CT34" s="1"/>
      <c r="CU34" s="1"/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BA4C3-1582-054F-B4CF-4CF3B9AB7D16}">
  <dimension ref="A1:CU47"/>
  <sheetViews>
    <sheetView topLeftCell="CD1" zoomScale="70" zoomScaleNormal="70" workbookViewId="0">
      <selection activeCell="CU39" sqref="CU39"/>
    </sheetView>
  </sheetViews>
  <sheetFormatPr baseColWidth="10" defaultRowHeight="20"/>
  <sheetData>
    <row r="1" spans="1:99">
      <c r="A1" t="s">
        <v>0</v>
      </c>
      <c r="B1">
        <v>63</v>
      </c>
      <c r="C1">
        <v>94</v>
      </c>
      <c r="E1" t="s">
        <v>12</v>
      </c>
      <c r="F1" t="s">
        <v>13</v>
      </c>
      <c r="G1" t="s">
        <v>14</v>
      </c>
      <c r="H1">
        <v>75.882810700728868</v>
      </c>
      <c r="K1" t="s">
        <v>31</v>
      </c>
      <c r="L1">
        <v>101</v>
      </c>
      <c r="M1">
        <v>69</v>
      </c>
      <c r="O1" t="s">
        <v>12</v>
      </c>
      <c r="P1" t="s">
        <v>13</v>
      </c>
      <c r="Q1" t="s">
        <v>14</v>
      </c>
      <c r="R1">
        <v>106.22885246048702</v>
      </c>
      <c r="U1" t="s">
        <v>32</v>
      </c>
      <c r="V1">
        <v>105</v>
      </c>
      <c r="W1">
        <v>126</v>
      </c>
      <c r="AE1" t="s">
        <v>33</v>
      </c>
      <c r="AF1">
        <v>84</v>
      </c>
      <c r="AG1">
        <v>200</v>
      </c>
      <c r="AI1" t="s">
        <v>12</v>
      </c>
      <c r="AJ1" t="s">
        <v>13</v>
      </c>
      <c r="AK1" t="s">
        <v>14</v>
      </c>
      <c r="AL1">
        <v>100.19822212745676</v>
      </c>
      <c r="AO1" t="s">
        <v>34</v>
      </c>
      <c r="AP1">
        <v>147</v>
      </c>
      <c r="AQ1">
        <v>126</v>
      </c>
      <c r="AS1" t="s">
        <v>12</v>
      </c>
      <c r="AT1" t="s">
        <v>13</v>
      </c>
      <c r="AU1" t="s">
        <v>14</v>
      </c>
      <c r="AV1">
        <v>168.78373419363791</v>
      </c>
      <c r="AY1" t="s">
        <v>35</v>
      </c>
      <c r="AZ1">
        <v>77</v>
      </c>
      <c r="BA1">
        <v>216</v>
      </c>
      <c r="BC1" t="s">
        <v>12</v>
      </c>
      <c r="BD1" t="s">
        <v>13</v>
      </c>
      <c r="BE1" t="s">
        <v>14</v>
      </c>
      <c r="BF1">
        <v>95.22207042250389</v>
      </c>
      <c r="BI1" t="s">
        <v>37</v>
      </c>
      <c r="BJ1">
        <v>133</v>
      </c>
      <c r="BK1">
        <v>122</v>
      </c>
      <c r="BM1" t="s">
        <v>12</v>
      </c>
      <c r="BN1" t="s">
        <v>13</v>
      </c>
      <c r="BO1" t="s">
        <v>14</v>
      </c>
      <c r="BP1">
        <v>154.0702918125024</v>
      </c>
      <c r="BS1" t="s">
        <v>38</v>
      </c>
      <c r="BT1">
        <v>72</v>
      </c>
      <c r="BU1">
        <v>190</v>
      </c>
      <c r="BW1" t="s">
        <v>12</v>
      </c>
      <c r="BX1" t="s">
        <v>13</v>
      </c>
      <c r="BY1" t="s">
        <v>14</v>
      </c>
      <c r="BZ1">
        <v>92.540032464289183</v>
      </c>
      <c r="CC1" t="s">
        <v>39</v>
      </c>
      <c r="CD1">
        <v>135</v>
      </c>
      <c r="CE1">
        <v>149</v>
      </c>
      <c r="CG1" t="s">
        <v>12</v>
      </c>
      <c r="CH1" t="s">
        <v>13</v>
      </c>
      <c r="CI1" t="s">
        <v>14</v>
      </c>
      <c r="CJ1">
        <v>173.85400888287577</v>
      </c>
      <c r="CM1" t="s">
        <v>40</v>
      </c>
      <c r="CN1">
        <v>188</v>
      </c>
      <c r="CO1">
        <v>58</v>
      </c>
      <c r="CQ1" t="s">
        <v>12</v>
      </c>
      <c r="CR1" t="s">
        <v>13</v>
      </c>
      <c r="CS1" t="s">
        <v>14</v>
      </c>
      <c r="CT1">
        <v>207.0736953601494</v>
      </c>
    </row>
    <row r="2" spans="1:99">
      <c r="A2" t="s">
        <v>30</v>
      </c>
      <c r="B2">
        <v>83</v>
      </c>
      <c r="C2">
        <v>89</v>
      </c>
      <c r="E2" t="s">
        <v>15</v>
      </c>
      <c r="F2" t="s">
        <v>16</v>
      </c>
      <c r="G2" t="s">
        <v>14</v>
      </c>
      <c r="H2">
        <v>103.52293272010276</v>
      </c>
      <c r="K2" t="s">
        <v>11</v>
      </c>
      <c r="L2">
        <v>120</v>
      </c>
      <c r="M2">
        <v>74</v>
      </c>
      <c r="O2" t="s">
        <v>15</v>
      </c>
      <c r="P2" t="s">
        <v>16</v>
      </c>
      <c r="Q2" t="s">
        <v>14</v>
      </c>
      <c r="R2">
        <v>85.639895118723715</v>
      </c>
      <c r="U2" t="s">
        <v>25</v>
      </c>
      <c r="V2">
        <v>129</v>
      </c>
      <c r="W2">
        <v>138</v>
      </c>
      <c r="AE2" t="s">
        <v>11</v>
      </c>
      <c r="AF2">
        <v>95</v>
      </c>
      <c r="AG2">
        <v>189</v>
      </c>
      <c r="AI2" t="s">
        <v>15</v>
      </c>
      <c r="AJ2" t="s">
        <v>16</v>
      </c>
      <c r="AK2" t="s">
        <v>14</v>
      </c>
      <c r="AL2">
        <v>202.50632533891942</v>
      </c>
      <c r="AO2" t="s">
        <v>11</v>
      </c>
      <c r="AP2">
        <v>169</v>
      </c>
      <c r="AQ2">
        <v>101</v>
      </c>
      <c r="AS2" t="s">
        <v>15</v>
      </c>
      <c r="AT2" t="s">
        <v>16</v>
      </c>
      <c r="AU2" t="s">
        <v>14</v>
      </c>
      <c r="AV2">
        <v>124.28507704550559</v>
      </c>
      <c r="AY2" t="s">
        <v>25</v>
      </c>
      <c r="AZ2">
        <v>108</v>
      </c>
      <c r="BA2">
        <v>212</v>
      </c>
      <c r="BC2" t="s">
        <v>15</v>
      </c>
      <c r="BD2" t="s">
        <v>16</v>
      </c>
      <c r="BE2" t="s">
        <v>14</v>
      </c>
      <c r="BF2">
        <v>233.2241004515862</v>
      </c>
      <c r="BI2" t="s">
        <v>11</v>
      </c>
      <c r="BJ2">
        <v>143</v>
      </c>
      <c r="BK2">
        <v>97</v>
      </c>
      <c r="BM2" t="s">
        <v>15</v>
      </c>
      <c r="BN2" t="s">
        <v>16</v>
      </c>
      <c r="BO2" t="s">
        <v>14</v>
      </c>
      <c r="BP2">
        <v>115.46411901319185</v>
      </c>
      <c r="BS2" t="s">
        <v>11</v>
      </c>
      <c r="BT2">
        <v>102</v>
      </c>
      <c r="BU2">
        <v>175</v>
      </c>
      <c r="BW2" t="s">
        <v>15</v>
      </c>
      <c r="BX2" t="s">
        <v>16</v>
      </c>
      <c r="BY2" t="s">
        <v>14</v>
      </c>
      <c r="BZ2">
        <v>205.60797151038975</v>
      </c>
      <c r="CC2" t="s">
        <v>11</v>
      </c>
      <c r="CD2">
        <v>145</v>
      </c>
      <c r="CE2">
        <v>124</v>
      </c>
      <c r="CG2" t="s">
        <v>15</v>
      </c>
      <c r="CH2" t="s">
        <v>16</v>
      </c>
      <c r="CI2" t="s">
        <v>14</v>
      </c>
      <c r="CJ2">
        <v>138.54035435395573</v>
      </c>
      <c r="CM2" t="s">
        <v>11</v>
      </c>
      <c r="CN2">
        <v>234</v>
      </c>
      <c r="CO2">
        <v>61</v>
      </c>
      <c r="CQ2" t="s">
        <v>15</v>
      </c>
      <c r="CR2" t="s">
        <v>16</v>
      </c>
      <c r="CS2" t="s">
        <v>14</v>
      </c>
      <c r="CT2">
        <v>73.190294637722474</v>
      </c>
    </row>
    <row r="3" spans="1:99">
      <c r="A3" t="s">
        <v>11</v>
      </c>
      <c r="B3">
        <v>91</v>
      </c>
      <c r="C3">
        <v>109</v>
      </c>
      <c r="E3" t="s">
        <v>17</v>
      </c>
      <c r="F3" t="s">
        <v>18</v>
      </c>
      <c r="G3" t="s">
        <v>14</v>
      </c>
      <c r="H3">
        <v>-0.58040695339160087</v>
      </c>
      <c r="L3">
        <v>120</v>
      </c>
      <c r="M3">
        <v>96</v>
      </c>
      <c r="O3" t="s">
        <v>17</v>
      </c>
      <c r="P3" t="s">
        <v>18</v>
      </c>
      <c r="Q3" t="s">
        <v>14</v>
      </c>
      <c r="R3">
        <v>0.71695094021149519</v>
      </c>
      <c r="V3">
        <v>122</v>
      </c>
      <c r="W3">
        <v>165</v>
      </c>
      <c r="AB3">
        <f>V2-V4</f>
        <v>37</v>
      </c>
      <c r="AF3">
        <v>115</v>
      </c>
      <c r="AG3">
        <v>199</v>
      </c>
      <c r="AI3" t="s">
        <v>17</v>
      </c>
      <c r="AJ3" t="s">
        <v>18</v>
      </c>
      <c r="AK3" t="s">
        <v>14</v>
      </c>
      <c r="AL3">
        <v>0.37816977136119384</v>
      </c>
      <c r="AP3">
        <v>189</v>
      </c>
      <c r="AQ3">
        <v>113</v>
      </c>
      <c r="AS3" t="s">
        <v>17</v>
      </c>
      <c r="AT3" t="s">
        <v>18</v>
      </c>
      <c r="AU3" t="s">
        <v>14</v>
      </c>
      <c r="AV3">
        <v>0.51312958336597425</v>
      </c>
      <c r="AZ3">
        <v>119</v>
      </c>
      <c r="BA3">
        <v>226</v>
      </c>
      <c r="BC3" t="s">
        <v>17</v>
      </c>
      <c r="BD3" t="s">
        <v>18</v>
      </c>
      <c r="BE3" t="s">
        <v>14</v>
      </c>
      <c r="BF3">
        <v>0.7153837590202301</v>
      </c>
      <c r="BJ3">
        <v>173</v>
      </c>
      <c r="BK3">
        <v>105</v>
      </c>
      <c r="BM3" t="s">
        <v>17</v>
      </c>
      <c r="BN3" t="s">
        <v>18</v>
      </c>
      <c r="BO3" t="s">
        <v>14</v>
      </c>
      <c r="BP3">
        <v>0.23922603810092197</v>
      </c>
      <c r="BT3">
        <v>116</v>
      </c>
      <c r="BU3">
        <v>187</v>
      </c>
      <c r="BW3" t="s">
        <v>17</v>
      </c>
      <c r="BX3" t="s">
        <v>18</v>
      </c>
      <c r="BY3" t="s">
        <v>14</v>
      </c>
      <c r="BZ3">
        <v>0.45446992608853193</v>
      </c>
      <c r="CD3">
        <v>180</v>
      </c>
      <c r="CE3">
        <v>111</v>
      </c>
      <c r="CG3" t="s">
        <v>17</v>
      </c>
      <c r="CH3" t="s">
        <v>18</v>
      </c>
      <c r="CI3" t="s">
        <v>14</v>
      </c>
      <c r="CJ3">
        <v>-0.23378362779733927</v>
      </c>
      <c r="CN3">
        <v>234</v>
      </c>
      <c r="CO3">
        <v>79</v>
      </c>
      <c r="CQ3" t="s">
        <v>17</v>
      </c>
      <c r="CR3" t="s">
        <v>18</v>
      </c>
      <c r="CS3" t="s">
        <v>14</v>
      </c>
      <c r="CT3">
        <v>-0.30716403813389681</v>
      </c>
    </row>
    <row r="4" spans="1:99">
      <c r="B4">
        <v>80</v>
      </c>
      <c r="C4">
        <v>119</v>
      </c>
      <c r="F4" t="s">
        <v>19</v>
      </c>
      <c r="G4" t="s">
        <v>14</v>
      </c>
      <c r="H4">
        <v>-33.254868829385011</v>
      </c>
      <c r="L4">
        <v>102</v>
      </c>
      <c r="M4">
        <v>103</v>
      </c>
      <c r="P4" t="s">
        <v>19</v>
      </c>
      <c r="Q4" t="s">
        <v>14</v>
      </c>
      <c r="R4">
        <v>41.078262992054896</v>
      </c>
      <c r="V4">
        <v>92</v>
      </c>
      <c r="W4">
        <v>152</v>
      </c>
      <c r="AB4">
        <f>W3-W1</f>
        <v>39</v>
      </c>
      <c r="AC4">
        <f>AB4/AB3</f>
        <v>1.0540540540540539</v>
      </c>
      <c r="AF4">
        <v>115</v>
      </c>
      <c r="AG4">
        <v>210</v>
      </c>
      <c r="AJ4" t="s">
        <v>19</v>
      </c>
      <c r="AK4" t="s">
        <v>14</v>
      </c>
      <c r="AL4">
        <v>21.667531838423717</v>
      </c>
      <c r="AP4">
        <v>181</v>
      </c>
      <c r="AQ4">
        <v>142</v>
      </c>
      <c r="AT4" t="s">
        <v>19</v>
      </c>
      <c r="AU4" t="s">
        <v>14</v>
      </c>
      <c r="AV4">
        <v>29.400159470176657</v>
      </c>
      <c r="AZ4">
        <v>98</v>
      </c>
      <c r="BA4">
        <v>258</v>
      </c>
      <c r="BD4" t="s">
        <v>19</v>
      </c>
      <c r="BE4" t="s">
        <v>14</v>
      </c>
      <c r="BF4">
        <v>40.98847012406312</v>
      </c>
      <c r="BJ4">
        <v>174</v>
      </c>
      <c r="BK4">
        <v>126</v>
      </c>
      <c r="BN4" t="s">
        <v>19</v>
      </c>
      <c r="BO4" t="s">
        <v>14</v>
      </c>
      <c r="BP4">
        <v>13.706642332818657</v>
      </c>
      <c r="BT4">
        <v>114</v>
      </c>
      <c r="BU4">
        <v>221</v>
      </c>
      <c r="BX4" t="s">
        <v>19</v>
      </c>
      <c r="BY4" t="s">
        <v>14</v>
      </c>
      <c r="BZ4">
        <v>26.039208680495346</v>
      </c>
      <c r="CD4">
        <v>209</v>
      </c>
      <c r="CE4">
        <v>122</v>
      </c>
      <c r="CH4" t="s">
        <v>19</v>
      </c>
      <c r="CI4" t="s">
        <v>14</v>
      </c>
      <c r="CJ4">
        <v>-13.394815192044854</v>
      </c>
      <c r="CN4">
        <v>216</v>
      </c>
      <c r="CO4">
        <v>94</v>
      </c>
      <c r="CR4" t="s">
        <v>19</v>
      </c>
      <c r="CS4" t="s">
        <v>14</v>
      </c>
      <c r="CT4">
        <v>-17.599203003267764</v>
      </c>
    </row>
    <row r="5" spans="1:99">
      <c r="B5">
        <v>61</v>
      </c>
      <c r="C5">
        <v>110</v>
      </c>
      <c r="E5" t="s">
        <v>20</v>
      </c>
      <c r="F5" t="s">
        <v>21</v>
      </c>
      <c r="G5" t="s">
        <v>14</v>
      </c>
      <c r="H5">
        <v>16.238381821691672</v>
      </c>
      <c r="L5">
        <v>89</v>
      </c>
      <c r="M5">
        <v>90</v>
      </c>
      <c r="O5" t="s">
        <v>20</v>
      </c>
      <c r="P5" t="s">
        <v>21</v>
      </c>
      <c r="Q5" t="s">
        <v>14</v>
      </c>
      <c r="R5">
        <v>17.229030459834711</v>
      </c>
      <c r="AF5">
        <v>96</v>
      </c>
      <c r="AG5">
        <v>215</v>
      </c>
      <c r="AI5" t="s">
        <v>20</v>
      </c>
      <c r="AJ5" t="s">
        <v>21</v>
      </c>
      <c r="AK5" t="s">
        <v>14</v>
      </c>
      <c r="AL5">
        <v>16.630765126959396</v>
      </c>
      <c r="AP5">
        <v>161</v>
      </c>
      <c r="AQ5">
        <v>147</v>
      </c>
      <c r="AS5" t="s">
        <v>20</v>
      </c>
      <c r="AT5" t="s">
        <v>21</v>
      </c>
      <c r="AU5" t="s">
        <v>14</v>
      </c>
      <c r="AV5">
        <v>21.011412715465902</v>
      </c>
      <c r="AZ5">
        <v>77</v>
      </c>
      <c r="BA5">
        <v>250</v>
      </c>
      <c r="BC5" t="s">
        <v>20</v>
      </c>
      <c r="BD5" t="s">
        <v>21</v>
      </c>
      <c r="BE5" t="s">
        <v>14</v>
      </c>
      <c r="BF5">
        <v>25.074713134819238</v>
      </c>
      <c r="BJ5">
        <v>145</v>
      </c>
      <c r="BK5">
        <v>134</v>
      </c>
      <c r="BM5" t="s">
        <v>20</v>
      </c>
      <c r="BN5" t="s">
        <v>21</v>
      </c>
      <c r="BO5" t="s">
        <v>14</v>
      </c>
      <c r="BP5">
        <v>22.690465314202648</v>
      </c>
      <c r="BT5">
        <v>90</v>
      </c>
      <c r="BU5">
        <v>236</v>
      </c>
      <c r="BW5" t="s">
        <v>20</v>
      </c>
      <c r="BX5" t="s">
        <v>21</v>
      </c>
      <c r="BY5" t="s">
        <v>14</v>
      </c>
      <c r="BZ5">
        <v>26.009510861972302</v>
      </c>
      <c r="CD5">
        <v>211</v>
      </c>
      <c r="CE5">
        <v>144</v>
      </c>
      <c r="CG5" t="s">
        <v>20</v>
      </c>
      <c r="CH5" t="s">
        <v>21</v>
      </c>
      <c r="CI5" t="s">
        <v>14</v>
      </c>
      <c r="CJ5">
        <v>40.247970699598937</v>
      </c>
      <c r="CN5">
        <v>186</v>
      </c>
      <c r="CO5">
        <v>92</v>
      </c>
      <c r="CQ5" t="s">
        <v>20</v>
      </c>
      <c r="CR5" t="s">
        <v>21</v>
      </c>
      <c r="CS5" t="s">
        <v>14</v>
      </c>
      <c r="CT5">
        <v>29.774179325522571</v>
      </c>
    </row>
    <row r="6" spans="1:99">
      <c r="E6" t="s">
        <v>22</v>
      </c>
      <c r="F6" t="s">
        <v>23</v>
      </c>
      <c r="G6" t="s">
        <v>14</v>
      </c>
      <c r="H6">
        <v>15.991327495200386</v>
      </c>
      <c r="I6">
        <f>H5/H6</f>
        <v>1.0154492693971426</v>
      </c>
      <c r="O6" t="s">
        <v>22</v>
      </c>
      <c r="P6" t="s">
        <v>23</v>
      </c>
      <c r="Q6" t="s">
        <v>14</v>
      </c>
      <c r="R6">
        <v>18.051637783885585</v>
      </c>
      <c r="S6">
        <f>R5/R6</f>
        <v>0.95443032184120136</v>
      </c>
      <c r="AI6" t="s">
        <v>22</v>
      </c>
      <c r="AJ6" t="s">
        <v>23</v>
      </c>
      <c r="AK6" t="s">
        <v>14</v>
      </c>
      <c r="AL6">
        <v>13.173019519570765</v>
      </c>
      <c r="AM6">
        <f>AL6/AL5</f>
        <v>0.79208740061012384</v>
      </c>
      <c r="AS6" t="s">
        <v>22</v>
      </c>
      <c r="AT6" t="s">
        <v>23</v>
      </c>
      <c r="AU6" t="s">
        <v>14</v>
      </c>
      <c r="AV6">
        <v>24.138354312886129</v>
      </c>
      <c r="AW6">
        <f>AV6/AV5</f>
        <v>1.148821102120305</v>
      </c>
      <c r="BC6" t="s">
        <v>22</v>
      </c>
      <c r="BD6" t="s">
        <v>23</v>
      </c>
      <c r="BE6" t="s">
        <v>14</v>
      </c>
      <c r="BF6">
        <v>24.764664556460236</v>
      </c>
      <c r="BG6">
        <f>BF5/BF6</f>
        <v>1.0125197972155904</v>
      </c>
      <c r="BM6" t="s">
        <v>22</v>
      </c>
      <c r="BN6" t="s">
        <v>23</v>
      </c>
      <c r="BO6" t="s">
        <v>14</v>
      </c>
      <c r="BP6">
        <v>20.55087837643838</v>
      </c>
      <c r="BQ6">
        <f>BP6/BP5</f>
        <v>0.90570546226634518</v>
      </c>
      <c r="BT6">
        <v>65</v>
      </c>
      <c r="BU6">
        <v>211</v>
      </c>
      <c r="BW6" t="s">
        <v>22</v>
      </c>
      <c r="BX6" t="s">
        <v>23</v>
      </c>
      <c r="BY6" t="s">
        <v>14</v>
      </c>
      <c r="BZ6">
        <v>31.752251713889496</v>
      </c>
      <c r="CA6">
        <f>BZ5/BZ6</f>
        <v>0.81913909905781179</v>
      </c>
      <c r="CD6">
        <v>197</v>
      </c>
      <c r="CE6">
        <v>157</v>
      </c>
      <c r="CG6" t="s">
        <v>22</v>
      </c>
      <c r="CH6" t="s">
        <v>23</v>
      </c>
      <c r="CI6" t="s">
        <v>14</v>
      </c>
      <c r="CJ6">
        <v>26.498799372274803</v>
      </c>
      <c r="CK6">
        <f>CJ6/CJ5</f>
        <v>0.65838845814253333</v>
      </c>
      <c r="CN6">
        <v>178</v>
      </c>
      <c r="CO6">
        <v>77</v>
      </c>
      <c r="CQ6" t="s">
        <v>22</v>
      </c>
      <c r="CR6" t="s">
        <v>23</v>
      </c>
      <c r="CS6" t="s">
        <v>14</v>
      </c>
      <c r="CT6">
        <v>22.691801133920151</v>
      </c>
      <c r="CU6">
        <f>CT6/CT5</f>
        <v>0.76213019629624612</v>
      </c>
    </row>
    <row r="7" spans="1:99">
      <c r="BJ7">
        <v>145</v>
      </c>
      <c r="BK7">
        <v>134</v>
      </c>
      <c r="CD7">
        <v>156</v>
      </c>
      <c r="CE7">
        <v>165</v>
      </c>
    </row>
    <row r="8" spans="1:99">
      <c r="BJ8">
        <v>174</v>
      </c>
      <c r="BK8">
        <v>126</v>
      </c>
      <c r="BM8" t="s">
        <v>12</v>
      </c>
      <c r="BN8" t="s">
        <v>13</v>
      </c>
      <c r="BO8" t="s">
        <v>14</v>
      </c>
      <c r="BP8">
        <v>167.87774234791368</v>
      </c>
      <c r="BT8">
        <v>116</v>
      </c>
      <c r="BU8">
        <v>187</v>
      </c>
      <c r="BW8" t="s">
        <v>12</v>
      </c>
      <c r="BX8" t="s">
        <v>13</v>
      </c>
      <c r="BY8" t="s">
        <v>14</v>
      </c>
      <c r="BZ8">
        <v>139.52086664570771</v>
      </c>
      <c r="CN8">
        <v>167</v>
      </c>
      <c r="CO8">
        <v>118</v>
      </c>
      <c r="CQ8" t="s">
        <v>12</v>
      </c>
      <c r="CR8" t="s">
        <v>13</v>
      </c>
      <c r="CS8" t="s">
        <v>14</v>
      </c>
      <c r="CT8">
        <v>200.27555981195363</v>
      </c>
    </row>
    <row r="9" spans="1:99">
      <c r="B9">
        <v>80</v>
      </c>
      <c r="C9">
        <v>119</v>
      </c>
      <c r="E9" t="s">
        <v>12</v>
      </c>
      <c r="F9" t="s">
        <v>13</v>
      </c>
      <c r="G9" t="s">
        <v>14</v>
      </c>
      <c r="H9">
        <v>93.283046716525249</v>
      </c>
      <c r="L9">
        <v>99</v>
      </c>
      <c r="M9">
        <v>113</v>
      </c>
      <c r="O9" t="s">
        <v>12</v>
      </c>
      <c r="P9" t="s">
        <v>13</v>
      </c>
      <c r="Q9" t="s">
        <v>14</v>
      </c>
      <c r="R9">
        <v>114.13134560650248</v>
      </c>
      <c r="V9">
        <v>122</v>
      </c>
      <c r="W9">
        <v>165</v>
      </c>
      <c r="Y9" t="s">
        <v>12</v>
      </c>
      <c r="Z9" t="s">
        <v>13</v>
      </c>
      <c r="AA9" t="s">
        <v>14</v>
      </c>
      <c r="AB9">
        <v>140.61953596947177</v>
      </c>
      <c r="AP9">
        <v>151</v>
      </c>
      <c r="AQ9">
        <v>166</v>
      </c>
      <c r="AS9" t="s">
        <v>12</v>
      </c>
      <c r="AT9" t="s">
        <v>13</v>
      </c>
      <c r="AU9" t="s">
        <v>14</v>
      </c>
      <c r="AV9">
        <v>176.07465810451174</v>
      </c>
      <c r="AZ9">
        <v>116</v>
      </c>
      <c r="BA9">
        <v>175</v>
      </c>
      <c r="BC9" t="s">
        <v>12</v>
      </c>
      <c r="BD9" t="s">
        <v>13</v>
      </c>
      <c r="BE9" t="s">
        <v>14</v>
      </c>
      <c r="BF9">
        <v>129.18553088073614</v>
      </c>
      <c r="BJ9">
        <v>194</v>
      </c>
      <c r="BK9">
        <v>140</v>
      </c>
      <c r="BM9" t="s">
        <v>15</v>
      </c>
      <c r="BN9" t="s">
        <v>16</v>
      </c>
      <c r="BO9" t="s">
        <v>14</v>
      </c>
      <c r="BP9">
        <v>149.10863065559184</v>
      </c>
      <c r="BT9">
        <v>139</v>
      </c>
      <c r="BU9">
        <v>168</v>
      </c>
      <c r="BW9" t="s">
        <v>15</v>
      </c>
      <c r="BX9" t="s">
        <v>16</v>
      </c>
      <c r="BY9" t="s">
        <v>14</v>
      </c>
      <c r="BZ9">
        <v>202.45290576592038</v>
      </c>
      <c r="CD9">
        <v>156</v>
      </c>
      <c r="CE9">
        <v>165</v>
      </c>
      <c r="CG9" t="s">
        <v>12</v>
      </c>
      <c r="CH9" t="s">
        <v>13</v>
      </c>
      <c r="CI9" t="s">
        <v>14</v>
      </c>
      <c r="CJ9">
        <v>178.21442477262053</v>
      </c>
      <c r="CN9">
        <v>186</v>
      </c>
      <c r="CO9">
        <v>92</v>
      </c>
      <c r="CQ9" t="s">
        <v>15</v>
      </c>
      <c r="CR9" t="s">
        <v>16</v>
      </c>
      <c r="CS9" t="s">
        <v>14</v>
      </c>
      <c r="CT9">
        <v>123.078685873794</v>
      </c>
    </row>
    <row r="10" spans="1:99">
      <c r="B10">
        <v>91</v>
      </c>
      <c r="C10">
        <v>109</v>
      </c>
      <c r="E10" t="s">
        <v>15</v>
      </c>
      <c r="F10" t="s">
        <v>16</v>
      </c>
      <c r="G10" t="s">
        <v>14</v>
      </c>
      <c r="H10">
        <v>120.90999201669999</v>
      </c>
      <c r="L10">
        <v>102</v>
      </c>
      <c r="M10">
        <v>103</v>
      </c>
      <c r="O10" t="s">
        <v>15</v>
      </c>
      <c r="P10" t="s">
        <v>16</v>
      </c>
      <c r="Q10" t="s">
        <v>14</v>
      </c>
      <c r="R10">
        <v>108.03839739448834</v>
      </c>
      <c r="V10">
        <v>129</v>
      </c>
      <c r="W10">
        <v>138</v>
      </c>
      <c r="Y10" t="s">
        <v>15</v>
      </c>
      <c r="Z10" t="s">
        <v>16</v>
      </c>
      <c r="AA10" t="s">
        <v>14</v>
      </c>
      <c r="AB10">
        <v>157.59043616550821</v>
      </c>
      <c r="AP10">
        <v>161</v>
      </c>
      <c r="AQ10">
        <v>147</v>
      </c>
      <c r="AS10" t="s">
        <v>15</v>
      </c>
      <c r="AT10" t="s">
        <v>16</v>
      </c>
      <c r="AU10" t="s">
        <v>14</v>
      </c>
      <c r="AV10">
        <v>164.61775143415989</v>
      </c>
      <c r="AZ10">
        <v>137</v>
      </c>
      <c r="BA10">
        <v>176</v>
      </c>
      <c r="BC10" t="s">
        <v>15</v>
      </c>
      <c r="BD10" t="s">
        <v>16</v>
      </c>
      <c r="BE10" t="s">
        <v>14</v>
      </c>
      <c r="BF10">
        <v>201.3031234643496</v>
      </c>
      <c r="BJ10">
        <v>193</v>
      </c>
      <c r="BK10">
        <v>161</v>
      </c>
      <c r="BM10" t="s">
        <v>17</v>
      </c>
      <c r="BN10" t="s">
        <v>18</v>
      </c>
      <c r="BO10" t="s">
        <v>14</v>
      </c>
      <c r="BP10">
        <v>9.722341596213796E-2</v>
      </c>
      <c r="BT10">
        <v>158</v>
      </c>
      <c r="BU10">
        <v>177</v>
      </c>
      <c r="BW10" t="s">
        <v>17</v>
      </c>
      <c r="BX10" t="s">
        <v>18</v>
      </c>
      <c r="BY10" t="s">
        <v>14</v>
      </c>
      <c r="BZ10">
        <v>0.20568161260508278</v>
      </c>
      <c r="CD10">
        <v>197</v>
      </c>
      <c r="CE10">
        <v>157</v>
      </c>
      <c r="CG10" t="s">
        <v>15</v>
      </c>
      <c r="CH10" t="s">
        <v>16</v>
      </c>
      <c r="CI10" t="s">
        <v>14</v>
      </c>
      <c r="CJ10">
        <v>180.87464015394045</v>
      </c>
      <c r="CN10">
        <v>216</v>
      </c>
      <c r="CO10">
        <v>94</v>
      </c>
      <c r="CQ10" t="s">
        <v>17</v>
      </c>
      <c r="CR10" t="s">
        <v>18</v>
      </c>
      <c r="CS10" t="s">
        <v>14</v>
      </c>
      <c r="CT10">
        <v>-0.51643915593402967</v>
      </c>
    </row>
    <row r="11" spans="1:99">
      <c r="B11">
        <v>101</v>
      </c>
      <c r="C11">
        <v>109</v>
      </c>
      <c r="E11" t="s">
        <v>17</v>
      </c>
      <c r="F11" t="s">
        <v>18</v>
      </c>
      <c r="G11" t="s">
        <v>14</v>
      </c>
      <c r="H11">
        <v>-0.71493219735118829</v>
      </c>
      <c r="L11">
        <v>120</v>
      </c>
      <c r="M11">
        <v>96</v>
      </c>
      <c r="O11" t="s">
        <v>17</v>
      </c>
      <c r="P11" t="s">
        <v>18</v>
      </c>
      <c r="Q11" t="s">
        <v>14</v>
      </c>
      <c r="R11">
        <v>-0.35143902842624003</v>
      </c>
      <c r="V11">
        <v>146</v>
      </c>
      <c r="W11">
        <v>130</v>
      </c>
      <c r="Y11" t="s">
        <v>17</v>
      </c>
      <c r="Z11" t="s">
        <v>18</v>
      </c>
      <c r="AA11" t="s">
        <v>14</v>
      </c>
      <c r="AB11">
        <v>0.18343286930271435</v>
      </c>
      <c r="AF11">
        <v>92</v>
      </c>
      <c r="AG11">
        <v>176</v>
      </c>
      <c r="AI11" t="s">
        <v>12</v>
      </c>
      <c r="AJ11" t="s">
        <v>13</v>
      </c>
      <c r="AK11" t="s">
        <v>14</v>
      </c>
      <c r="AL11">
        <v>114.44448811050589</v>
      </c>
      <c r="AP11">
        <v>181</v>
      </c>
      <c r="AQ11">
        <v>142</v>
      </c>
      <c r="AS11" t="s">
        <v>17</v>
      </c>
      <c r="AT11" t="s">
        <v>18</v>
      </c>
      <c r="AU11" t="s">
        <v>14</v>
      </c>
      <c r="AV11">
        <v>-0.21809444996196925</v>
      </c>
      <c r="AZ11">
        <v>154</v>
      </c>
      <c r="BA11">
        <v>210</v>
      </c>
      <c r="BC11" t="s">
        <v>17</v>
      </c>
      <c r="BD11" t="s">
        <v>18</v>
      </c>
      <c r="BE11" t="s">
        <v>14</v>
      </c>
      <c r="BF11">
        <v>-0.39713771904565276</v>
      </c>
      <c r="BJ11">
        <v>166</v>
      </c>
      <c r="BK11">
        <v>173</v>
      </c>
      <c r="BN11" t="s">
        <v>19</v>
      </c>
      <c r="BO11" t="s">
        <v>14</v>
      </c>
      <c r="BP11">
        <v>5.5704914044753453</v>
      </c>
      <c r="BT11">
        <v>167</v>
      </c>
      <c r="BU11">
        <v>212</v>
      </c>
      <c r="BX11" t="s">
        <v>19</v>
      </c>
      <c r="BY11" t="s">
        <v>14</v>
      </c>
      <c r="BZ11">
        <v>11.784688325716036</v>
      </c>
      <c r="CD11">
        <v>207</v>
      </c>
      <c r="CE11">
        <v>184</v>
      </c>
      <c r="CG11" t="s">
        <v>17</v>
      </c>
      <c r="CH11" t="s">
        <v>18</v>
      </c>
      <c r="CI11" t="s">
        <v>14</v>
      </c>
      <c r="CJ11">
        <v>-0.60224752269067461</v>
      </c>
      <c r="CN11">
        <v>231</v>
      </c>
      <c r="CO11">
        <v>128</v>
      </c>
      <c r="CR11" t="s">
        <v>19</v>
      </c>
      <c r="CS11" t="s">
        <v>14</v>
      </c>
      <c r="CT11">
        <v>-29.589784010318503</v>
      </c>
    </row>
    <row r="12" spans="1:99">
      <c r="B12">
        <v>105</v>
      </c>
      <c r="C12">
        <v>125</v>
      </c>
      <c r="F12" t="s">
        <v>19</v>
      </c>
      <c r="G12" t="s">
        <v>14</v>
      </c>
      <c r="H12">
        <v>-40.962597546237141</v>
      </c>
      <c r="L12">
        <v>127</v>
      </c>
      <c r="M12">
        <v>100</v>
      </c>
      <c r="P12" t="s">
        <v>19</v>
      </c>
      <c r="Q12" t="s">
        <v>14</v>
      </c>
      <c r="R12">
        <v>-20.135973085001719</v>
      </c>
      <c r="V12">
        <v>157</v>
      </c>
      <c r="W12">
        <v>140</v>
      </c>
      <c r="Z12" t="s">
        <v>19</v>
      </c>
      <c r="AA12" t="s">
        <v>14</v>
      </c>
      <c r="AB12">
        <v>10.509929235020369</v>
      </c>
      <c r="AF12">
        <v>111</v>
      </c>
      <c r="AG12">
        <v>157</v>
      </c>
      <c r="AI12" t="s">
        <v>15</v>
      </c>
      <c r="AJ12" t="s">
        <v>16</v>
      </c>
      <c r="AK12" t="s">
        <v>14</v>
      </c>
      <c r="AL12">
        <v>178.20018495631743</v>
      </c>
      <c r="AP12">
        <v>200</v>
      </c>
      <c r="AQ12">
        <v>157</v>
      </c>
      <c r="AT12" t="s">
        <v>19</v>
      </c>
      <c r="AU12" t="s">
        <v>14</v>
      </c>
      <c r="AV12">
        <v>-12.495891518047955</v>
      </c>
      <c r="AZ12">
        <v>142</v>
      </c>
      <c r="BA12">
        <v>227</v>
      </c>
      <c r="BD12" t="s">
        <v>19</v>
      </c>
      <c r="BE12" t="s">
        <v>14</v>
      </c>
      <c r="BF12">
        <v>-22.754315186768157</v>
      </c>
      <c r="BJ12">
        <v>140</v>
      </c>
      <c r="BK12">
        <v>153</v>
      </c>
      <c r="BM12" t="s">
        <v>20</v>
      </c>
      <c r="BN12" t="s">
        <v>21</v>
      </c>
      <c r="BO12" t="s">
        <v>14</v>
      </c>
      <c r="BP12">
        <v>28.5642820008451</v>
      </c>
      <c r="BT12">
        <v>145</v>
      </c>
      <c r="BU12">
        <v>234</v>
      </c>
      <c r="BW12" t="s">
        <v>20</v>
      </c>
      <c r="BX12" t="s">
        <v>21</v>
      </c>
      <c r="BY12" t="s">
        <v>14</v>
      </c>
      <c r="BZ12">
        <v>28.300819542144183</v>
      </c>
      <c r="CD12">
        <v>177</v>
      </c>
      <c r="CE12">
        <v>209</v>
      </c>
      <c r="CH12" t="s">
        <v>19</v>
      </c>
      <c r="CI12" t="s">
        <v>14</v>
      </c>
      <c r="CJ12">
        <v>-34.506241272384933</v>
      </c>
      <c r="CN12">
        <v>222</v>
      </c>
      <c r="CO12">
        <v>153</v>
      </c>
      <c r="CQ12" t="s">
        <v>20</v>
      </c>
      <c r="CR12" t="s">
        <v>21</v>
      </c>
      <c r="CS12" t="s">
        <v>14</v>
      </c>
      <c r="CT12">
        <v>30.576940351655324</v>
      </c>
    </row>
    <row r="13" spans="1:99">
      <c r="B13">
        <v>93</v>
      </c>
      <c r="C13">
        <v>134</v>
      </c>
      <c r="E13" t="s">
        <v>20</v>
      </c>
      <c r="F13" t="s">
        <v>21</v>
      </c>
      <c r="G13" t="s">
        <v>14</v>
      </c>
      <c r="H13">
        <v>14.066977914052195</v>
      </c>
      <c r="L13">
        <v>129</v>
      </c>
      <c r="M13">
        <v>109</v>
      </c>
      <c r="O13" t="s">
        <v>20</v>
      </c>
      <c r="P13" t="s">
        <v>21</v>
      </c>
      <c r="Q13" t="s">
        <v>14</v>
      </c>
      <c r="R13">
        <v>15.776068908624824</v>
      </c>
      <c r="V13">
        <v>155</v>
      </c>
      <c r="W13">
        <v>173</v>
      </c>
      <c r="Y13" t="s">
        <v>20</v>
      </c>
      <c r="Z13" t="s">
        <v>21</v>
      </c>
      <c r="AA13" t="s">
        <v>14</v>
      </c>
      <c r="AB13">
        <v>18.745475047057177</v>
      </c>
      <c r="AF13">
        <v>132</v>
      </c>
      <c r="AG13">
        <v>166</v>
      </c>
      <c r="AI13" t="s">
        <v>17</v>
      </c>
      <c r="AJ13" t="s">
        <v>18</v>
      </c>
      <c r="AK13" t="s">
        <v>14</v>
      </c>
      <c r="AL13">
        <v>0.3094136349745929</v>
      </c>
      <c r="AP13">
        <v>199</v>
      </c>
      <c r="AQ13">
        <v>173</v>
      </c>
      <c r="AS13" t="s">
        <v>20</v>
      </c>
      <c r="AT13" t="s">
        <v>21</v>
      </c>
      <c r="AU13" t="s">
        <v>14</v>
      </c>
      <c r="AV13">
        <v>25.165907177293587</v>
      </c>
      <c r="AZ13">
        <v>119</v>
      </c>
      <c r="BA13">
        <v>226</v>
      </c>
      <c r="BC13" t="s">
        <v>20</v>
      </c>
      <c r="BD13" t="s">
        <v>21</v>
      </c>
      <c r="BE13" t="s">
        <v>14</v>
      </c>
      <c r="BF13">
        <v>24.034887385162552</v>
      </c>
      <c r="BM13" t="s">
        <v>22</v>
      </c>
      <c r="BN13" t="s">
        <v>23</v>
      </c>
      <c r="BO13" t="s">
        <v>14</v>
      </c>
      <c r="BP13">
        <v>23.905267189296854</v>
      </c>
      <c r="BQ13">
        <f>BP13/BP12</f>
        <v>0.83689368381776919</v>
      </c>
      <c r="BT13">
        <v>114</v>
      </c>
      <c r="BU13">
        <v>221</v>
      </c>
      <c r="BW13" t="s">
        <v>22</v>
      </c>
      <c r="BX13" t="s">
        <v>23</v>
      </c>
      <c r="BY13" t="s">
        <v>14</v>
      </c>
      <c r="BZ13">
        <v>33.675579562852683</v>
      </c>
      <c r="CA13">
        <f>BZ12/BZ13</f>
        <v>0.84039591625507271</v>
      </c>
      <c r="CD13">
        <v>152</v>
      </c>
      <c r="CE13">
        <v>197</v>
      </c>
      <c r="CG13" t="s">
        <v>20</v>
      </c>
      <c r="CH13" t="s">
        <v>21</v>
      </c>
      <c r="CI13" t="s">
        <v>14</v>
      </c>
      <c r="CJ13">
        <v>30.789174923516111</v>
      </c>
      <c r="CN13">
        <v>183</v>
      </c>
      <c r="CO13">
        <v>148</v>
      </c>
      <c r="CQ13" t="s">
        <v>22</v>
      </c>
      <c r="CR13" t="s">
        <v>23</v>
      </c>
      <c r="CS13" t="s">
        <v>14</v>
      </c>
      <c r="CT13">
        <v>35.876510093889458</v>
      </c>
      <c r="CU13">
        <f>CT13/CT12</f>
        <v>1.1733191640918132</v>
      </c>
    </row>
    <row r="14" spans="1:99">
      <c r="B14">
        <v>81</v>
      </c>
      <c r="C14">
        <v>126</v>
      </c>
      <c r="E14" t="s">
        <v>22</v>
      </c>
      <c r="F14" t="s">
        <v>23</v>
      </c>
      <c r="G14" t="s">
        <v>14</v>
      </c>
      <c r="H14">
        <v>12.138582805229493</v>
      </c>
      <c r="I14">
        <f>H14/H13</f>
        <v>0.86291333358131361</v>
      </c>
      <c r="L14">
        <v>111</v>
      </c>
      <c r="M14">
        <v>120</v>
      </c>
      <c r="O14" t="s">
        <v>22</v>
      </c>
      <c r="P14" t="s">
        <v>23</v>
      </c>
      <c r="Q14" t="s">
        <v>14</v>
      </c>
      <c r="R14">
        <v>11.451371506951896</v>
      </c>
      <c r="S14">
        <f>R14/R13</f>
        <v>0.72586976979362694</v>
      </c>
      <c r="V14">
        <v>138</v>
      </c>
      <c r="W14">
        <v>185</v>
      </c>
      <c r="Y14" t="s">
        <v>22</v>
      </c>
      <c r="Z14" t="s">
        <v>23</v>
      </c>
      <c r="AA14" t="s">
        <v>14</v>
      </c>
      <c r="AB14">
        <v>28.122906091747094</v>
      </c>
      <c r="AC14">
        <f>AB13/AB14</f>
        <v>0.66655540454825879</v>
      </c>
      <c r="AF14">
        <v>136</v>
      </c>
      <c r="AG14">
        <v>187</v>
      </c>
      <c r="AJ14" t="s">
        <v>19</v>
      </c>
      <c r="AK14" t="s">
        <v>14</v>
      </c>
      <c r="AL14">
        <v>17.728095407845611</v>
      </c>
      <c r="AP14">
        <v>170</v>
      </c>
      <c r="AQ14">
        <v>187</v>
      </c>
      <c r="AS14" t="s">
        <v>22</v>
      </c>
      <c r="AT14" t="s">
        <v>23</v>
      </c>
      <c r="AU14" t="s">
        <v>14</v>
      </c>
      <c r="AV14">
        <v>22.741154048824004</v>
      </c>
      <c r="AW14">
        <f>AV14/AV13</f>
        <v>0.90364928586173277</v>
      </c>
      <c r="AZ14">
        <v>108</v>
      </c>
      <c r="BA14">
        <v>212</v>
      </c>
      <c r="BC14" t="s">
        <v>22</v>
      </c>
      <c r="BD14" t="s">
        <v>23</v>
      </c>
      <c r="BE14" t="s">
        <v>14</v>
      </c>
      <c r="BF14">
        <v>29.221235186034463</v>
      </c>
      <c r="BG14">
        <f>BF13/BF14</f>
        <v>0.82251442254738805</v>
      </c>
      <c r="BJ14">
        <v>159</v>
      </c>
      <c r="BK14">
        <v>192</v>
      </c>
      <c r="CG14" t="s">
        <v>22</v>
      </c>
      <c r="CH14" t="s">
        <v>23</v>
      </c>
      <c r="CI14" t="s">
        <v>14</v>
      </c>
      <c r="CJ14">
        <v>26.927535348687396</v>
      </c>
      <c r="CK14">
        <f>CJ14/CJ13</f>
        <v>0.87457801047213912</v>
      </c>
    </row>
    <row r="15" spans="1:99">
      <c r="V15">
        <v>125</v>
      </c>
      <c r="W15">
        <v>178</v>
      </c>
      <c r="AF15">
        <v>115</v>
      </c>
      <c r="AG15">
        <v>199</v>
      </c>
      <c r="AI15" t="s">
        <v>20</v>
      </c>
      <c r="AJ15" t="s">
        <v>21</v>
      </c>
      <c r="AK15" t="s">
        <v>14</v>
      </c>
      <c r="AL15">
        <v>23.041202370174158</v>
      </c>
      <c r="BJ15">
        <v>166</v>
      </c>
      <c r="BK15">
        <v>173</v>
      </c>
      <c r="BM15" t="s">
        <v>12</v>
      </c>
      <c r="BN15" t="s">
        <v>13</v>
      </c>
      <c r="BO15" t="s">
        <v>14</v>
      </c>
      <c r="BP15">
        <v>188.18257529137026</v>
      </c>
      <c r="BT15">
        <v>158</v>
      </c>
      <c r="BU15">
        <v>177</v>
      </c>
      <c r="BW15" t="s">
        <v>12</v>
      </c>
      <c r="BX15" t="s">
        <v>13</v>
      </c>
      <c r="BY15" t="s">
        <v>14</v>
      </c>
      <c r="BZ15">
        <v>183.95380017582508</v>
      </c>
    </row>
    <row r="16" spans="1:99">
      <c r="AF16">
        <v>95</v>
      </c>
      <c r="AG16">
        <v>189</v>
      </c>
      <c r="AI16" t="s">
        <v>22</v>
      </c>
      <c r="AJ16" t="s">
        <v>23</v>
      </c>
      <c r="AK16" t="s">
        <v>14</v>
      </c>
      <c r="AL16">
        <v>20.88383773100005</v>
      </c>
      <c r="AM16">
        <f>AL15/AL16</f>
        <v>1.1033030742224026</v>
      </c>
      <c r="BJ16">
        <v>193</v>
      </c>
      <c r="BK16">
        <v>161</v>
      </c>
      <c r="BM16" t="s">
        <v>15</v>
      </c>
      <c r="BN16" t="s">
        <v>16</v>
      </c>
      <c r="BO16" t="s">
        <v>14</v>
      </c>
      <c r="BP16">
        <v>185.81392383239631</v>
      </c>
      <c r="BT16">
        <v>179</v>
      </c>
      <c r="BU16">
        <v>160</v>
      </c>
      <c r="BW16" t="s">
        <v>15</v>
      </c>
      <c r="BX16" t="s">
        <v>16</v>
      </c>
      <c r="BY16" t="s">
        <v>14</v>
      </c>
      <c r="BZ16">
        <v>189.187614005406</v>
      </c>
      <c r="CN16">
        <v>171</v>
      </c>
      <c r="CO16">
        <v>169</v>
      </c>
      <c r="CQ16" t="s">
        <v>12</v>
      </c>
      <c r="CR16" t="s">
        <v>13</v>
      </c>
      <c r="CS16" t="s">
        <v>14</v>
      </c>
      <c r="CT16">
        <v>204.38643985167866</v>
      </c>
    </row>
    <row r="17" spans="2:99">
      <c r="B17">
        <v>93</v>
      </c>
      <c r="C17">
        <v>134</v>
      </c>
      <c r="E17" t="s">
        <v>12</v>
      </c>
      <c r="F17" t="s">
        <v>13</v>
      </c>
      <c r="G17" t="s">
        <v>14</v>
      </c>
      <c r="H17">
        <v>115.9426241157739</v>
      </c>
      <c r="L17">
        <v>111</v>
      </c>
      <c r="M17">
        <v>120</v>
      </c>
      <c r="O17" t="s">
        <v>12</v>
      </c>
      <c r="P17" t="s">
        <v>13</v>
      </c>
      <c r="Q17" t="s">
        <v>14</v>
      </c>
      <c r="R17">
        <v>125.41070462916909</v>
      </c>
      <c r="V17">
        <v>157</v>
      </c>
      <c r="W17">
        <v>140</v>
      </c>
      <c r="Y17" t="s">
        <v>12</v>
      </c>
      <c r="Z17" t="s">
        <v>13</v>
      </c>
      <c r="AA17" t="s">
        <v>14</v>
      </c>
      <c r="AB17">
        <v>170.95538073200578</v>
      </c>
      <c r="AP17">
        <v>170</v>
      </c>
      <c r="AQ17">
        <v>187</v>
      </c>
      <c r="AS17" t="s">
        <v>12</v>
      </c>
      <c r="AT17" t="s">
        <v>13</v>
      </c>
      <c r="AU17" t="s">
        <v>14</v>
      </c>
      <c r="AV17">
        <v>191.88939468297775</v>
      </c>
      <c r="AZ17">
        <v>137</v>
      </c>
      <c r="BA17">
        <v>176</v>
      </c>
      <c r="BC17" t="s">
        <v>12</v>
      </c>
      <c r="BD17" t="s">
        <v>13</v>
      </c>
      <c r="BE17" t="s">
        <v>14</v>
      </c>
      <c r="BF17">
        <v>171.00705573262962</v>
      </c>
      <c r="BJ17">
        <v>212</v>
      </c>
      <c r="BK17">
        <v>172</v>
      </c>
      <c r="BM17" t="s">
        <v>17</v>
      </c>
      <c r="BN17" t="s">
        <v>18</v>
      </c>
      <c r="BO17" t="s">
        <v>14</v>
      </c>
      <c r="BP17">
        <v>-0.22095918662998645</v>
      </c>
      <c r="BT17">
        <v>202</v>
      </c>
      <c r="BU17">
        <v>167</v>
      </c>
      <c r="BW17" t="s">
        <v>17</v>
      </c>
      <c r="BX17" t="s">
        <v>18</v>
      </c>
      <c r="BY17" t="s">
        <v>14</v>
      </c>
      <c r="BZ17">
        <v>-0.25321584092841459</v>
      </c>
      <c r="CD17">
        <v>177</v>
      </c>
      <c r="CE17">
        <v>209</v>
      </c>
      <c r="CG17" t="s">
        <v>12</v>
      </c>
      <c r="CH17" t="s">
        <v>13</v>
      </c>
      <c r="CI17" t="s">
        <v>14</v>
      </c>
      <c r="CJ17">
        <v>210.88906937125236</v>
      </c>
      <c r="CN17">
        <v>183</v>
      </c>
      <c r="CO17">
        <v>148</v>
      </c>
      <c r="CQ17" t="s">
        <v>15</v>
      </c>
      <c r="CR17" t="s">
        <v>16</v>
      </c>
      <c r="CS17" t="s">
        <v>14</v>
      </c>
      <c r="CT17">
        <v>180.48238398283129</v>
      </c>
    </row>
    <row r="18" spans="2:99">
      <c r="B18">
        <v>105</v>
      </c>
      <c r="C18">
        <v>125</v>
      </c>
      <c r="E18" t="s">
        <v>15</v>
      </c>
      <c r="F18" t="s">
        <v>16</v>
      </c>
      <c r="G18" t="s">
        <v>14</v>
      </c>
      <c r="H18">
        <v>143.15287302386548</v>
      </c>
      <c r="L18">
        <v>129</v>
      </c>
      <c r="M18">
        <v>109</v>
      </c>
      <c r="O18" t="s">
        <v>15</v>
      </c>
      <c r="P18" t="s">
        <v>16</v>
      </c>
      <c r="Q18" t="s">
        <v>14</v>
      </c>
      <c r="R18">
        <v>129.43301107344283</v>
      </c>
      <c r="V18">
        <v>184</v>
      </c>
      <c r="W18">
        <v>136</v>
      </c>
      <c r="Y18" t="s">
        <v>15</v>
      </c>
      <c r="Z18" t="s">
        <v>16</v>
      </c>
      <c r="AA18" t="s">
        <v>14</v>
      </c>
      <c r="AB18">
        <v>155.60371083102083</v>
      </c>
      <c r="AP18">
        <v>199</v>
      </c>
      <c r="AQ18">
        <v>173</v>
      </c>
      <c r="AS18" t="s">
        <v>15</v>
      </c>
      <c r="AT18" t="s">
        <v>16</v>
      </c>
      <c r="AU18" t="s">
        <v>14</v>
      </c>
      <c r="AV18">
        <v>203.69332603723785</v>
      </c>
      <c r="AZ18">
        <v>148</v>
      </c>
      <c r="BA18">
        <v>162</v>
      </c>
      <c r="BC18" t="s">
        <v>15</v>
      </c>
      <c r="BD18" t="s">
        <v>16</v>
      </c>
      <c r="BE18" t="s">
        <v>14</v>
      </c>
      <c r="BF18">
        <v>184.3217449819285</v>
      </c>
      <c r="BJ18">
        <v>216</v>
      </c>
      <c r="BK18">
        <v>192</v>
      </c>
      <c r="BN18" t="s">
        <v>19</v>
      </c>
      <c r="BO18" t="s">
        <v>14</v>
      </c>
      <c r="BP18">
        <v>-12.660028838541711</v>
      </c>
      <c r="BT18">
        <v>211</v>
      </c>
      <c r="BU18">
        <v>197</v>
      </c>
      <c r="BX18" t="s">
        <v>19</v>
      </c>
      <c r="BY18" t="s">
        <v>14</v>
      </c>
      <c r="BZ18">
        <v>-14.508198991054169</v>
      </c>
      <c r="CD18">
        <v>207</v>
      </c>
      <c r="CE18">
        <v>184</v>
      </c>
      <c r="CG18" t="s">
        <v>15</v>
      </c>
      <c r="CH18" t="s">
        <v>16</v>
      </c>
      <c r="CI18" t="s">
        <v>14</v>
      </c>
      <c r="CJ18">
        <v>212.41930485633176</v>
      </c>
      <c r="CN18">
        <v>222</v>
      </c>
      <c r="CO18">
        <v>153</v>
      </c>
      <c r="CQ18" t="s">
        <v>17</v>
      </c>
      <c r="CR18" t="s">
        <v>18</v>
      </c>
      <c r="CS18" t="s">
        <v>14</v>
      </c>
      <c r="CT18">
        <v>-0.54251975335621261</v>
      </c>
    </row>
    <row r="19" spans="2:99">
      <c r="B19">
        <v>127</v>
      </c>
      <c r="C19">
        <v>127</v>
      </c>
      <c r="E19" t="s">
        <v>17</v>
      </c>
      <c r="F19" t="s">
        <v>18</v>
      </c>
      <c r="G19" t="s">
        <v>14</v>
      </c>
      <c r="H19">
        <v>0.35677453503388679</v>
      </c>
      <c r="L19">
        <v>139</v>
      </c>
      <c r="M19">
        <v>115</v>
      </c>
      <c r="O19" t="s">
        <v>17</v>
      </c>
      <c r="P19" t="s">
        <v>18</v>
      </c>
      <c r="Q19" t="s">
        <v>14</v>
      </c>
      <c r="R19">
        <v>0.60684474850881476</v>
      </c>
      <c r="V19">
        <v>193</v>
      </c>
      <c r="W19">
        <v>151</v>
      </c>
      <c r="Y19" t="s">
        <v>17</v>
      </c>
      <c r="Z19" t="s">
        <v>18</v>
      </c>
      <c r="AA19" t="s">
        <v>14</v>
      </c>
      <c r="AB19">
        <v>0.72283290919715892</v>
      </c>
      <c r="AP19">
        <v>215</v>
      </c>
      <c r="AQ19">
        <v>183</v>
      </c>
      <c r="AS19" t="s">
        <v>17</v>
      </c>
      <c r="AT19" t="s">
        <v>18</v>
      </c>
      <c r="AU19" t="s">
        <v>14</v>
      </c>
      <c r="AV19">
        <v>-0.63374954550467999</v>
      </c>
      <c r="AZ19">
        <v>177</v>
      </c>
      <c r="BA19">
        <v>154</v>
      </c>
      <c r="BC19" t="s">
        <v>17</v>
      </c>
      <c r="BD19" t="s">
        <v>18</v>
      </c>
      <c r="BE19" t="s">
        <v>14</v>
      </c>
      <c r="BF19">
        <v>0.13699177387407524</v>
      </c>
      <c r="BJ19">
        <v>205</v>
      </c>
      <c r="BK19">
        <v>204</v>
      </c>
      <c r="BM19" t="s">
        <v>20</v>
      </c>
      <c r="BN19" t="s">
        <v>21</v>
      </c>
      <c r="BO19" t="s">
        <v>14</v>
      </c>
      <c r="BP19">
        <v>28.90979429393682</v>
      </c>
      <c r="BT19">
        <v>192</v>
      </c>
      <c r="BU19">
        <v>218</v>
      </c>
      <c r="BW19" t="s">
        <v>20</v>
      </c>
      <c r="BX19" t="s">
        <v>21</v>
      </c>
      <c r="BY19" t="s">
        <v>14</v>
      </c>
      <c r="BZ19">
        <v>27.801264238233092</v>
      </c>
      <c r="CD19">
        <v>239</v>
      </c>
      <c r="CE19">
        <v>191</v>
      </c>
      <c r="CG19" t="s">
        <v>17</v>
      </c>
      <c r="CH19" t="s">
        <v>18</v>
      </c>
      <c r="CI19" t="s">
        <v>14</v>
      </c>
      <c r="CJ19">
        <v>-0.38393603875530802</v>
      </c>
      <c r="CN19">
        <v>236</v>
      </c>
      <c r="CO19">
        <v>175</v>
      </c>
      <c r="CR19" t="s">
        <v>19</v>
      </c>
      <c r="CS19" t="s">
        <v>14</v>
      </c>
      <c r="CT19">
        <v>-31.084092169789361</v>
      </c>
    </row>
    <row r="20" spans="2:99">
      <c r="B20">
        <v>140</v>
      </c>
      <c r="C20">
        <v>144</v>
      </c>
      <c r="F20" t="s">
        <v>19</v>
      </c>
      <c r="G20" t="s">
        <v>14</v>
      </c>
      <c r="H20">
        <v>20.441675095184042</v>
      </c>
      <c r="L20">
        <v>144</v>
      </c>
      <c r="M20">
        <v>132</v>
      </c>
      <c r="P20" t="s">
        <v>19</v>
      </c>
      <c r="Q20" t="s">
        <v>14</v>
      </c>
      <c r="R20">
        <v>34.769642909232942</v>
      </c>
      <c r="V20">
        <v>170</v>
      </c>
      <c r="W20">
        <v>178</v>
      </c>
      <c r="Z20" t="s">
        <v>19</v>
      </c>
      <c r="AA20" t="s">
        <v>14</v>
      </c>
      <c r="AB20">
        <v>41.41527499016027</v>
      </c>
      <c r="AP20">
        <v>223</v>
      </c>
      <c r="AQ20">
        <v>204</v>
      </c>
      <c r="AT20" t="s">
        <v>19</v>
      </c>
      <c r="AU20" t="s">
        <v>14</v>
      </c>
      <c r="AV20">
        <v>-36.311174225752275</v>
      </c>
      <c r="AZ20">
        <v>197</v>
      </c>
      <c r="BA20">
        <v>165</v>
      </c>
      <c r="BD20" t="s">
        <v>19</v>
      </c>
      <c r="BE20" t="s">
        <v>14</v>
      </c>
      <c r="BF20">
        <v>7.8490504709950466</v>
      </c>
      <c r="BJ20">
        <v>166</v>
      </c>
      <c r="BK20">
        <v>202</v>
      </c>
      <c r="BM20" t="s">
        <v>22</v>
      </c>
      <c r="BN20" t="s">
        <v>23</v>
      </c>
      <c r="BO20" t="s">
        <v>14</v>
      </c>
      <c r="BP20">
        <v>24.042828244284042</v>
      </c>
      <c r="BQ20">
        <f>BP20/BP19</f>
        <v>0.83164992458374165</v>
      </c>
      <c r="BT20">
        <v>167</v>
      </c>
      <c r="BU20">
        <v>212</v>
      </c>
      <c r="BW20" t="s">
        <v>22</v>
      </c>
      <c r="BX20" t="s">
        <v>23</v>
      </c>
      <c r="BY20" t="s">
        <v>14</v>
      </c>
      <c r="BZ20">
        <v>29.782091501817437</v>
      </c>
      <c r="CA20">
        <f>BZ19/BZ20</f>
        <v>0.93348931644161171</v>
      </c>
      <c r="CD20">
        <v>244</v>
      </c>
      <c r="CE20">
        <v>214</v>
      </c>
      <c r="CH20" t="s">
        <v>19</v>
      </c>
      <c r="CI20" t="s">
        <v>14</v>
      </c>
      <c r="CJ20">
        <v>-21.99791462365036</v>
      </c>
      <c r="CN20">
        <v>234</v>
      </c>
      <c r="CO20">
        <v>204</v>
      </c>
      <c r="CQ20" t="s">
        <v>20</v>
      </c>
      <c r="CR20" t="s">
        <v>21</v>
      </c>
      <c r="CS20" t="s">
        <v>14</v>
      </c>
      <c r="CT20">
        <v>31.429650358418467</v>
      </c>
    </row>
    <row r="21" spans="2:99">
      <c r="B21">
        <v>135</v>
      </c>
      <c r="C21">
        <v>155</v>
      </c>
      <c r="E21" t="s">
        <v>20</v>
      </c>
      <c r="F21" t="s">
        <v>21</v>
      </c>
      <c r="G21" t="s">
        <v>14</v>
      </c>
      <c r="H21">
        <v>23.98174853357618</v>
      </c>
      <c r="L21">
        <v>136</v>
      </c>
      <c r="M21">
        <v>143</v>
      </c>
      <c r="O21" t="s">
        <v>20</v>
      </c>
      <c r="P21" t="s">
        <v>21</v>
      </c>
      <c r="Q21" t="s">
        <v>14</v>
      </c>
      <c r="R21">
        <v>17.474806685944245</v>
      </c>
      <c r="V21">
        <v>155</v>
      </c>
      <c r="W21">
        <v>173</v>
      </c>
      <c r="Y21" t="s">
        <v>20</v>
      </c>
      <c r="Z21" t="s">
        <v>21</v>
      </c>
      <c r="AA21" t="s">
        <v>14</v>
      </c>
      <c r="AB21">
        <v>20.902409148113801</v>
      </c>
      <c r="AF21">
        <v>105</v>
      </c>
      <c r="AG21">
        <v>144</v>
      </c>
      <c r="AI21" t="s">
        <v>12</v>
      </c>
      <c r="AJ21" t="s">
        <v>13</v>
      </c>
      <c r="AK21" t="s">
        <v>14</v>
      </c>
      <c r="AL21">
        <v>130.2864934719239</v>
      </c>
      <c r="AP21">
        <v>217</v>
      </c>
      <c r="AQ21">
        <v>218</v>
      </c>
      <c r="AS21" t="s">
        <v>20</v>
      </c>
      <c r="AT21" t="s">
        <v>21</v>
      </c>
      <c r="AU21" t="s">
        <v>14</v>
      </c>
      <c r="AV21">
        <v>32.428004604072555</v>
      </c>
      <c r="AZ21">
        <v>205</v>
      </c>
      <c r="BA21">
        <v>185</v>
      </c>
      <c r="BC21" t="s">
        <v>20</v>
      </c>
      <c r="BD21" t="s">
        <v>21</v>
      </c>
      <c r="BE21" t="s">
        <v>14</v>
      </c>
      <c r="BF21">
        <v>34.308647720454118</v>
      </c>
      <c r="CD21">
        <v>218</v>
      </c>
      <c r="CE21">
        <v>241</v>
      </c>
      <c r="CG21" t="s">
        <v>20</v>
      </c>
      <c r="CH21" t="s">
        <v>21</v>
      </c>
      <c r="CI21" t="s">
        <v>14</v>
      </c>
      <c r="CJ21">
        <v>35.206711109358096</v>
      </c>
      <c r="CN21">
        <v>196</v>
      </c>
      <c r="CO21">
        <v>214</v>
      </c>
      <c r="CQ21" t="s">
        <v>22</v>
      </c>
      <c r="CR21" t="s">
        <v>23</v>
      </c>
      <c r="CS21" t="s">
        <v>14</v>
      </c>
      <c r="CT21">
        <v>38.973592310958075</v>
      </c>
      <c r="CU21">
        <f>CT21/CT20</f>
        <v>1.2400262766689976</v>
      </c>
    </row>
    <row r="22" spans="2:99">
      <c r="B22">
        <v>121</v>
      </c>
      <c r="C22">
        <v>164</v>
      </c>
      <c r="E22" t="s">
        <v>22</v>
      </c>
      <c r="F22" t="s">
        <v>23</v>
      </c>
      <c r="G22" t="s">
        <v>14</v>
      </c>
      <c r="H22">
        <v>19.288204604723216</v>
      </c>
      <c r="I22">
        <f>H21/H22</f>
        <v>1.243337522855996</v>
      </c>
      <c r="L22">
        <v>116</v>
      </c>
      <c r="M22">
        <v>148</v>
      </c>
      <c r="O22" t="s">
        <v>22</v>
      </c>
      <c r="P22" t="s">
        <v>23</v>
      </c>
      <c r="Q22" t="s">
        <v>14</v>
      </c>
      <c r="R22">
        <v>20.85142216136812</v>
      </c>
      <c r="S22">
        <f>R21/R22</f>
        <v>0.83806306115273976</v>
      </c>
      <c r="Y22" t="s">
        <v>22</v>
      </c>
      <c r="Z22" t="s">
        <v>23</v>
      </c>
      <c r="AA22" t="s">
        <v>14</v>
      </c>
      <c r="AB22">
        <v>23.60641317135428</v>
      </c>
      <c r="AC22">
        <f>AB21/AB22</f>
        <v>0.88545468540211303</v>
      </c>
      <c r="AF22">
        <v>111</v>
      </c>
      <c r="AG22">
        <v>118</v>
      </c>
      <c r="AI22" t="s">
        <v>15</v>
      </c>
      <c r="AJ22" t="s">
        <v>16</v>
      </c>
      <c r="AK22" t="s">
        <v>14</v>
      </c>
      <c r="AL22">
        <v>137.16659855723867</v>
      </c>
      <c r="AP22">
        <v>181</v>
      </c>
      <c r="AQ22">
        <v>232</v>
      </c>
      <c r="AS22" t="s">
        <v>22</v>
      </c>
      <c r="AT22" t="s">
        <v>23</v>
      </c>
      <c r="AU22" t="s">
        <v>14</v>
      </c>
      <c r="AV22">
        <v>28.077257953101622</v>
      </c>
      <c r="AW22">
        <f>AV22/AV21</f>
        <v>0.86583366124153893</v>
      </c>
      <c r="AZ22">
        <v>182</v>
      </c>
      <c r="BA22">
        <v>214</v>
      </c>
      <c r="BC22" t="s">
        <v>22</v>
      </c>
      <c r="BD22" t="s">
        <v>23</v>
      </c>
      <c r="BE22" t="s">
        <v>14</v>
      </c>
      <c r="BF22">
        <v>30.598250419740726</v>
      </c>
      <c r="BG22">
        <f>BF21/BF22</f>
        <v>1.1212617469892854</v>
      </c>
      <c r="BT22">
        <v>202</v>
      </c>
      <c r="BU22">
        <v>167</v>
      </c>
      <c r="BW22" t="s">
        <v>12</v>
      </c>
      <c r="BX22" t="s">
        <v>13</v>
      </c>
      <c r="BY22" t="s">
        <v>14</v>
      </c>
      <c r="BZ22">
        <v>229.45152649844078</v>
      </c>
      <c r="CD22">
        <v>186</v>
      </c>
      <c r="CE22">
        <v>235</v>
      </c>
      <c r="CG22" t="s">
        <v>22</v>
      </c>
      <c r="CH22" t="s">
        <v>23</v>
      </c>
      <c r="CI22" t="s">
        <v>14</v>
      </c>
      <c r="CJ22">
        <v>28.895147149678959</v>
      </c>
      <c r="CK22">
        <f>CJ22/CJ21</f>
        <v>0.82072838499244261</v>
      </c>
      <c r="CN22">
        <v>173</v>
      </c>
      <c r="CO22">
        <v>187</v>
      </c>
    </row>
    <row r="23" spans="2:99">
      <c r="B23">
        <v>106</v>
      </c>
      <c r="C23">
        <v>159</v>
      </c>
      <c r="L23">
        <v>108</v>
      </c>
      <c r="M23">
        <v>140</v>
      </c>
      <c r="AF23">
        <v>120</v>
      </c>
      <c r="AG23">
        <v>111</v>
      </c>
      <c r="AI23" t="s">
        <v>17</v>
      </c>
      <c r="AJ23" t="s">
        <v>18</v>
      </c>
      <c r="AK23" t="s">
        <v>14</v>
      </c>
      <c r="AL23">
        <v>9.7162766007428653E-2</v>
      </c>
      <c r="AP23">
        <v>161</v>
      </c>
      <c r="AQ23">
        <v>215</v>
      </c>
      <c r="AZ23">
        <v>154</v>
      </c>
      <c r="BA23">
        <v>210</v>
      </c>
      <c r="BJ23">
        <v>166</v>
      </c>
      <c r="BK23">
        <v>202</v>
      </c>
      <c r="BM23" t="s">
        <v>12</v>
      </c>
      <c r="BN23" t="s">
        <v>13</v>
      </c>
      <c r="BO23" t="s">
        <v>14</v>
      </c>
      <c r="BP23">
        <v>184.9433252815605</v>
      </c>
      <c r="BT23">
        <v>225</v>
      </c>
      <c r="BU23">
        <v>145</v>
      </c>
      <c r="BW23" t="s">
        <v>15</v>
      </c>
      <c r="BX23" t="s">
        <v>16</v>
      </c>
      <c r="BY23" t="s">
        <v>14</v>
      </c>
      <c r="BZ23">
        <v>176.05817712445125</v>
      </c>
    </row>
    <row r="24" spans="2:99">
      <c r="AF24">
        <v>147</v>
      </c>
      <c r="AG24">
        <v>115</v>
      </c>
      <c r="AJ24" t="s">
        <v>19</v>
      </c>
      <c r="AK24" t="s">
        <v>14</v>
      </c>
      <c r="AL24">
        <v>5.5670164180428419</v>
      </c>
      <c r="BJ24">
        <v>205</v>
      </c>
      <c r="BK24">
        <v>204</v>
      </c>
      <c r="BM24" t="s">
        <v>15</v>
      </c>
      <c r="BN24" t="s">
        <v>16</v>
      </c>
      <c r="BO24" t="s">
        <v>14</v>
      </c>
      <c r="BP24">
        <v>223.34819920916047</v>
      </c>
      <c r="BT24">
        <v>250</v>
      </c>
      <c r="BU24">
        <v>158</v>
      </c>
      <c r="BW24" t="s">
        <v>17</v>
      </c>
      <c r="BX24" t="s">
        <v>18</v>
      </c>
      <c r="BY24" t="s">
        <v>14</v>
      </c>
      <c r="BZ24">
        <v>-0.42623298939620347</v>
      </c>
    </row>
    <row r="25" spans="2:99">
      <c r="B25">
        <v>135</v>
      </c>
      <c r="C25">
        <v>155</v>
      </c>
      <c r="E25" t="s">
        <v>12</v>
      </c>
      <c r="F25" t="s">
        <v>13</v>
      </c>
      <c r="G25" t="s">
        <v>14</v>
      </c>
      <c r="H25">
        <v>153.14378400919983</v>
      </c>
      <c r="L25">
        <v>116</v>
      </c>
      <c r="M25">
        <v>148</v>
      </c>
      <c r="O25" t="s">
        <v>12</v>
      </c>
      <c r="P25" t="s">
        <v>13</v>
      </c>
      <c r="Q25" t="s">
        <v>14</v>
      </c>
      <c r="R25">
        <v>129.23149905155867</v>
      </c>
      <c r="V25">
        <v>170</v>
      </c>
      <c r="W25">
        <v>178</v>
      </c>
      <c r="Y25" t="s">
        <v>12</v>
      </c>
      <c r="Z25" t="s">
        <v>13</v>
      </c>
      <c r="AA25" t="s">
        <v>14</v>
      </c>
      <c r="AB25">
        <v>200.04856769386939</v>
      </c>
      <c r="AF25">
        <v>152</v>
      </c>
      <c r="AG25">
        <v>120</v>
      </c>
      <c r="AI25" t="s">
        <v>20</v>
      </c>
      <c r="AJ25" t="s">
        <v>21</v>
      </c>
      <c r="AK25" t="s">
        <v>14</v>
      </c>
      <c r="AL25">
        <v>25.923385499897655</v>
      </c>
      <c r="AZ25">
        <v>182</v>
      </c>
      <c r="BA25">
        <v>214</v>
      </c>
      <c r="BC25" t="s">
        <v>12</v>
      </c>
      <c r="BD25" t="s">
        <v>13</v>
      </c>
      <c r="BE25" t="s">
        <v>14</v>
      </c>
      <c r="BF25">
        <v>216.26482684291324</v>
      </c>
      <c r="BJ25">
        <v>212</v>
      </c>
      <c r="BK25">
        <v>234</v>
      </c>
      <c r="BM25" t="s">
        <v>17</v>
      </c>
      <c r="BN25" t="s">
        <v>18</v>
      </c>
      <c r="BO25" t="s">
        <v>14</v>
      </c>
      <c r="BP25">
        <v>0.24617691211038212</v>
      </c>
      <c r="BT25">
        <v>257</v>
      </c>
      <c r="BU25">
        <v>186</v>
      </c>
      <c r="BX25" t="s">
        <v>19</v>
      </c>
      <c r="BY25" t="s">
        <v>14</v>
      </c>
      <c r="BZ25">
        <v>-24.421351381646829</v>
      </c>
      <c r="CD25">
        <v>218</v>
      </c>
      <c r="CE25">
        <v>241</v>
      </c>
      <c r="CG25" t="s">
        <v>12</v>
      </c>
      <c r="CH25" t="s">
        <v>13</v>
      </c>
      <c r="CI25" t="s">
        <v>14</v>
      </c>
      <c r="CJ25">
        <v>248.09624329685704</v>
      </c>
      <c r="CN25">
        <v>196</v>
      </c>
      <c r="CO25">
        <v>214</v>
      </c>
      <c r="CQ25" t="s">
        <v>12</v>
      </c>
      <c r="CR25" t="s">
        <v>13</v>
      </c>
      <c r="CS25" t="s">
        <v>14</v>
      </c>
      <c r="CT25">
        <v>220.03928732659679</v>
      </c>
    </row>
    <row r="26" spans="2:99">
      <c r="B26">
        <v>140</v>
      </c>
      <c r="C26">
        <v>144</v>
      </c>
      <c r="E26" t="s">
        <v>15</v>
      </c>
      <c r="F26" t="s">
        <v>16</v>
      </c>
      <c r="G26" t="s">
        <v>14</v>
      </c>
      <c r="H26">
        <v>152.63970217916054</v>
      </c>
      <c r="L26">
        <v>136</v>
      </c>
      <c r="M26">
        <v>143</v>
      </c>
      <c r="O26" t="s">
        <v>15</v>
      </c>
      <c r="P26" t="s">
        <v>16</v>
      </c>
      <c r="Q26" t="s">
        <v>14</v>
      </c>
      <c r="R26">
        <v>157.55597723053299</v>
      </c>
      <c r="V26">
        <v>193</v>
      </c>
      <c r="W26">
        <v>151</v>
      </c>
      <c r="Y26" t="s">
        <v>15</v>
      </c>
      <c r="Z26" t="s">
        <v>16</v>
      </c>
      <c r="AA26" t="s">
        <v>14</v>
      </c>
      <c r="AB26">
        <v>176.5455495827384</v>
      </c>
      <c r="AF26">
        <v>156</v>
      </c>
      <c r="AG26">
        <v>138</v>
      </c>
      <c r="AI26" t="s">
        <v>22</v>
      </c>
      <c r="AJ26" t="s">
        <v>23</v>
      </c>
      <c r="AK26" t="s">
        <v>14</v>
      </c>
      <c r="AL26">
        <v>28.969023874249427</v>
      </c>
      <c r="AM26">
        <f>AL26/AL25</f>
        <v>1.1174861352258096</v>
      </c>
      <c r="AP26">
        <v>181</v>
      </c>
      <c r="AQ26">
        <v>232</v>
      </c>
      <c r="AS26" t="s">
        <v>12</v>
      </c>
      <c r="AT26" t="s">
        <v>13</v>
      </c>
      <c r="AU26" t="s">
        <v>14</v>
      </c>
      <c r="AV26">
        <v>205.69285482441387</v>
      </c>
      <c r="AZ26">
        <v>205</v>
      </c>
      <c r="BA26">
        <v>185</v>
      </c>
      <c r="BC26" t="s">
        <v>15</v>
      </c>
      <c r="BD26" t="s">
        <v>16</v>
      </c>
      <c r="BE26" t="s">
        <v>14</v>
      </c>
      <c r="BF26">
        <v>214.97946687534264</v>
      </c>
      <c r="BJ26">
        <v>193</v>
      </c>
      <c r="BK26">
        <v>250</v>
      </c>
      <c r="BN26" t="s">
        <v>19</v>
      </c>
      <c r="BO26" t="s">
        <v>14</v>
      </c>
      <c r="BP26">
        <v>14.104898077487899</v>
      </c>
      <c r="BT26">
        <v>242</v>
      </c>
      <c r="BU26">
        <v>205</v>
      </c>
      <c r="BW26" t="s">
        <v>20</v>
      </c>
      <c r="BX26" t="s">
        <v>21</v>
      </c>
      <c r="BY26" t="s">
        <v>14</v>
      </c>
      <c r="BZ26">
        <v>27.185951298983095</v>
      </c>
      <c r="CD26">
        <v>244</v>
      </c>
      <c r="CE26">
        <v>214</v>
      </c>
      <c r="CG26" t="s">
        <v>15</v>
      </c>
      <c r="CH26" t="s">
        <v>16</v>
      </c>
      <c r="CI26" t="s">
        <v>14</v>
      </c>
      <c r="CJ26">
        <v>246.83581537344475</v>
      </c>
      <c r="CN26">
        <v>234</v>
      </c>
      <c r="CO26">
        <v>204</v>
      </c>
      <c r="CQ26" t="s">
        <v>15</v>
      </c>
      <c r="CR26" t="s">
        <v>16</v>
      </c>
      <c r="CS26" t="s">
        <v>14</v>
      </c>
      <c r="CT26">
        <v>231.08116409262107</v>
      </c>
    </row>
    <row r="27" spans="2:99">
      <c r="B27">
        <v>165</v>
      </c>
      <c r="C27">
        <v>138</v>
      </c>
      <c r="E27" t="s">
        <v>17</v>
      </c>
      <c r="F27" t="s">
        <v>18</v>
      </c>
      <c r="G27" t="s">
        <v>14</v>
      </c>
      <c r="H27">
        <v>-0.60330486075361289</v>
      </c>
      <c r="L27">
        <v>145</v>
      </c>
      <c r="M27">
        <v>158</v>
      </c>
      <c r="O27" t="s">
        <v>17</v>
      </c>
      <c r="P27" t="s">
        <v>18</v>
      </c>
      <c r="Q27" t="s">
        <v>14</v>
      </c>
      <c r="R27">
        <v>-0.39269908165506839</v>
      </c>
      <c r="V27">
        <v>223</v>
      </c>
      <c r="W27">
        <v>156</v>
      </c>
      <c r="Y27" t="s">
        <v>17</v>
      </c>
      <c r="Z27" t="s">
        <v>18</v>
      </c>
      <c r="AA27" t="s">
        <v>14</v>
      </c>
      <c r="AB27">
        <v>-0.56380354306922598</v>
      </c>
      <c r="AF27">
        <v>148</v>
      </c>
      <c r="AG27">
        <v>158</v>
      </c>
      <c r="AP27">
        <v>217</v>
      </c>
      <c r="AQ27">
        <v>218</v>
      </c>
      <c r="AS27" t="s">
        <v>15</v>
      </c>
      <c r="AT27" t="s">
        <v>16</v>
      </c>
      <c r="AU27" t="s">
        <v>14</v>
      </c>
      <c r="AV27">
        <v>241.1823592138297</v>
      </c>
      <c r="AZ27">
        <v>234</v>
      </c>
      <c r="BA27">
        <v>190</v>
      </c>
      <c r="BC27" t="s">
        <v>17</v>
      </c>
      <c r="BD27" t="s">
        <v>18</v>
      </c>
      <c r="BE27" t="s">
        <v>14</v>
      </c>
      <c r="BF27">
        <v>0.42157615097160961</v>
      </c>
      <c r="BJ27">
        <v>157</v>
      </c>
      <c r="BK27">
        <v>230</v>
      </c>
      <c r="BM27" t="s">
        <v>20</v>
      </c>
      <c r="BN27" t="s">
        <v>21</v>
      </c>
      <c r="BO27" t="s">
        <v>14</v>
      </c>
      <c r="BP27">
        <v>29.108220383146481</v>
      </c>
      <c r="BT27">
        <v>211</v>
      </c>
      <c r="BU27">
        <v>197</v>
      </c>
      <c r="BW27" t="s">
        <v>22</v>
      </c>
      <c r="BX27" t="s">
        <v>23</v>
      </c>
      <c r="BY27" t="s">
        <v>14</v>
      </c>
      <c r="BZ27">
        <v>31.694395472781355</v>
      </c>
      <c r="CA27">
        <f>BZ26/BZ27</f>
        <v>0.85775263712885641</v>
      </c>
      <c r="CD27">
        <v>271</v>
      </c>
      <c r="CE27">
        <v>223</v>
      </c>
      <c r="CG27" t="s">
        <v>17</v>
      </c>
      <c r="CH27" t="s">
        <v>18</v>
      </c>
      <c r="CI27" t="s">
        <v>14</v>
      </c>
      <c r="CJ27">
        <v>0.3579336435511859</v>
      </c>
      <c r="CN27">
        <v>249</v>
      </c>
      <c r="CO27">
        <v>223</v>
      </c>
      <c r="CQ27" t="s">
        <v>17</v>
      </c>
      <c r="CR27" t="s">
        <v>18</v>
      </c>
      <c r="CS27" t="s">
        <v>14</v>
      </c>
      <c r="CT27">
        <v>0.58780122227515064</v>
      </c>
    </row>
    <row r="28" spans="2:99">
      <c r="B28">
        <v>170</v>
      </c>
      <c r="C28">
        <v>145</v>
      </c>
      <c r="F28" t="s">
        <v>19</v>
      </c>
      <c r="G28" t="s">
        <v>14</v>
      </c>
      <c r="H28">
        <v>-34.56682228090984</v>
      </c>
      <c r="L28">
        <v>129</v>
      </c>
      <c r="M28">
        <v>174</v>
      </c>
      <c r="P28" t="s">
        <v>19</v>
      </c>
      <c r="Q28" t="s">
        <v>14</v>
      </c>
      <c r="R28">
        <v>-22.499999997498708</v>
      </c>
      <c r="V28">
        <v>230</v>
      </c>
      <c r="W28">
        <v>176</v>
      </c>
      <c r="Z28" t="s">
        <v>19</v>
      </c>
      <c r="AA28" t="s">
        <v>14</v>
      </c>
      <c r="AB28">
        <v>-32.303563492388982</v>
      </c>
      <c r="AF28">
        <v>132</v>
      </c>
      <c r="AG28">
        <v>166</v>
      </c>
      <c r="AP28">
        <v>232</v>
      </c>
      <c r="AQ28">
        <v>235</v>
      </c>
      <c r="AS28" t="s">
        <v>17</v>
      </c>
      <c r="AT28" t="s">
        <v>18</v>
      </c>
      <c r="AU28" t="s">
        <v>14</v>
      </c>
      <c r="AV28">
        <v>-0.24048292060374196</v>
      </c>
      <c r="AZ28">
        <v>250</v>
      </c>
      <c r="BA28">
        <v>217</v>
      </c>
      <c r="BD28" t="s">
        <v>19</v>
      </c>
      <c r="BE28" t="s">
        <v>14</v>
      </c>
      <c r="BF28">
        <v>24.154534194043251</v>
      </c>
      <c r="BM28" t="s">
        <v>22</v>
      </c>
      <c r="BN28" t="s">
        <v>23</v>
      </c>
      <c r="BO28" t="s">
        <v>14</v>
      </c>
      <c r="BP28">
        <v>27.427492977549342</v>
      </c>
      <c r="BQ28">
        <f>BP28/BP27</f>
        <v>0.94225935548535722</v>
      </c>
      <c r="CD28">
        <v>279</v>
      </c>
      <c r="CE28">
        <v>249</v>
      </c>
      <c r="CH28" t="s">
        <v>19</v>
      </c>
      <c r="CI28" t="s">
        <v>14</v>
      </c>
      <c r="CJ28">
        <v>20.508087121222946</v>
      </c>
      <c r="CN28">
        <v>248</v>
      </c>
      <c r="CO28">
        <v>240</v>
      </c>
      <c r="CR28" t="s">
        <v>19</v>
      </c>
      <c r="CS28" t="s">
        <v>14</v>
      </c>
      <c r="CT28">
        <v>33.678529228997327</v>
      </c>
    </row>
    <row r="29" spans="2:99">
      <c r="B29">
        <v>160</v>
      </c>
      <c r="C29">
        <v>167</v>
      </c>
      <c r="E29" t="s">
        <v>20</v>
      </c>
      <c r="F29" t="s">
        <v>21</v>
      </c>
      <c r="G29" t="s">
        <v>14</v>
      </c>
      <c r="H29">
        <v>18.930701350937259</v>
      </c>
      <c r="L29">
        <v>115</v>
      </c>
      <c r="M29">
        <v>164</v>
      </c>
      <c r="O29" t="s">
        <v>20</v>
      </c>
      <c r="P29" t="s">
        <v>21</v>
      </c>
      <c r="Q29" t="s">
        <v>14</v>
      </c>
      <c r="R29">
        <v>15.621497208528256</v>
      </c>
      <c r="V29">
        <v>214</v>
      </c>
      <c r="W29">
        <v>198</v>
      </c>
      <c r="Y29" t="s">
        <v>20</v>
      </c>
      <c r="Z29" t="s">
        <v>21</v>
      </c>
      <c r="AA29" t="s">
        <v>14</v>
      </c>
      <c r="AB29">
        <v>31.131857670175304</v>
      </c>
      <c r="AF29">
        <v>111</v>
      </c>
      <c r="AG29">
        <v>157</v>
      </c>
      <c r="AP29">
        <v>224</v>
      </c>
      <c r="AQ29">
        <v>259</v>
      </c>
      <c r="AT29" t="s">
        <v>19</v>
      </c>
      <c r="AU29" t="s">
        <v>14</v>
      </c>
      <c r="AV29">
        <v>-13.778656395574082</v>
      </c>
      <c r="AZ29">
        <v>244</v>
      </c>
      <c r="BA29">
        <v>236</v>
      </c>
      <c r="BC29" t="s">
        <v>20</v>
      </c>
      <c r="BD29" t="s">
        <v>21</v>
      </c>
      <c r="BE29" t="s">
        <v>14</v>
      </c>
      <c r="BF29">
        <v>34.838700225488793</v>
      </c>
      <c r="BT29">
        <v>250</v>
      </c>
      <c r="BU29">
        <v>158</v>
      </c>
      <c r="BW29" t="s">
        <v>12</v>
      </c>
      <c r="BX29" t="s">
        <v>13</v>
      </c>
      <c r="BY29" t="s">
        <v>14</v>
      </c>
      <c r="BZ29">
        <v>271.60056594747243</v>
      </c>
      <c r="CD29">
        <v>245</v>
      </c>
      <c r="CE29">
        <v>280</v>
      </c>
      <c r="CG29" t="s">
        <v>20</v>
      </c>
      <c r="CH29" t="s">
        <v>21</v>
      </c>
      <c r="CI29" t="s">
        <v>14</v>
      </c>
      <c r="CJ29">
        <v>30.666379032343126</v>
      </c>
      <c r="CN29">
        <v>218</v>
      </c>
      <c r="CO29">
        <v>261</v>
      </c>
      <c r="CQ29" t="s">
        <v>20</v>
      </c>
      <c r="CR29" t="s">
        <v>21</v>
      </c>
      <c r="CS29" t="s">
        <v>14</v>
      </c>
      <c r="CT29">
        <v>29.183416590572183</v>
      </c>
    </row>
    <row r="30" spans="2:99">
      <c r="B30">
        <v>151</v>
      </c>
      <c r="C30">
        <v>169</v>
      </c>
      <c r="E30" t="s">
        <v>22</v>
      </c>
      <c r="F30" t="s">
        <v>23</v>
      </c>
      <c r="G30" t="s">
        <v>14</v>
      </c>
      <c r="H30">
        <v>15.558141187110158</v>
      </c>
      <c r="I30">
        <f>H30/H29</f>
        <v>0.8218470567304087</v>
      </c>
      <c r="O30" t="s">
        <v>22</v>
      </c>
      <c r="P30" t="s">
        <v>23</v>
      </c>
      <c r="Q30" t="s">
        <v>14</v>
      </c>
      <c r="R30">
        <v>16.613459885844389</v>
      </c>
      <c r="S30">
        <f>R29/R30</f>
        <v>0.94029162593871607</v>
      </c>
      <c r="V30">
        <v>194</v>
      </c>
      <c r="W30">
        <v>205</v>
      </c>
      <c r="Y30" t="s">
        <v>22</v>
      </c>
      <c r="Z30" t="s">
        <v>23</v>
      </c>
      <c r="AA30" t="s">
        <v>14</v>
      </c>
      <c r="AB30">
        <v>26.226564107782032</v>
      </c>
      <c r="AC30">
        <f>AB30/AB29</f>
        <v>0.84243492263256092</v>
      </c>
      <c r="AP30">
        <v>181</v>
      </c>
      <c r="AQ30">
        <v>252</v>
      </c>
      <c r="AS30" t="s">
        <v>20</v>
      </c>
      <c r="AT30" t="s">
        <v>21</v>
      </c>
      <c r="AU30" t="s">
        <v>14</v>
      </c>
      <c r="AV30">
        <v>27.024040111315859</v>
      </c>
      <c r="AZ30">
        <v>219</v>
      </c>
      <c r="BA30">
        <v>246</v>
      </c>
      <c r="BC30" t="s">
        <v>22</v>
      </c>
      <c r="BD30" t="s">
        <v>23</v>
      </c>
      <c r="BE30" t="s">
        <v>14</v>
      </c>
      <c r="BF30">
        <v>30.218442234294816</v>
      </c>
      <c r="BG30">
        <f>BF29/BF30</f>
        <v>1.1528953066267082</v>
      </c>
      <c r="BJ30">
        <v>133</v>
      </c>
      <c r="BK30">
        <v>256</v>
      </c>
      <c r="BM30" t="s">
        <v>12</v>
      </c>
      <c r="BN30" t="s">
        <v>13</v>
      </c>
      <c r="BO30" t="s">
        <v>14</v>
      </c>
      <c r="BP30">
        <v>163.72543134296436</v>
      </c>
      <c r="BT30">
        <v>273</v>
      </c>
      <c r="BU30">
        <v>142</v>
      </c>
      <c r="BW30" t="s">
        <v>15</v>
      </c>
      <c r="BX30" t="s">
        <v>16</v>
      </c>
      <c r="BY30" t="s">
        <v>14</v>
      </c>
      <c r="BZ30">
        <v>167.31473050130913</v>
      </c>
      <c r="CD30">
        <v>231</v>
      </c>
      <c r="CE30">
        <v>276</v>
      </c>
      <c r="CG30" t="s">
        <v>22</v>
      </c>
      <c r="CH30" t="s">
        <v>23</v>
      </c>
      <c r="CI30" t="s">
        <v>14</v>
      </c>
      <c r="CJ30">
        <v>33.723641911530102</v>
      </c>
      <c r="CK30">
        <f>CJ29/CJ30</f>
        <v>0.90934363236309601</v>
      </c>
      <c r="CN30">
        <v>198</v>
      </c>
      <c r="CO30">
        <v>253</v>
      </c>
      <c r="CQ30" t="s">
        <v>22</v>
      </c>
      <c r="CR30" t="s">
        <v>23</v>
      </c>
      <c r="CS30" t="s">
        <v>14</v>
      </c>
      <c r="CT30">
        <v>30.633073214966753</v>
      </c>
      <c r="CU30">
        <f>CT29/CT30</f>
        <v>0.95267674861671092</v>
      </c>
    </row>
    <row r="31" spans="2:99">
      <c r="V31">
        <v>176</v>
      </c>
      <c r="W31">
        <v>195</v>
      </c>
      <c r="AF31">
        <v>119</v>
      </c>
      <c r="AG31">
        <v>83</v>
      </c>
      <c r="AI31" t="s">
        <v>12</v>
      </c>
      <c r="AJ31" t="s">
        <v>13</v>
      </c>
      <c r="AK31" t="s">
        <v>14</v>
      </c>
      <c r="AL31">
        <v>134.31072151755905</v>
      </c>
      <c r="AS31" t="s">
        <v>22</v>
      </c>
      <c r="AT31" t="s">
        <v>23</v>
      </c>
      <c r="AU31" t="s">
        <v>14</v>
      </c>
      <c r="AV31">
        <v>25.031994249973341</v>
      </c>
      <c r="AW31">
        <f>AV31/AV30</f>
        <v>0.92628615657995628</v>
      </c>
      <c r="AZ31">
        <v>191</v>
      </c>
      <c r="BA31">
        <v>233</v>
      </c>
      <c r="BJ31">
        <v>140</v>
      </c>
      <c r="BK31">
        <v>236</v>
      </c>
      <c r="BM31" t="s">
        <v>15</v>
      </c>
      <c r="BN31" t="s">
        <v>16</v>
      </c>
      <c r="BO31" t="s">
        <v>14</v>
      </c>
      <c r="BP31">
        <v>255.96768718944045</v>
      </c>
      <c r="BT31">
        <v>294</v>
      </c>
      <c r="BU31">
        <v>164</v>
      </c>
      <c r="BW31" t="s">
        <v>17</v>
      </c>
      <c r="BX31" t="s">
        <v>18</v>
      </c>
      <c r="BY31" t="s">
        <v>14</v>
      </c>
      <c r="BZ31">
        <v>-0.21528660313628406</v>
      </c>
      <c r="CN31">
        <v>191</v>
      </c>
      <c r="CO31">
        <v>234</v>
      </c>
    </row>
    <row r="32" spans="2:99">
      <c r="AF32">
        <v>133</v>
      </c>
      <c r="AG32">
        <v>75</v>
      </c>
      <c r="AI32" t="s">
        <v>15</v>
      </c>
      <c r="AJ32" t="s">
        <v>16</v>
      </c>
      <c r="AK32" t="s">
        <v>14</v>
      </c>
      <c r="AL32">
        <v>97.398171697909945</v>
      </c>
      <c r="AP32">
        <v>166</v>
      </c>
      <c r="AQ32">
        <v>272</v>
      </c>
      <c r="BJ32">
        <v>157</v>
      </c>
      <c r="BK32">
        <v>230</v>
      </c>
      <c r="BM32" t="s">
        <v>17</v>
      </c>
      <c r="BN32" t="s">
        <v>18</v>
      </c>
      <c r="BO32" t="s">
        <v>14</v>
      </c>
      <c r="BP32">
        <v>0.33409659292818594</v>
      </c>
      <c r="BT32">
        <v>283</v>
      </c>
      <c r="BU32">
        <v>190</v>
      </c>
      <c r="BX32" t="s">
        <v>19</v>
      </c>
      <c r="BY32" t="s">
        <v>14</v>
      </c>
      <c r="BZ32">
        <v>-12.335013745416989</v>
      </c>
    </row>
    <row r="33" spans="2:99">
      <c r="B33">
        <v>170</v>
      </c>
      <c r="C33">
        <v>145</v>
      </c>
      <c r="E33" t="s">
        <v>12</v>
      </c>
      <c r="F33" t="s">
        <v>13</v>
      </c>
      <c r="G33" t="s">
        <v>14</v>
      </c>
      <c r="H33">
        <v>177.51172085371607</v>
      </c>
      <c r="L33">
        <v>129</v>
      </c>
      <c r="M33">
        <v>174</v>
      </c>
      <c r="O33" t="s">
        <v>12</v>
      </c>
      <c r="P33" t="s">
        <v>13</v>
      </c>
      <c r="Q33" t="s">
        <v>14</v>
      </c>
      <c r="R33">
        <v>146.60946383335823</v>
      </c>
      <c r="V33">
        <v>214</v>
      </c>
      <c r="W33">
        <v>198</v>
      </c>
      <c r="AF33">
        <v>150</v>
      </c>
      <c r="AG33">
        <v>86</v>
      </c>
      <c r="AI33" t="s">
        <v>17</v>
      </c>
      <c r="AJ33" t="s">
        <v>18</v>
      </c>
      <c r="AK33" t="s">
        <v>14</v>
      </c>
      <c r="AL33">
        <v>-0.18660403139847412</v>
      </c>
      <c r="AP33">
        <v>175</v>
      </c>
      <c r="AQ33">
        <v>256</v>
      </c>
      <c r="AS33" t="s">
        <v>12</v>
      </c>
      <c r="AT33" t="s">
        <v>13</v>
      </c>
      <c r="AU33" t="s">
        <v>14</v>
      </c>
      <c r="AV33">
        <v>198.84651859737249</v>
      </c>
      <c r="AZ33">
        <v>234</v>
      </c>
      <c r="BA33">
        <v>190</v>
      </c>
      <c r="BC33" t="s">
        <v>12</v>
      </c>
      <c r="BD33" t="s">
        <v>13</v>
      </c>
      <c r="BE33" t="s">
        <v>14</v>
      </c>
      <c r="BF33">
        <v>256.38780794786607</v>
      </c>
      <c r="BJ33">
        <v>193</v>
      </c>
      <c r="BK33">
        <v>250</v>
      </c>
      <c r="BN33" t="s">
        <v>19</v>
      </c>
      <c r="BO33" t="s">
        <v>14</v>
      </c>
      <c r="BP33">
        <v>19.142324724485359</v>
      </c>
      <c r="BT33">
        <v>257</v>
      </c>
      <c r="BU33">
        <v>186</v>
      </c>
      <c r="BW33" t="s">
        <v>20</v>
      </c>
      <c r="BX33" t="s">
        <v>21</v>
      </c>
      <c r="BY33" t="s">
        <v>14</v>
      </c>
      <c r="BZ33">
        <v>22.631803296260234</v>
      </c>
      <c r="CD33">
        <v>245</v>
      </c>
      <c r="CE33">
        <v>280</v>
      </c>
      <c r="CG33" t="s">
        <v>12</v>
      </c>
      <c r="CH33" t="s">
        <v>13</v>
      </c>
      <c r="CI33" t="s">
        <v>14</v>
      </c>
      <c r="CJ33">
        <v>274.11979143016043</v>
      </c>
      <c r="CN33">
        <v>218</v>
      </c>
      <c r="CO33">
        <v>261</v>
      </c>
      <c r="CQ33" t="s">
        <v>12</v>
      </c>
      <c r="CR33" t="s">
        <v>13</v>
      </c>
      <c r="CS33" t="s">
        <v>14</v>
      </c>
      <c r="CT33">
        <v>242.08663191801176</v>
      </c>
    </row>
    <row r="34" spans="2:99">
      <c r="B34">
        <v>190</v>
      </c>
      <c r="C34">
        <v>146</v>
      </c>
      <c r="E34" t="s">
        <v>15</v>
      </c>
      <c r="F34" t="s">
        <v>16</v>
      </c>
      <c r="G34" t="s">
        <v>14</v>
      </c>
      <c r="H34">
        <v>159.9003036171587</v>
      </c>
      <c r="L34">
        <v>145</v>
      </c>
      <c r="M34">
        <v>158</v>
      </c>
      <c r="O34" t="s">
        <v>15</v>
      </c>
      <c r="P34" t="s">
        <v>16</v>
      </c>
      <c r="Q34" t="s">
        <v>14</v>
      </c>
      <c r="R34">
        <v>175.33531945227108</v>
      </c>
      <c r="V34">
        <v>230</v>
      </c>
      <c r="W34">
        <v>176</v>
      </c>
      <c r="AF34">
        <v>147</v>
      </c>
      <c r="AG34">
        <v>115</v>
      </c>
      <c r="AJ34" t="s">
        <v>19</v>
      </c>
      <c r="AK34" t="s">
        <v>14</v>
      </c>
      <c r="AL34">
        <v>-10.691623439259264</v>
      </c>
      <c r="AP34">
        <v>181</v>
      </c>
      <c r="AQ34">
        <v>252</v>
      </c>
      <c r="AS34" t="s">
        <v>15</v>
      </c>
      <c r="AT34" t="s">
        <v>16</v>
      </c>
      <c r="AU34" t="s">
        <v>14</v>
      </c>
      <c r="AV34">
        <v>270.44108597923025</v>
      </c>
      <c r="AZ34">
        <v>255</v>
      </c>
      <c r="BA34">
        <v>166</v>
      </c>
      <c r="BC34" t="s">
        <v>15</v>
      </c>
      <c r="BD34" t="s">
        <v>16</v>
      </c>
      <c r="BE34" t="s">
        <v>14</v>
      </c>
      <c r="BF34">
        <v>192.74459701730029</v>
      </c>
      <c r="BJ34">
        <v>193</v>
      </c>
      <c r="BK34">
        <v>268</v>
      </c>
      <c r="BM34" t="s">
        <v>20</v>
      </c>
      <c r="BN34" t="s">
        <v>21</v>
      </c>
      <c r="BO34" t="s">
        <v>14</v>
      </c>
      <c r="BP34">
        <v>31.812662248782836</v>
      </c>
      <c r="BW34" t="s">
        <v>22</v>
      </c>
      <c r="BX34" t="s">
        <v>23</v>
      </c>
      <c r="BY34" t="s">
        <v>14</v>
      </c>
      <c r="BZ34">
        <v>25.605654286082689</v>
      </c>
      <c r="CA34">
        <f>BZ33/BZ34</f>
        <v>0.88385959770460476</v>
      </c>
      <c r="CD34">
        <v>279</v>
      </c>
      <c r="CE34">
        <v>249</v>
      </c>
      <c r="CG34" t="s">
        <v>15</v>
      </c>
      <c r="CH34" t="s">
        <v>16</v>
      </c>
      <c r="CI34" t="s">
        <v>14</v>
      </c>
      <c r="CJ34">
        <v>276.20962057358497</v>
      </c>
      <c r="CN34">
        <v>248</v>
      </c>
      <c r="CO34">
        <v>240</v>
      </c>
      <c r="CQ34" t="s">
        <v>15</v>
      </c>
      <c r="CR34" t="s">
        <v>16</v>
      </c>
      <c r="CS34" t="s">
        <v>14</v>
      </c>
      <c r="CT34">
        <v>262.88857947100416</v>
      </c>
    </row>
    <row r="35" spans="2:99">
      <c r="B35">
        <v>192</v>
      </c>
      <c r="C35">
        <v>169</v>
      </c>
      <c r="E35" t="s">
        <v>17</v>
      </c>
      <c r="F35" t="s">
        <v>18</v>
      </c>
      <c r="G35" t="s">
        <v>14</v>
      </c>
      <c r="H35">
        <v>-0.52221350664500776</v>
      </c>
      <c r="L35">
        <v>156</v>
      </c>
      <c r="M35">
        <v>160</v>
      </c>
      <c r="O35" t="s">
        <v>17</v>
      </c>
      <c r="P35" t="s">
        <v>18</v>
      </c>
      <c r="Q35" t="s">
        <v>14</v>
      </c>
      <c r="R35">
        <v>-0.66213228803514945</v>
      </c>
      <c r="V35">
        <v>260</v>
      </c>
      <c r="W35">
        <v>185</v>
      </c>
      <c r="AB35">
        <f>V35-V33</f>
        <v>46</v>
      </c>
      <c r="AF35">
        <v>120</v>
      </c>
      <c r="AG35">
        <v>111</v>
      </c>
      <c r="AI35" t="s">
        <v>20</v>
      </c>
      <c r="AJ35" t="s">
        <v>21</v>
      </c>
      <c r="AK35" t="s">
        <v>14</v>
      </c>
      <c r="AL35">
        <v>18.856176447120873</v>
      </c>
      <c r="AP35">
        <v>224</v>
      </c>
      <c r="AQ35">
        <v>259</v>
      </c>
      <c r="AS35" t="s">
        <v>17</v>
      </c>
      <c r="AT35" t="s">
        <v>18</v>
      </c>
      <c r="AU35" t="s">
        <v>14</v>
      </c>
      <c r="AV35">
        <v>8.7652948158689764E-2</v>
      </c>
      <c r="AZ35">
        <v>273</v>
      </c>
      <c r="BA35">
        <v>178</v>
      </c>
      <c r="BC35" t="s">
        <v>17</v>
      </c>
      <c r="BD35" t="s">
        <v>18</v>
      </c>
      <c r="BE35" t="s">
        <v>14</v>
      </c>
      <c r="BF35">
        <v>-0.35237020460105345</v>
      </c>
      <c r="BJ35">
        <v>155</v>
      </c>
      <c r="BK35">
        <v>280</v>
      </c>
      <c r="BM35" t="s">
        <v>22</v>
      </c>
      <c r="BN35" t="s">
        <v>23</v>
      </c>
      <c r="BO35" t="s">
        <v>14</v>
      </c>
      <c r="BP35">
        <v>25.490293290614279</v>
      </c>
      <c r="BQ35">
        <f>BP35/BP34</f>
        <v>0.80126250017285328</v>
      </c>
      <c r="CA35" s="3">
        <f>(CA6+CA13+CA20+CA27+CA34)/5</f>
        <v>0.86692731331759154</v>
      </c>
      <c r="CD35">
        <v>300</v>
      </c>
      <c r="CE35">
        <v>262</v>
      </c>
      <c r="CG35" t="s">
        <v>17</v>
      </c>
      <c r="CH35" t="s">
        <v>18</v>
      </c>
      <c r="CI35" t="s">
        <v>14</v>
      </c>
      <c r="CJ35">
        <v>-0.39012059289238366</v>
      </c>
      <c r="CN35">
        <v>267</v>
      </c>
      <c r="CO35">
        <v>261</v>
      </c>
      <c r="CQ35" t="s">
        <v>17</v>
      </c>
      <c r="CR35" t="s">
        <v>18</v>
      </c>
      <c r="CS35" t="s">
        <v>14</v>
      </c>
      <c r="CT35">
        <v>-0.57116239468528862</v>
      </c>
    </row>
    <row r="36" spans="2:99">
      <c r="B36">
        <v>169</v>
      </c>
      <c r="C36">
        <v>176</v>
      </c>
      <c r="F36" t="s">
        <v>19</v>
      </c>
      <c r="G36" t="s">
        <v>14</v>
      </c>
      <c r="H36">
        <v>-29.920629935485916</v>
      </c>
      <c r="L36">
        <v>164</v>
      </c>
      <c r="M36">
        <v>171</v>
      </c>
      <c r="P36" t="s">
        <v>19</v>
      </c>
      <c r="Q36" t="s">
        <v>14</v>
      </c>
      <c r="R36">
        <v>-37.93738558375464</v>
      </c>
      <c r="V36">
        <v>241</v>
      </c>
      <c r="W36">
        <v>210</v>
      </c>
      <c r="AB36">
        <f>W36-W34</f>
        <v>34</v>
      </c>
      <c r="AC36">
        <f>AB36/AB35</f>
        <v>0.73913043478260865</v>
      </c>
      <c r="AI36" t="s">
        <v>22</v>
      </c>
      <c r="AJ36" t="s">
        <v>23</v>
      </c>
      <c r="AK36" t="s">
        <v>14</v>
      </c>
      <c r="AL36">
        <v>22.514345443373024</v>
      </c>
      <c r="AM36">
        <f>AL36/AL35</f>
        <v>1.1940037529088094</v>
      </c>
      <c r="AP36">
        <v>232</v>
      </c>
      <c r="AQ36">
        <v>271</v>
      </c>
      <c r="AT36" t="s">
        <v>19</v>
      </c>
      <c r="AU36" t="s">
        <v>14</v>
      </c>
      <c r="AV36">
        <v>5.0221439913719239</v>
      </c>
      <c r="AZ36">
        <v>277</v>
      </c>
      <c r="BA36">
        <v>207</v>
      </c>
      <c r="BD36" t="s">
        <v>19</v>
      </c>
      <c r="BE36" t="s">
        <v>14</v>
      </c>
      <c r="BF36">
        <v>-20.189325549801666</v>
      </c>
      <c r="BQ36" s="3">
        <f>(BQ6+BQ13+BQ20+BQ28+BQ35)/5</f>
        <v>0.86355418526521321</v>
      </c>
      <c r="CD36">
        <v>294</v>
      </c>
      <c r="CE36">
        <v>295</v>
      </c>
      <c r="CH36" t="s">
        <v>19</v>
      </c>
      <c r="CI36" t="s">
        <v>14</v>
      </c>
      <c r="CJ36">
        <v>-22.352263473874963</v>
      </c>
      <c r="CN36">
        <v>247</v>
      </c>
      <c r="CO36">
        <v>284</v>
      </c>
      <c r="CR36" t="s">
        <v>19</v>
      </c>
      <c r="CS36" t="s">
        <v>14</v>
      </c>
      <c r="CT36">
        <v>-32.7251946320524</v>
      </c>
    </row>
    <row r="37" spans="2:99">
      <c r="B37">
        <v>160</v>
      </c>
      <c r="C37">
        <v>167</v>
      </c>
      <c r="E37" t="s">
        <v>20</v>
      </c>
      <c r="F37" t="s">
        <v>21</v>
      </c>
      <c r="G37" t="s">
        <v>14</v>
      </c>
      <c r="H37">
        <v>18.947289496346436</v>
      </c>
      <c r="L37">
        <v>157</v>
      </c>
      <c r="M37">
        <v>189</v>
      </c>
      <c r="O37" t="s">
        <v>20</v>
      </c>
      <c r="P37" t="s">
        <v>21</v>
      </c>
      <c r="Q37" t="s">
        <v>14</v>
      </c>
      <c r="R37">
        <v>18.093692609062199</v>
      </c>
      <c r="AP37">
        <v>194</v>
      </c>
      <c r="AQ37">
        <v>290</v>
      </c>
      <c r="AS37" t="s">
        <v>20</v>
      </c>
      <c r="AT37" t="s">
        <v>21</v>
      </c>
      <c r="AU37" t="s">
        <v>14</v>
      </c>
      <c r="AV37">
        <v>33.117004773400375</v>
      </c>
      <c r="AZ37">
        <v>250</v>
      </c>
      <c r="BA37">
        <v>217</v>
      </c>
      <c r="BC37" t="s">
        <v>20</v>
      </c>
      <c r="BD37" t="s">
        <v>21</v>
      </c>
      <c r="BE37" t="s">
        <v>14</v>
      </c>
      <c r="BF37">
        <v>21.642253207929073</v>
      </c>
      <c r="CD37">
        <v>255</v>
      </c>
      <c r="CE37">
        <v>298</v>
      </c>
      <c r="CG37" t="s">
        <v>20</v>
      </c>
      <c r="CH37" t="s">
        <v>21</v>
      </c>
      <c r="CI37" t="s">
        <v>14</v>
      </c>
      <c r="CJ37">
        <v>29.561753218273964</v>
      </c>
      <c r="CN37">
        <v>222</v>
      </c>
      <c r="CO37">
        <v>280</v>
      </c>
      <c r="CQ37" t="s">
        <v>20</v>
      </c>
      <c r="CR37" t="s">
        <v>21</v>
      </c>
      <c r="CS37" t="s">
        <v>14</v>
      </c>
      <c r="CT37">
        <v>26.519371246331819</v>
      </c>
    </row>
    <row r="38" spans="2:99">
      <c r="E38" t="s">
        <v>22</v>
      </c>
      <c r="F38" t="s">
        <v>23</v>
      </c>
      <c r="G38" t="s">
        <v>14</v>
      </c>
      <c r="H38">
        <v>16.68094448299145</v>
      </c>
      <c r="I38">
        <f>H38/H37</f>
        <v>0.88038684827230829</v>
      </c>
      <c r="L38">
        <v>132</v>
      </c>
      <c r="M38">
        <v>186</v>
      </c>
      <c r="O38" t="s">
        <v>22</v>
      </c>
      <c r="P38" t="s">
        <v>23</v>
      </c>
      <c r="Q38" t="s">
        <v>14</v>
      </c>
      <c r="R38">
        <v>17.16294189658052</v>
      </c>
      <c r="S38">
        <f>R38/R37</f>
        <v>0.94855938295229392</v>
      </c>
      <c r="AS38" t="s">
        <v>22</v>
      </c>
      <c r="AT38" t="s">
        <v>23</v>
      </c>
      <c r="AU38" t="s">
        <v>14</v>
      </c>
      <c r="AV38">
        <v>20.061738915750798</v>
      </c>
      <c r="AW38">
        <f>AV38/AV37</f>
        <v>0.60578361639348544</v>
      </c>
      <c r="BC38" t="s">
        <v>22</v>
      </c>
      <c r="BD38" t="s">
        <v>23</v>
      </c>
      <c r="BE38" t="s">
        <v>14</v>
      </c>
      <c r="BF38">
        <v>27.491064657361676</v>
      </c>
      <c r="BG38">
        <f>BF37/BF38</f>
        <v>0.78724681919998385</v>
      </c>
      <c r="CG38" t="s">
        <v>22</v>
      </c>
      <c r="CH38" t="s">
        <v>23</v>
      </c>
      <c r="CI38" t="s">
        <v>14</v>
      </c>
      <c r="CJ38">
        <v>26.964293543684271</v>
      </c>
      <c r="CK38">
        <f>CJ38/CJ37</f>
        <v>0.91213445104520929</v>
      </c>
      <c r="CQ38" t="s">
        <v>22</v>
      </c>
      <c r="CR38" t="s">
        <v>23</v>
      </c>
      <c r="CS38" t="s">
        <v>14</v>
      </c>
      <c r="CT38">
        <v>21.232281692262529</v>
      </c>
      <c r="CU38">
        <f>CT38/CT37</f>
        <v>0.80063292206444736</v>
      </c>
    </row>
    <row r="39" spans="2:99">
      <c r="I39" s="3">
        <f>(I6+I14+I22+I30+I38)/5</f>
        <v>0.96478680616743373</v>
      </c>
      <c r="S39" s="3">
        <f>(S6+S14+S22+S30+S38)/5</f>
        <v>0.88144283233571574</v>
      </c>
      <c r="AW39" s="3">
        <f>(AW6+AW14+AW22+AW31+AW38)/5</f>
        <v>0.89007476443940359</v>
      </c>
      <c r="CK39" s="3">
        <f>(CK6+CK14+CK22+CK30+CK38)/5</f>
        <v>0.83503458740308412</v>
      </c>
      <c r="CU39" s="3">
        <f>(CU6+CU13+CU21+CU30+CU38)/5</f>
        <v>0.98575706154764298</v>
      </c>
    </row>
    <row r="41" spans="2:99">
      <c r="V41">
        <v>240</v>
      </c>
      <c r="W41">
        <v>216</v>
      </c>
      <c r="Y41" t="s">
        <v>12</v>
      </c>
      <c r="Z41" t="s">
        <v>13</v>
      </c>
      <c r="AA41" t="s">
        <v>14</v>
      </c>
      <c r="AB41">
        <v>265.98440194153028</v>
      </c>
      <c r="AF41">
        <v>131</v>
      </c>
      <c r="AG41">
        <v>51</v>
      </c>
      <c r="AI41" t="s">
        <v>12</v>
      </c>
      <c r="AJ41" t="s">
        <v>13</v>
      </c>
      <c r="AK41" t="s">
        <v>14</v>
      </c>
      <c r="AL41">
        <v>145.6185223498932</v>
      </c>
      <c r="AZ41">
        <v>273</v>
      </c>
      <c r="BA41">
        <v>178</v>
      </c>
      <c r="BC41" t="s">
        <v>12</v>
      </c>
      <c r="BD41" t="s">
        <v>13</v>
      </c>
      <c r="BE41" t="s">
        <v>14</v>
      </c>
      <c r="BF41">
        <v>294.02919953862875</v>
      </c>
    </row>
    <row r="42" spans="2:99">
      <c r="V42">
        <v>241</v>
      </c>
      <c r="W42">
        <v>210</v>
      </c>
      <c r="Y42" t="s">
        <v>15</v>
      </c>
      <c r="Z42" t="s">
        <v>16</v>
      </c>
      <c r="AA42" t="s">
        <v>14</v>
      </c>
      <c r="AB42">
        <v>203.26941691555626</v>
      </c>
      <c r="AF42">
        <v>151</v>
      </c>
      <c r="AG42">
        <v>50</v>
      </c>
      <c r="AI42" t="s">
        <v>15</v>
      </c>
      <c r="AJ42" t="s">
        <v>16</v>
      </c>
      <c r="AK42" t="s">
        <v>14</v>
      </c>
      <c r="AL42">
        <v>66.199079590898378</v>
      </c>
      <c r="AZ42">
        <v>295</v>
      </c>
      <c r="BA42">
        <v>159</v>
      </c>
      <c r="BC42" t="s">
        <v>15</v>
      </c>
      <c r="BD42" t="s">
        <v>16</v>
      </c>
      <c r="BE42" t="s">
        <v>14</v>
      </c>
      <c r="BF42">
        <v>186.59513249930254</v>
      </c>
    </row>
    <row r="43" spans="2:99">
      <c r="V43">
        <v>260</v>
      </c>
      <c r="W43">
        <v>185</v>
      </c>
      <c r="Y43" t="s">
        <v>17</v>
      </c>
      <c r="Z43" t="s">
        <v>18</v>
      </c>
      <c r="AA43" t="s">
        <v>14</v>
      </c>
      <c r="AB43">
        <v>-0.73531499600921846</v>
      </c>
      <c r="AF43">
        <v>163</v>
      </c>
      <c r="AG43">
        <v>71</v>
      </c>
      <c r="AI43" t="s">
        <v>17</v>
      </c>
      <c r="AJ43" t="s">
        <v>18</v>
      </c>
      <c r="AK43" t="s">
        <v>14</v>
      </c>
      <c r="AL43">
        <v>-0.57783955939218401</v>
      </c>
      <c r="AZ43">
        <v>315</v>
      </c>
      <c r="BA43">
        <v>173</v>
      </c>
      <c r="BC43" t="s">
        <v>17</v>
      </c>
      <c r="BD43" t="s">
        <v>18</v>
      </c>
      <c r="BE43" t="s">
        <v>14</v>
      </c>
      <c r="BF43">
        <v>0.23681596920538397</v>
      </c>
    </row>
    <row r="44" spans="2:99">
      <c r="V44">
        <v>268</v>
      </c>
      <c r="W44">
        <v>178</v>
      </c>
      <c r="Z44" t="s">
        <v>19</v>
      </c>
      <c r="AA44" t="s">
        <v>14</v>
      </c>
      <c r="AB44">
        <v>-42.130445884007187</v>
      </c>
      <c r="AF44">
        <v>150</v>
      </c>
      <c r="AG44">
        <v>86</v>
      </c>
      <c r="AJ44" t="s">
        <v>19</v>
      </c>
      <c r="AK44" t="s">
        <v>14</v>
      </c>
      <c r="AL44">
        <v>-33.10776798887121</v>
      </c>
      <c r="AZ44">
        <v>301</v>
      </c>
      <c r="BA44">
        <v>212</v>
      </c>
      <c r="BD44" t="s">
        <v>19</v>
      </c>
      <c r="BE44" t="s">
        <v>14</v>
      </c>
      <c r="BF44">
        <v>13.568555556768574</v>
      </c>
    </row>
    <row r="45" spans="2:99">
      <c r="V45">
        <v>286</v>
      </c>
      <c r="W45">
        <v>184</v>
      </c>
      <c r="Y45" t="s">
        <v>20</v>
      </c>
      <c r="Z45" t="s">
        <v>21</v>
      </c>
      <c r="AA45" t="s">
        <v>14</v>
      </c>
      <c r="AB45">
        <v>28.917488369052062</v>
      </c>
      <c r="AF45">
        <v>133</v>
      </c>
      <c r="AG45">
        <v>75</v>
      </c>
      <c r="AI45" t="s">
        <v>20</v>
      </c>
      <c r="AJ45" t="s">
        <v>21</v>
      </c>
      <c r="AK45" t="s">
        <v>14</v>
      </c>
      <c r="AL45">
        <v>15.380888957415362</v>
      </c>
      <c r="AZ45">
        <v>277</v>
      </c>
      <c r="BA45">
        <v>207</v>
      </c>
      <c r="BC45" t="s">
        <v>20</v>
      </c>
      <c r="BD45" t="s">
        <v>21</v>
      </c>
      <c r="BE45" t="s">
        <v>14</v>
      </c>
      <c r="BF45">
        <v>22.629602741866535</v>
      </c>
    </row>
    <row r="46" spans="2:99">
      <c r="V46">
        <v>286</v>
      </c>
      <c r="W46">
        <v>212</v>
      </c>
      <c r="Y46" t="s">
        <v>22</v>
      </c>
      <c r="Z46" t="s">
        <v>23</v>
      </c>
      <c r="AA46" t="s">
        <v>14</v>
      </c>
      <c r="AB46">
        <v>19.999999770093197</v>
      </c>
      <c r="AC46">
        <f>AB46/AB45</f>
        <v>0.69162299003455296</v>
      </c>
      <c r="AI46" t="s">
        <v>22</v>
      </c>
      <c r="AJ46" t="s">
        <v>23</v>
      </c>
      <c r="AK46" t="s">
        <v>14</v>
      </c>
      <c r="AL46">
        <v>21.432579748930642</v>
      </c>
      <c r="AM46">
        <f>AL45/AL46</f>
        <v>0.71764057978987694</v>
      </c>
      <c r="BC46" t="s">
        <v>22</v>
      </c>
      <c r="BD46" t="s">
        <v>23</v>
      </c>
      <c r="BE46" t="s">
        <v>14</v>
      </c>
      <c r="BF46">
        <v>27.898647748393394</v>
      </c>
      <c r="BG46">
        <f>BF45/BF46</f>
        <v>0.811136186454403</v>
      </c>
    </row>
    <row r="47" spans="2:99">
      <c r="V47">
        <v>263</v>
      </c>
      <c r="W47">
        <v>226</v>
      </c>
      <c r="AC47" s="3">
        <f>(AC4+AC14+AC22+AC30+AC36+AC46)/6</f>
        <v>0.81320874857569125</v>
      </c>
      <c r="AM47" s="3">
        <f>(AM6+AM16+AM26+AM36+AM46)/5</f>
        <v>0.9849041885514046</v>
      </c>
      <c r="BG47" s="3">
        <f>(BG6+BG14+BG22+BG30+BG38+BG46)/6</f>
        <v>0.95126237983889317</v>
      </c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670E-710C-A448-8300-465214033D61}">
  <dimension ref="A1:ES77"/>
  <sheetViews>
    <sheetView workbookViewId="0">
      <selection activeCell="ES58" sqref="ES58"/>
    </sheetView>
  </sheetViews>
  <sheetFormatPr baseColWidth="10" defaultRowHeight="20"/>
  <sheetData>
    <row r="1" spans="1:149">
      <c r="A1" t="s">
        <v>30</v>
      </c>
      <c r="B1" s="1"/>
      <c r="C1" s="1">
        <v>1</v>
      </c>
      <c r="D1" s="1">
        <f>A2</f>
        <v>61</v>
      </c>
      <c r="E1" s="1">
        <f t="shared" ref="E1:E3" si="0">B2</f>
        <v>110</v>
      </c>
      <c r="F1" s="1">
        <f>D1-D2</f>
        <v>-19</v>
      </c>
      <c r="G1" s="1">
        <f>E1-E2</f>
        <v>-9</v>
      </c>
      <c r="H1" s="1"/>
      <c r="I1" s="1"/>
      <c r="J1" s="1"/>
      <c r="K1" s="1">
        <v>1</v>
      </c>
      <c r="L1" s="1">
        <f>J2</f>
        <v>123.47627829610266</v>
      </c>
      <c r="M1" s="1">
        <f>COS(RADIANS(L1))</f>
        <v>-0.55159169107697603</v>
      </c>
      <c r="N1" s="1">
        <f>SIN(RADIANS(L1))</f>
        <v>0.83411426455542759</v>
      </c>
      <c r="P1" t="s">
        <v>31</v>
      </c>
      <c r="Q1" s="1"/>
      <c r="R1" s="1">
        <v>1</v>
      </c>
      <c r="S1" s="1">
        <f>P2</f>
        <v>89</v>
      </c>
      <c r="T1" s="1">
        <f t="shared" ref="T1:T3" si="1">Q2</f>
        <v>90</v>
      </c>
      <c r="U1" s="1">
        <f>S1-S2</f>
        <v>-13</v>
      </c>
      <c r="V1" s="1">
        <f>T1-T2</f>
        <v>-13</v>
      </c>
      <c r="W1" s="1"/>
      <c r="X1" s="1"/>
      <c r="Y1" s="1"/>
      <c r="Z1" s="1">
        <v>1</v>
      </c>
      <c r="AA1" s="1">
        <f>Y2</f>
        <v>118.30075576600638</v>
      </c>
      <c r="AB1" s="1">
        <f>COS(RADIANS(AA1))</f>
        <v>-0.47409982303501724</v>
      </c>
      <c r="AC1" s="1">
        <f>SIN(RADIANS(AA1))</f>
        <v>0.88047109992217532</v>
      </c>
      <c r="AE1" t="s">
        <v>32</v>
      </c>
      <c r="AF1" s="1"/>
      <c r="AG1" s="1">
        <v>1</v>
      </c>
      <c r="AH1" s="1">
        <f>AE2</f>
        <v>92</v>
      </c>
      <c r="AI1" s="1">
        <f t="shared" ref="AI1:AI3" si="2">AF2</f>
        <v>152</v>
      </c>
      <c r="AJ1" s="1">
        <f>AH1-AH2</f>
        <v>-30</v>
      </c>
      <c r="AK1" s="1">
        <f>AI1-AI2</f>
        <v>-13</v>
      </c>
      <c r="AL1" s="1"/>
      <c r="AM1" s="1"/>
      <c r="AN1" s="1"/>
      <c r="AO1" s="1">
        <v>1</v>
      </c>
      <c r="AP1" s="1">
        <f>AN2</f>
        <v>126.42330960066191</v>
      </c>
      <c r="AQ1" s="1">
        <f>COS(RADIANS(AP1))</f>
        <v>-0.59374629184942029</v>
      </c>
      <c r="AR1" s="1">
        <f>SIN(RADIANS(AP1))</f>
        <v>0.80465231057585551</v>
      </c>
      <c r="AT1" t="s">
        <v>33</v>
      </c>
      <c r="AU1" s="1"/>
      <c r="AV1" s="1">
        <v>1</v>
      </c>
      <c r="AW1" s="1">
        <f>AT2</f>
        <v>115</v>
      </c>
      <c r="AX1" s="1">
        <f t="shared" ref="AX1:AX3" si="3">AU2</f>
        <v>210</v>
      </c>
      <c r="AY1" s="1">
        <f>AW1-AW2</f>
        <v>0</v>
      </c>
      <c r="AZ1" s="1">
        <f>AX1-AX2</f>
        <v>11</v>
      </c>
      <c r="BA1" s="1"/>
      <c r="BB1" s="1"/>
      <c r="BC1" s="1"/>
      <c r="BD1" s="1">
        <v>1</v>
      </c>
      <c r="BE1" s="1">
        <f>BC2</f>
        <v>119.74488129694222</v>
      </c>
      <c r="BF1" s="1">
        <f>COS(RADIANS(BE1))</f>
        <v>-0.49613893835683381</v>
      </c>
      <c r="BG1" s="1">
        <f>SIN(RADIANS(BE1))</f>
        <v>0.86824314212445919</v>
      </c>
      <c r="BI1" t="s">
        <v>34</v>
      </c>
      <c r="BJ1" s="1"/>
      <c r="BK1" s="1">
        <v>1</v>
      </c>
      <c r="BL1" s="1">
        <f>BI2</f>
        <v>147</v>
      </c>
      <c r="BM1" s="1">
        <f t="shared" ref="BM1:BM3" si="4">BJ2</f>
        <v>126</v>
      </c>
      <c r="BN1" s="1">
        <f>BL1-BL2</f>
        <v>-14</v>
      </c>
      <c r="BO1" s="1">
        <f>BM1-BM2</f>
        <v>-21</v>
      </c>
      <c r="BP1" s="1"/>
      <c r="BQ1" s="1"/>
      <c r="BR1" s="1"/>
      <c r="BS1" s="1">
        <v>1</v>
      </c>
      <c r="BT1" s="1">
        <f>BR2</f>
        <v>118.55139187296018</v>
      </c>
      <c r="BU1" s="1">
        <f>COS(RADIANS(BT1))</f>
        <v>-0.47794682971439367</v>
      </c>
      <c r="BV1" s="1">
        <f>SIN(RADIANS(BT1))</f>
        <v>0.87838876812375077</v>
      </c>
      <c r="BX1" t="s">
        <v>35</v>
      </c>
      <c r="BY1" s="1"/>
      <c r="BZ1" s="1">
        <v>1</v>
      </c>
      <c r="CA1" s="1">
        <f>BX2</f>
        <v>98</v>
      </c>
      <c r="CB1" s="1">
        <f t="shared" ref="CB1:CB3" si="5">BY2</f>
        <v>258</v>
      </c>
      <c r="CC1" s="1">
        <f>CA1-CA2</f>
        <v>-21</v>
      </c>
      <c r="CD1" s="1">
        <f>CB1-CB2</f>
        <v>32</v>
      </c>
      <c r="CE1" s="1"/>
      <c r="CF1" s="1"/>
      <c r="CG1" s="1"/>
      <c r="CH1" s="1">
        <v>1</v>
      </c>
      <c r="CI1" s="1">
        <f>CG2</f>
        <v>120.78533506283577</v>
      </c>
      <c r="CJ1" s="1">
        <f>COS(RADIANS(CI1))</f>
        <v>-0.51182299607981496</v>
      </c>
      <c r="CK1" s="1">
        <f>SIN(RADIANS(CI1))</f>
        <v>0.85909092690115274</v>
      </c>
      <c r="CM1" t="s">
        <v>37</v>
      </c>
      <c r="CN1" s="1"/>
      <c r="CO1" s="1">
        <v>1</v>
      </c>
      <c r="CP1" s="1">
        <f>CM2</f>
        <v>133</v>
      </c>
      <c r="CQ1" s="1">
        <f t="shared" ref="CQ1:CQ3" si="6">CN2</f>
        <v>122</v>
      </c>
      <c r="CR1" s="1">
        <f>CP1-CP2</f>
        <v>-12</v>
      </c>
      <c r="CS1" s="1">
        <f>CQ1-CQ2</f>
        <v>-12</v>
      </c>
      <c r="CT1" s="1"/>
      <c r="CU1" s="1"/>
      <c r="CV1" s="1"/>
      <c r="CW1" s="1">
        <v>1</v>
      </c>
      <c r="CX1" s="1">
        <f>CV2</f>
        <v>120.25643716352927</v>
      </c>
      <c r="CY1" s="1">
        <f>COS(RADIANS(CX1))</f>
        <v>-0.50387102552408625</v>
      </c>
      <c r="CZ1" s="1">
        <f>SIN(RADIANS(CX1))</f>
        <v>0.86377890089843345</v>
      </c>
      <c r="DB1" t="s">
        <v>38</v>
      </c>
      <c r="DC1" s="1"/>
      <c r="DD1" s="1">
        <v>1</v>
      </c>
      <c r="DE1" s="1">
        <f>DB2</f>
        <v>90</v>
      </c>
      <c r="DF1" s="1">
        <f t="shared" ref="DF1:DF3" si="7">DC2</f>
        <v>236</v>
      </c>
      <c r="DG1" s="1">
        <f>DE1-DE2</f>
        <v>-24</v>
      </c>
      <c r="DH1" s="1">
        <f>DF1-DF2</f>
        <v>15</v>
      </c>
      <c r="DI1" s="1"/>
      <c r="DJ1" s="1"/>
      <c r="DK1" s="1"/>
      <c r="DL1" s="1">
        <v>1</v>
      </c>
      <c r="DM1" s="1">
        <f>DK2</f>
        <v>125.24364044912886</v>
      </c>
      <c r="DN1" s="1">
        <f>COS(RADIANS(DM1))</f>
        <v>-0.57705454326980421</v>
      </c>
      <c r="DO1" s="1">
        <f>SIN(RADIANS(DM1))</f>
        <v>0.81670561042010581</v>
      </c>
      <c r="DQ1" t="s">
        <v>39</v>
      </c>
      <c r="DR1" s="1"/>
      <c r="DS1" s="1">
        <v>1</v>
      </c>
      <c r="DT1" s="1">
        <f>DQ2</f>
        <v>145</v>
      </c>
      <c r="DU1" s="1">
        <f t="shared" ref="DU1:DU3" si="8">DR2</f>
        <v>124</v>
      </c>
      <c r="DV1" s="1">
        <f>DT1-DT2</f>
        <v>10</v>
      </c>
      <c r="DW1" s="1">
        <f>DU1-DU2</f>
        <v>-25</v>
      </c>
      <c r="DX1" s="1"/>
      <c r="DY1" s="1"/>
      <c r="DZ1" s="1"/>
      <c r="EA1" s="1">
        <v>1</v>
      </c>
      <c r="EB1" s="1">
        <f>DZ2</f>
        <v>105.50253879163162</v>
      </c>
      <c r="EC1" s="1">
        <f>COS(RADIANS(EB1))</f>
        <v>-0.26728107454434186</v>
      </c>
      <c r="ED1" s="1">
        <f>SIN(RADIANS(EB1))</f>
        <v>0.96361861085723222</v>
      </c>
      <c r="EF1" t="s">
        <v>40</v>
      </c>
      <c r="EG1" s="1"/>
      <c r="EH1" s="1">
        <v>1</v>
      </c>
      <c r="EI1" s="1">
        <f>EF2</f>
        <v>178</v>
      </c>
      <c r="EJ1" s="1">
        <f t="shared" ref="EJ1:EJ3" si="9">EG2</f>
        <v>77</v>
      </c>
      <c r="EK1" s="1">
        <f>EI1-EI2</f>
        <v>-8</v>
      </c>
      <c r="EL1" s="1">
        <f>EJ1-EJ2</f>
        <v>-15</v>
      </c>
      <c r="EM1" s="1"/>
      <c r="EN1" s="1"/>
      <c r="EO1" s="1"/>
      <c r="EP1" s="1">
        <v>1</v>
      </c>
      <c r="EQ1" s="1">
        <f>EO2</f>
        <v>115.76932762433871</v>
      </c>
      <c r="ER1" s="1">
        <f>COS(RADIANS(EQ1))</f>
        <v>-0.43474906583117584</v>
      </c>
      <c r="ES1" s="1">
        <f>SIN(RADIANS(EQ1))</f>
        <v>0.90055163636457847</v>
      </c>
    </row>
    <row r="2" spans="1:149">
      <c r="A2">
        <v>61</v>
      </c>
      <c r="B2">
        <v>110</v>
      </c>
      <c r="C2" s="1"/>
      <c r="D2" s="1">
        <f>A3</f>
        <v>80</v>
      </c>
      <c r="E2" s="1">
        <f t="shared" si="0"/>
        <v>119</v>
      </c>
      <c r="F2" s="1"/>
      <c r="G2" s="1"/>
      <c r="H2" s="1">
        <f>(F1*F3+G1*G3)/(SQRT(F1^2+G1^2)*SQRT(F3^2+G3^2))</f>
        <v>-0.55159169107697614</v>
      </c>
      <c r="I2" s="1">
        <f>ACOS(H2)</f>
        <v>2.1550676043758052</v>
      </c>
      <c r="J2" s="1">
        <f>DEGREES(I2)</f>
        <v>123.47627829610266</v>
      </c>
      <c r="K2" s="1">
        <v>2</v>
      </c>
      <c r="L2" s="1">
        <f>J6</f>
        <v>131.82016988013578</v>
      </c>
      <c r="M2" s="1">
        <f>COS(RADIANS(L2))</f>
        <v>-0.66679485946982597</v>
      </c>
      <c r="N2" s="1">
        <f>SIN(RADIANS(L2))</f>
        <v>0.74524131352509915</v>
      </c>
      <c r="P2">
        <v>89</v>
      </c>
      <c r="Q2">
        <v>90</v>
      </c>
      <c r="R2" s="1"/>
      <c r="S2" s="1">
        <f>P3</f>
        <v>102</v>
      </c>
      <c r="T2" s="1">
        <f t="shared" si="1"/>
        <v>103</v>
      </c>
      <c r="U2" s="1"/>
      <c r="V2" s="1"/>
      <c r="W2" s="1">
        <f>(U1*U3+V1*V3)/(SQRT(U1^2+V1^2)*SQRT(U3^2+V3^2))</f>
        <v>-0.47409982303501741</v>
      </c>
      <c r="X2" s="1">
        <f>ACOS(W2)</f>
        <v>2.0647376957144776</v>
      </c>
      <c r="Y2" s="1">
        <f>DEGREES(X2)</f>
        <v>118.30075576600638</v>
      </c>
      <c r="Z2" s="1">
        <v>2</v>
      </c>
      <c r="AA2" s="1">
        <f>Y6</f>
        <v>103.55719292953565</v>
      </c>
      <c r="AB2" s="1">
        <f>COS(RADIANS(AA2))</f>
        <v>-0.23441587183832066</v>
      </c>
      <c r="AC2" s="1">
        <f>SIN(RADIANS(AA2))</f>
        <v>0.97213640968244786</v>
      </c>
      <c r="AE2">
        <v>92</v>
      </c>
      <c r="AF2">
        <v>152</v>
      </c>
      <c r="AG2" s="1"/>
      <c r="AH2" s="1">
        <f>AE3</f>
        <v>122</v>
      </c>
      <c r="AI2" s="1">
        <f t="shared" si="2"/>
        <v>165</v>
      </c>
      <c r="AJ2" s="1"/>
      <c r="AK2" s="1"/>
      <c r="AL2" s="1">
        <f>(AJ1*AJ3+AK1*AK3)/(SQRT(AJ1^2+AK1^2)*SQRT(AJ3^2+AK3^2))</f>
        <v>-0.59374629184942029</v>
      </c>
      <c r="AM2" s="1">
        <f>ACOS(AL2)</f>
        <v>2.2065030037997078</v>
      </c>
      <c r="AN2" s="1">
        <f>DEGREES(AM2)</f>
        <v>126.42330960066191</v>
      </c>
      <c r="AO2" s="1">
        <v>2</v>
      </c>
      <c r="AP2" s="1">
        <f>AN6</f>
        <v>131.29537255792286</v>
      </c>
      <c r="AQ2" s="1">
        <f>COS(RADIANS(AP2))</f>
        <v>-0.65994099063671174</v>
      </c>
      <c r="AR2" s="1">
        <f>SIN(RADIANS(AP2))</f>
        <v>0.7513174354941029</v>
      </c>
      <c r="AT2">
        <v>115</v>
      </c>
      <c r="AU2">
        <v>210</v>
      </c>
      <c r="AV2" s="1"/>
      <c r="AW2" s="1">
        <f>AT3</f>
        <v>115</v>
      </c>
      <c r="AX2" s="1">
        <f t="shared" si="3"/>
        <v>199</v>
      </c>
      <c r="AY2" s="1"/>
      <c r="AZ2" s="1"/>
      <c r="BA2" s="1">
        <f>(AY1*AY3+AZ1*AZ3)/(SQRT(AY1^2+AZ1^2)*SQRT(AY3^2+AZ3^2))</f>
        <v>-0.49613893835683393</v>
      </c>
      <c r="BB2" s="1">
        <f>ACOS(BA2)</f>
        <v>2.0899424410414196</v>
      </c>
      <c r="BC2" s="1">
        <f>DEGREES(BB2)</f>
        <v>119.74488129694222</v>
      </c>
      <c r="BD2" s="1">
        <v>2</v>
      </c>
      <c r="BE2" s="1">
        <f>BC6</f>
        <v>108.96058342937962</v>
      </c>
      <c r="BF2" s="1">
        <f>COS(RADIANS(BE2))</f>
        <v>-0.32491760896788036</v>
      </c>
      <c r="BG2" s="1">
        <f>SIN(RADIANS(BE2))</f>
        <v>0.94574232610293785</v>
      </c>
      <c r="BI2">
        <v>147</v>
      </c>
      <c r="BJ2">
        <v>126</v>
      </c>
      <c r="BK2" s="1"/>
      <c r="BL2" s="1">
        <f>BI3</f>
        <v>161</v>
      </c>
      <c r="BM2" s="1">
        <f t="shared" si="4"/>
        <v>147</v>
      </c>
      <c r="BN2" s="1"/>
      <c r="BO2" s="1"/>
      <c r="BP2" s="1">
        <f>(BN1*BN3+BO1*BO3)/(SQRT(BN1^2+BO1^2)*SQRT(BN3^2+BO3^2))</f>
        <v>-0.47794682971439373</v>
      </c>
      <c r="BQ2" s="1">
        <f>ACOS(BP2)</f>
        <v>2.0691121210052024</v>
      </c>
      <c r="BR2" s="1">
        <f>DEGREES(BQ2)</f>
        <v>118.55139187296018</v>
      </c>
      <c r="BS2" s="1">
        <v>2</v>
      </c>
      <c r="BT2" s="1">
        <f>BR6</f>
        <v>110.10386462505173</v>
      </c>
      <c r="BU2" s="1">
        <f>COS(RADIANS(BT2))</f>
        <v>-0.34372303611634797</v>
      </c>
      <c r="BV2" s="1">
        <f>SIN(RADIANS(BT2))</f>
        <v>0.93907106996380196</v>
      </c>
      <c r="BX2">
        <v>98</v>
      </c>
      <c r="BY2">
        <v>258</v>
      </c>
      <c r="BZ2" s="1"/>
      <c r="CA2" s="1">
        <f>BX3</f>
        <v>119</v>
      </c>
      <c r="CB2" s="1">
        <f t="shared" si="5"/>
        <v>226</v>
      </c>
      <c r="CC2" s="1"/>
      <c r="CD2" s="1"/>
      <c r="CE2" s="1">
        <f>(CC1*CC3+CD1*CD3)/(SQRT(CC1^2+CD1^2)*SQRT(CC3^2+CD3^2))</f>
        <v>-0.51182299607981485</v>
      </c>
      <c r="CF2" s="1">
        <f>ACOS(CE2)</f>
        <v>2.1081017849710362</v>
      </c>
      <c r="CG2" s="1">
        <f>DEGREES(CF2)</f>
        <v>120.78533506283577</v>
      </c>
      <c r="CH2" s="1">
        <v>2</v>
      </c>
      <c r="CI2" s="1">
        <f>CG6</f>
        <v>122.72804004619354</v>
      </c>
      <c r="CJ2" s="1">
        <f>COS(RADIANS(CI2))</f>
        <v>-0.54065208367765727</v>
      </c>
      <c r="CK2" s="1">
        <f>SIN(RADIANS(CI2))</f>
        <v>0.84124629236330517</v>
      </c>
      <c r="CM2">
        <v>133</v>
      </c>
      <c r="CN2">
        <v>122</v>
      </c>
      <c r="CO2" s="1"/>
      <c r="CP2" s="1">
        <f>CM3</f>
        <v>145</v>
      </c>
      <c r="CQ2" s="1">
        <f t="shared" si="6"/>
        <v>134</v>
      </c>
      <c r="CR2" s="1"/>
      <c r="CS2" s="1"/>
      <c r="CT2" s="1">
        <f>(CR1*CR3+CS1*CS3)/(SQRT(CR1^2+CS1^2)*SQRT(CR3^2+CS3^2))</f>
        <v>-0.50387102552408625</v>
      </c>
      <c r="CU2" s="1">
        <f>ACOS(CT2)</f>
        <v>2.0988707752212563</v>
      </c>
      <c r="CV2" s="1">
        <f>DEGREES(CU2)</f>
        <v>120.25643716352927</v>
      </c>
      <c r="CW2" s="1">
        <v>2</v>
      </c>
      <c r="CX2" s="1">
        <f>CV6</f>
        <v>112.82502919235677</v>
      </c>
      <c r="CY2" s="1">
        <f>COS(RADIANS(CX2))</f>
        <v>-0.3879182578373504</v>
      </c>
      <c r="CZ2" s="1">
        <f>SIN(RADIANS(CX2))</f>
        <v>0.92169378062154406</v>
      </c>
      <c r="DB2">
        <v>90</v>
      </c>
      <c r="DC2">
        <v>236</v>
      </c>
      <c r="DD2" s="1"/>
      <c r="DE2" s="1">
        <f>DB3</f>
        <v>114</v>
      </c>
      <c r="DF2" s="1">
        <f t="shared" si="7"/>
        <v>221</v>
      </c>
      <c r="DG2" s="1"/>
      <c r="DH2" s="1"/>
      <c r="DI2" s="1">
        <f>(DG1*DG3+DH1*DH3)/(SQRT(DG1^2+DH1^2)*SQRT(DG3^2+DH3^2))</f>
        <v>-0.57705454326980443</v>
      </c>
      <c r="DJ2" s="1">
        <f>ACOS(DI2)</f>
        <v>2.1859138930212483</v>
      </c>
      <c r="DK2" s="1">
        <f>DEGREES(DJ2)</f>
        <v>125.24364044912886</v>
      </c>
      <c r="DL2" s="1">
        <v>2</v>
      </c>
      <c r="DM2" s="1">
        <f>DK6</f>
        <v>112.24902365721238</v>
      </c>
      <c r="DN2" s="1">
        <f>COS(RADIANS(DM2))</f>
        <v>-0.37863284572050437</v>
      </c>
      <c r="DO2" s="1">
        <f>SIN(RADIANS(DM2))</f>
        <v>0.92554695620567662</v>
      </c>
      <c r="DQ2">
        <v>145</v>
      </c>
      <c r="DR2">
        <v>124</v>
      </c>
      <c r="DS2" s="1"/>
      <c r="DT2" s="1">
        <f>DQ3</f>
        <v>135</v>
      </c>
      <c r="DU2" s="1">
        <f t="shared" si="8"/>
        <v>149</v>
      </c>
      <c r="DV2" s="1"/>
      <c r="DW2" s="1"/>
      <c r="DX2" s="1">
        <f>(DV1*DV3+DW1*DW3)/(SQRT(DV1^2+DW1^2)*SQRT(DV3^2+DW3^2))</f>
        <v>-0.2672810745443418</v>
      </c>
      <c r="DY2" s="1">
        <f>ACOS(DX2)</f>
        <v>1.8413666711270116</v>
      </c>
      <c r="DZ2" s="1">
        <f>DEGREES(DY2)</f>
        <v>105.50253879163162</v>
      </c>
      <c r="EA2" s="1">
        <v>2</v>
      </c>
      <c r="EB2" s="1">
        <f>DZ6</f>
        <v>120.17893192908163</v>
      </c>
      <c r="EC2" s="1">
        <f>COS(RADIANS(EB2))</f>
        <v>-0.50270211255968245</v>
      </c>
      <c r="ED2" s="1">
        <f>SIN(RADIANS(EB2))</f>
        <v>0.86445970757926738</v>
      </c>
      <c r="EF2">
        <v>178</v>
      </c>
      <c r="EG2">
        <v>77</v>
      </c>
      <c r="EH2" s="1"/>
      <c r="EI2" s="1">
        <f>EF3</f>
        <v>186</v>
      </c>
      <c r="EJ2" s="1">
        <f t="shared" si="9"/>
        <v>92</v>
      </c>
      <c r="EK2" s="1"/>
      <c r="EL2" s="1"/>
      <c r="EM2" s="1">
        <f>(EK1*EK3+EL1*EL3)/(SQRT(EK1^2+EL1^2)*SQRT(EK3^2+EL3^2))</f>
        <v>-0.43474906583117584</v>
      </c>
      <c r="EN2" s="1">
        <f>ACOS(EM2)</f>
        <v>2.0205559398647357</v>
      </c>
      <c r="EO2" s="1">
        <f>DEGREES(EN2)</f>
        <v>115.76932762433871</v>
      </c>
      <c r="EP2" s="1">
        <v>2</v>
      </c>
      <c r="EQ2" s="1">
        <f>EO6</f>
        <v>115.76932762433871</v>
      </c>
      <c r="ER2" s="1">
        <f>COS(RADIANS(EQ2))</f>
        <v>-0.43474906583117584</v>
      </c>
      <c r="ES2" s="1">
        <f>SIN(RADIANS(EQ2))</f>
        <v>0.90055163636457847</v>
      </c>
    </row>
    <row r="3" spans="1:149">
      <c r="A3">
        <v>80</v>
      </c>
      <c r="B3">
        <v>119</v>
      </c>
      <c r="C3" s="1"/>
      <c r="D3" s="1">
        <f>A4</f>
        <v>81</v>
      </c>
      <c r="E3" s="1">
        <f t="shared" si="0"/>
        <v>126</v>
      </c>
      <c r="F3" s="1">
        <f>D3-D2</f>
        <v>1</v>
      </c>
      <c r="G3" s="1">
        <f>E3-E2</f>
        <v>7</v>
      </c>
      <c r="H3" s="1"/>
      <c r="I3" s="1"/>
      <c r="J3" s="1"/>
      <c r="K3" s="1">
        <v>3</v>
      </c>
      <c r="L3" s="1">
        <f>J10</f>
        <v>151.16449915225689</v>
      </c>
      <c r="M3" s="1">
        <f>COS(RADIANS(L3))</f>
        <v>-0.87600801405568696</v>
      </c>
      <c r="N3" s="1">
        <f>SIN(RADIANS(L3))</f>
        <v>0.48229654706436725</v>
      </c>
      <c r="P3">
        <v>102</v>
      </c>
      <c r="Q3">
        <v>103</v>
      </c>
      <c r="R3" s="1"/>
      <c r="S3" s="1">
        <f>P4</f>
        <v>99</v>
      </c>
      <c r="T3" s="1">
        <f t="shared" si="1"/>
        <v>113</v>
      </c>
      <c r="U3" s="1">
        <f>S3-S2</f>
        <v>-3</v>
      </c>
      <c r="V3" s="1">
        <f>T3-T2</f>
        <v>10</v>
      </c>
      <c r="W3" s="1"/>
      <c r="X3" s="1"/>
      <c r="Y3" s="1"/>
      <c r="Z3" s="1">
        <v>3</v>
      </c>
      <c r="AA3" s="1">
        <f>Y10</f>
        <v>111.72567155358114</v>
      </c>
      <c r="AB3" s="1">
        <f>COS(RADIANS(AA3))</f>
        <v>-0.37016302090693626</v>
      </c>
      <c r="AC3" s="1">
        <f>SIN(RADIANS(AA3))</f>
        <v>0.92896681208375309</v>
      </c>
      <c r="AE3">
        <v>122</v>
      </c>
      <c r="AF3">
        <v>165</v>
      </c>
      <c r="AG3" s="1"/>
      <c r="AH3" s="1">
        <f>AE4</f>
        <v>125</v>
      </c>
      <c r="AI3" s="1">
        <f t="shared" si="2"/>
        <v>178</v>
      </c>
      <c r="AJ3" s="1">
        <f>AH3-AH2</f>
        <v>3</v>
      </c>
      <c r="AK3" s="1">
        <f>AI3-AI2</f>
        <v>13</v>
      </c>
      <c r="AL3" s="1"/>
      <c r="AM3" s="1"/>
      <c r="AN3" s="1"/>
      <c r="AO3" s="1">
        <v>3</v>
      </c>
      <c r="AP3" s="1">
        <f>AN10</f>
        <v>116.48165126580091</v>
      </c>
      <c r="AQ3" s="1">
        <f>COS(RADIANS(AP3))</f>
        <v>-0.44591119124100348</v>
      </c>
      <c r="AR3" s="1">
        <f>SIN(RADIANS(AP3))</f>
        <v>0.89507720869544505</v>
      </c>
      <c r="AT3">
        <v>115</v>
      </c>
      <c r="AU3">
        <v>199</v>
      </c>
      <c r="AV3" s="1"/>
      <c r="AW3" s="1">
        <f>AT4</f>
        <v>136</v>
      </c>
      <c r="AX3" s="1">
        <f t="shared" si="3"/>
        <v>187</v>
      </c>
      <c r="AY3" s="1">
        <f>AW3-AW2</f>
        <v>21</v>
      </c>
      <c r="AZ3" s="1">
        <f>AX3-AX2</f>
        <v>-12</v>
      </c>
      <c r="BA3" s="1"/>
      <c r="BB3" s="1"/>
      <c r="BC3" s="1"/>
      <c r="BD3" s="1">
        <v>3</v>
      </c>
      <c r="BE3" s="1">
        <f>BC10</f>
        <v>105.78075330951539</v>
      </c>
      <c r="BF3" s="1">
        <f>COS(RADIANS(BE3))</f>
        <v>-0.27195700522594768</v>
      </c>
      <c r="BG3" s="1">
        <f>SIN(RADIANS(BE3))</f>
        <v>0.96230940310719915</v>
      </c>
      <c r="BI3">
        <v>161</v>
      </c>
      <c r="BJ3">
        <v>147</v>
      </c>
      <c r="BK3" s="1"/>
      <c r="BL3" s="1">
        <f>BI4</f>
        <v>151</v>
      </c>
      <c r="BM3" s="1">
        <f t="shared" si="4"/>
        <v>166</v>
      </c>
      <c r="BN3" s="1">
        <f>BL3-BL2</f>
        <v>-10</v>
      </c>
      <c r="BO3" s="1">
        <f>BM3-BM2</f>
        <v>19</v>
      </c>
      <c r="BP3" s="1"/>
      <c r="BQ3" s="1"/>
      <c r="BR3" s="1"/>
      <c r="BS3" s="1">
        <v>3</v>
      </c>
      <c r="BT3" s="1">
        <f>BR10</f>
        <v>120.04351631158896</v>
      </c>
      <c r="BU3" s="1">
        <f>COS(RADIANS(BT3))</f>
        <v>-0.50065760454471642</v>
      </c>
      <c r="BV3" s="1">
        <f>SIN(RADIANS(BT3))</f>
        <v>0.86564540258211176</v>
      </c>
      <c r="BX3">
        <v>119</v>
      </c>
      <c r="BY3">
        <v>226</v>
      </c>
      <c r="BZ3" s="1"/>
      <c r="CA3" s="1">
        <f>BX4</f>
        <v>142</v>
      </c>
      <c r="CB3" s="1">
        <f t="shared" si="5"/>
        <v>227</v>
      </c>
      <c r="CC3" s="1">
        <f>CA3-CA2</f>
        <v>23</v>
      </c>
      <c r="CD3" s="1">
        <f>CB3-CB2</f>
        <v>1</v>
      </c>
      <c r="CE3" s="1"/>
      <c r="CF3" s="1"/>
      <c r="CG3" s="1"/>
      <c r="CH3" s="1">
        <v>3</v>
      </c>
      <c r="CI3" s="1">
        <f>CG10</f>
        <v>117.08749061403674</v>
      </c>
      <c r="CJ3" s="1">
        <f>COS(RADIANS(CI3))</f>
        <v>-0.45535053624049177</v>
      </c>
      <c r="CK3" s="1">
        <f>SIN(RADIANS(CI3))</f>
        <v>0.89031224250006613</v>
      </c>
      <c r="CM3">
        <v>145</v>
      </c>
      <c r="CN3">
        <v>134</v>
      </c>
      <c r="CO3" s="1"/>
      <c r="CP3" s="1">
        <f>CM4</f>
        <v>140</v>
      </c>
      <c r="CQ3" s="1">
        <f t="shared" si="6"/>
        <v>153</v>
      </c>
      <c r="CR3" s="1">
        <f>CP3-CP2</f>
        <v>-5</v>
      </c>
      <c r="CS3" s="1">
        <f>CQ3-CQ2</f>
        <v>19</v>
      </c>
      <c r="CT3" s="1"/>
      <c r="CU3" s="1"/>
      <c r="CV3" s="1"/>
      <c r="CW3" s="1">
        <v>3</v>
      </c>
      <c r="CX3" s="1">
        <f>CV10</f>
        <v>107.34373259765941</v>
      </c>
      <c r="CY3" s="1">
        <f>COS(RADIANS(CX3))</f>
        <v>-0.29810353512405563</v>
      </c>
      <c r="CZ3" s="1">
        <f>SIN(RADIANS(CX3))</f>
        <v>0.95453354176086491</v>
      </c>
      <c r="DB3">
        <v>114</v>
      </c>
      <c r="DC3">
        <v>221</v>
      </c>
      <c r="DD3" s="1"/>
      <c r="DE3" s="1">
        <f>DB4</f>
        <v>145</v>
      </c>
      <c r="DF3" s="1">
        <f t="shared" si="7"/>
        <v>234</v>
      </c>
      <c r="DG3" s="1">
        <f>DE3-DE2</f>
        <v>31</v>
      </c>
      <c r="DH3" s="1">
        <f>DF3-DF2</f>
        <v>13</v>
      </c>
      <c r="DI3" s="1"/>
      <c r="DJ3" s="1"/>
      <c r="DK3" s="1"/>
      <c r="DL3" s="1">
        <v>3</v>
      </c>
      <c r="DM3" s="1">
        <f>DK10</f>
        <v>121.50426671920417</v>
      </c>
      <c r="DN3" s="1">
        <f>COS(RADIANS(DM3))</f>
        <v>-0.52256205792928712</v>
      </c>
      <c r="DO3" s="1">
        <f>SIN(RADIANS(DM3))</f>
        <v>0.85260125241094287</v>
      </c>
      <c r="DQ3">
        <v>135</v>
      </c>
      <c r="DR3">
        <v>149</v>
      </c>
      <c r="DS3" s="1"/>
      <c r="DT3" s="1">
        <f>DQ4</f>
        <v>156</v>
      </c>
      <c r="DU3" s="1">
        <f t="shared" si="8"/>
        <v>165</v>
      </c>
      <c r="DV3" s="1">
        <f>DT3-DT2</f>
        <v>21</v>
      </c>
      <c r="DW3" s="1">
        <f>DU3-DU2</f>
        <v>16</v>
      </c>
      <c r="DX3" s="1"/>
      <c r="DY3" s="1"/>
      <c r="DZ3" s="1"/>
      <c r="EA3" s="1">
        <v>3</v>
      </c>
      <c r="EB3" s="1">
        <f>DZ10</f>
        <v>108.51598947540349</v>
      </c>
      <c r="EC3" s="1">
        <f>COS(RADIANS(EB3))</f>
        <v>-0.31756929177192639</v>
      </c>
      <c r="ED3" s="1">
        <f>SIN(RADIANS(EB3))</f>
        <v>0.94823506838941418</v>
      </c>
      <c r="EF3">
        <v>186</v>
      </c>
      <c r="EG3">
        <v>92</v>
      </c>
      <c r="EH3" s="1"/>
      <c r="EI3" s="1">
        <f>EF4</f>
        <v>167</v>
      </c>
      <c r="EJ3" s="1">
        <f t="shared" si="9"/>
        <v>118</v>
      </c>
      <c r="EK3" s="1">
        <f>EI3-EI2</f>
        <v>-19</v>
      </c>
      <c r="EL3" s="1">
        <f>EJ3-EJ2</f>
        <v>26</v>
      </c>
      <c r="EM3" s="1"/>
      <c r="EN3" s="1"/>
      <c r="EO3" s="1"/>
      <c r="EP3" s="1">
        <v>3</v>
      </c>
      <c r="EQ3" s="1">
        <f>EO10</f>
        <v>122.18263176720482</v>
      </c>
      <c r="ER3" s="1">
        <f>COS(RADIANS(EQ3))</f>
        <v>-0.53261974264777756</v>
      </c>
      <c r="ES3" s="1">
        <f>SIN(RADIANS(EQ3))</f>
        <v>0.84635465954989297</v>
      </c>
    </row>
    <row r="4" spans="1:149">
      <c r="A4">
        <v>81</v>
      </c>
      <c r="B4">
        <v>126</v>
      </c>
      <c r="C4" s="1"/>
      <c r="D4" s="1"/>
      <c r="E4" s="1"/>
      <c r="F4" s="1"/>
      <c r="G4" s="1"/>
      <c r="H4" s="1"/>
      <c r="I4" s="1"/>
      <c r="J4" s="1"/>
      <c r="K4" s="1">
        <v>4</v>
      </c>
      <c r="L4" s="1">
        <f>J14</f>
        <v>135.90938044919915</v>
      </c>
      <c r="M4" s="1">
        <f>COS(RADIANS(L4))</f>
        <v>-0.71824022278917388</v>
      </c>
      <c r="N4" s="1">
        <f>SIN(RADIANS(L4))</f>
        <v>0.69579521582701176</v>
      </c>
      <c r="P4">
        <v>99</v>
      </c>
      <c r="Q4">
        <v>113</v>
      </c>
      <c r="R4" s="1"/>
      <c r="S4" s="1"/>
      <c r="T4" s="1"/>
      <c r="U4" s="1"/>
      <c r="V4" s="1"/>
      <c r="W4" s="1"/>
      <c r="X4" s="1"/>
      <c r="Y4" s="1"/>
      <c r="Z4" s="1">
        <v>4</v>
      </c>
      <c r="AA4" s="1">
        <f>Y14</f>
        <v>126.46923439005187</v>
      </c>
      <c r="AB4" s="1">
        <f>COS(RADIANS(AA4))</f>
        <v>-0.59439106108380579</v>
      </c>
      <c r="AC4" s="1">
        <f>SIN(RADIANS(AA4))</f>
        <v>0.80417614146632543</v>
      </c>
      <c r="AE4">
        <v>125</v>
      </c>
      <c r="AF4">
        <v>178</v>
      </c>
      <c r="AG4" s="1"/>
      <c r="AH4" s="1"/>
      <c r="AI4" s="1"/>
      <c r="AJ4" s="1"/>
      <c r="AK4" s="1"/>
      <c r="AL4" s="1"/>
      <c r="AM4" s="1"/>
      <c r="AN4" s="1"/>
      <c r="AO4" s="1">
        <v>4</v>
      </c>
      <c r="AP4" s="1">
        <f>AN14</f>
        <v>126.34745820888527</v>
      </c>
      <c r="AQ4" s="1">
        <f>COS(RADIANS(AP4))</f>
        <v>-0.59268052764722567</v>
      </c>
      <c r="AR4" s="1">
        <f>SIN(RADIANS(AP4))</f>
        <v>0.80543764013597363</v>
      </c>
      <c r="AT4">
        <v>136</v>
      </c>
      <c r="AU4">
        <v>187</v>
      </c>
      <c r="AV4" s="1"/>
      <c r="AW4" s="1"/>
      <c r="AX4" s="1"/>
      <c r="AY4" s="1"/>
      <c r="AZ4" s="1"/>
      <c r="BA4" s="1"/>
      <c r="BB4" s="1"/>
      <c r="BC4" s="1"/>
      <c r="BD4" s="1">
        <v>4</v>
      </c>
      <c r="BE4" s="1">
        <f>BC14</f>
        <v>138.36646066342979</v>
      </c>
      <c r="BF4" s="1">
        <f>COS(RADIANS(BE4))</f>
        <v>-0.74740931868365967</v>
      </c>
      <c r="BG4" s="1">
        <f>SIN(RADIANS(BE4))</f>
        <v>0.66436383882991978</v>
      </c>
      <c r="BI4">
        <v>151</v>
      </c>
      <c r="BJ4">
        <v>166</v>
      </c>
      <c r="BK4" s="1"/>
      <c r="BL4" s="1"/>
      <c r="BM4" s="1"/>
      <c r="BN4" s="1"/>
      <c r="BO4" s="1"/>
      <c r="BP4" s="1"/>
      <c r="BQ4" s="1"/>
      <c r="BR4" s="1"/>
      <c r="BS4" s="1">
        <v>4</v>
      </c>
      <c r="BT4" s="1">
        <f>BR14</f>
        <v>112.54564765857458</v>
      </c>
      <c r="BU4" s="1">
        <f>COS(RADIANS(BT4))</f>
        <v>-0.38341936745012734</v>
      </c>
      <c r="BV4" s="1">
        <f>SIN(RADIANS(BT4))</f>
        <v>0.92357435470250271</v>
      </c>
      <c r="BX4">
        <v>142</v>
      </c>
      <c r="BY4">
        <v>227</v>
      </c>
      <c r="BZ4" s="1"/>
      <c r="CA4" s="1"/>
      <c r="CB4" s="1"/>
      <c r="CC4" s="1"/>
      <c r="CD4" s="1"/>
      <c r="CE4" s="1"/>
      <c r="CF4" s="1"/>
      <c r="CG4" s="1"/>
      <c r="CH4" s="1">
        <v>4</v>
      </c>
      <c r="CI4" s="1">
        <f>CG14</f>
        <v>123.47627829610266</v>
      </c>
      <c r="CJ4" s="1">
        <f>COS(RADIANS(CI4))</f>
        <v>-0.55159169107697603</v>
      </c>
      <c r="CK4" s="1">
        <f>SIN(RADIANS(CI4))</f>
        <v>0.83411426455542759</v>
      </c>
      <c r="CM4">
        <v>140</v>
      </c>
      <c r="CN4">
        <v>153</v>
      </c>
      <c r="CO4" s="1"/>
      <c r="CP4" s="1"/>
      <c r="CQ4" s="1"/>
      <c r="CR4" s="1"/>
      <c r="CS4" s="1"/>
      <c r="CT4" s="1"/>
      <c r="CU4" s="1"/>
      <c r="CV4" s="1"/>
      <c r="CW4" s="1">
        <v>4</v>
      </c>
      <c r="CX4" s="1">
        <f>CV14</f>
        <v>124.78312037027325</v>
      </c>
      <c r="CY4" s="1">
        <f>COS(RADIANS(CX4))</f>
        <v>-0.57047162816380192</v>
      </c>
      <c r="CZ4" s="1">
        <f>SIN(RADIANS(CX4))</f>
        <v>0.82131730863299168</v>
      </c>
      <c r="DB4">
        <v>145</v>
      </c>
      <c r="DC4">
        <v>234</v>
      </c>
      <c r="DD4" s="1"/>
      <c r="DE4" s="1"/>
      <c r="DF4" s="1"/>
      <c r="DG4" s="1"/>
      <c r="DH4" s="1"/>
      <c r="DI4" s="1"/>
      <c r="DJ4" s="1"/>
      <c r="DK4" s="1"/>
      <c r="DL4" s="1">
        <v>4</v>
      </c>
      <c r="DM4" s="1">
        <f>DK14</f>
        <v>118.64186149309243</v>
      </c>
      <c r="DN4" s="1">
        <f>COS(RADIANS(DM4))</f>
        <v>-0.4793332028169151</v>
      </c>
      <c r="DO4" s="1">
        <f>SIN(RADIANS(DM4))</f>
        <v>0.87763299885389345</v>
      </c>
      <c r="DQ4">
        <v>156</v>
      </c>
      <c r="DR4">
        <v>165</v>
      </c>
      <c r="DS4" s="1"/>
      <c r="DT4" s="1"/>
      <c r="DU4" s="1"/>
      <c r="DV4" s="1"/>
      <c r="DW4" s="1"/>
      <c r="DX4" s="1"/>
      <c r="DY4" s="1"/>
      <c r="DZ4" s="1"/>
      <c r="EA4" s="1">
        <v>4</v>
      </c>
      <c r="EB4" s="1">
        <f>DZ14</f>
        <v>134.73449782479091</v>
      </c>
      <c r="EC4" s="1">
        <f>COS(RADIANS(EB4))</f>
        <v>-0.70382254809466727</v>
      </c>
      <c r="ED4" s="1">
        <f>SIN(RADIANS(EB4))</f>
        <v>0.71037583066538079</v>
      </c>
      <c r="EF4">
        <v>167</v>
      </c>
      <c r="EG4">
        <v>118</v>
      </c>
      <c r="EH4" s="1"/>
      <c r="EI4" s="1"/>
      <c r="EJ4" s="1"/>
      <c r="EK4" s="1"/>
      <c r="EL4" s="1"/>
      <c r="EM4" s="1"/>
      <c r="EN4" s="1"/>
      <c r="EO4" s="1"/>
      <c r="EP4" s="1">
        <v>4</v>
      </c>
      <c r="EQ4" s="1">
        <f>EO14</f>
        <v>143.91492695714788</v>
      </c>
      <c r="ER4" s="1">
        <f>COS(RADIANS(EQ4))</f>
        <v>-0.80814335659151582</v>
      </c>
      <c r="ES4" s="1">
        <f>SIN(RADIANS(EQ4))</f>
        <v>0.58898583615991829</v>
      </c>
    </row>
    <row r="5" spans="1:149">
      <c r="A5">
        <v>93</v>
      </c>
      <c r="B5">
        <v>134</v>
      </c>
      <c r="C5" s="1">
        <v>2</v>
      </c>
      <c r="D5" s="1">
        <f>A3</f>
        <v>80</v>
      </c>
      <c r="E5" s="1">
        <f>B3</f>
        <v>119</v>
      </c>
      <c r="F5" s="1">
        <f>D5-D6</f>
        <v>-1</v>
      </c>
      <c r="G5" s="1">
        <f>E5-E6</f>
        <v>-7</v>
      </c>
      <c r="H5" s="1"/>
      <c r="I5" s="1"/>
      <c r="J5" s="1"/>
      <c r="K5" s="1">
        <v>5</v>
      </c>
      <c r="L5" s="1">
        <f>J18</f>
        <v>128.82982490497039</v>
      </c>
      <c r="M5" s="1">
        <f t="shared" ref="M5:M6" si="10">COS(RADIANS(L5))</f>
        <v>-0.62700940521161774</v>
      </c>
      <c r="N5" s="1">
        <f t="shared" ref="N5:N6" si="11">SIN(RADIANS(L5))</f>
        <v>0.77901168526291908</v>
      </c>
      <c r="P5">
        <v>111</v>
      </c>
      <c r="Q5">
        <v>120</v>
      </c>
      <c r="R5" s="1">
        <v>2</v>
      </c>
      <c r="S5" s="1">
        <f>P3</f>
        <v>102</v>
      </c>
      <c r="T5" s="1">
        <f>Q3</f>
        <v>103</v>
      </c>
      <c r="U5" s="1">
        <f>S5-S6</f>
        <v>3</v>
      </c>
      <c r="V5" s="1">
        <f>T5-T6</f>
        <v>-10</v>
      </c>
      <c r="W5" s="1"/>
      <c r="X5" s="1"/>
      <c r="Y5" s="1"/>
      <c r="Z5" s="1">
        <v>5</v>
      </c>
      <c r="AA5" s="1">
        <f>Y18</f>
        <v>131.42366562500263</v>
      </c>
      <c r="AB5" s="1">
        <f t="shared" ref="AB5:AB7" si="12">COS(RADIANS(AA5))</f>
        <v>-0.66162163708684618</v>
      </c>
      <c r="AC5" s="1">
        <f t="shared" ref="AC5:AC7" si="13">SIN(RADIANS(AA5))</f>
        <v>0.74983785536509273</v>
      </c>
      <c r="AE5">
        <v>138</v>
      </c>
      <c r="AF5">
        <v>185</v>
      </c>
      <c r="AG5" s="1">
        <v>2</v>
      </c>
      <c r="AH5" s="1">
        <f>AE3</f>
        <v>122</v>
      </c>
      <c r="AI5" s="1">
        <f>AF3</f>
        <v>165</v>
      </c>
      <c r="AJ5" s="1">
        <f>AH5-AH6</f>
        <v>-3</v>
      </c>
      <c r="AK5" s="1">
        <f>AI5-AI6</f>
        <v>-13</v>
      </c>
      <c r="AL5" s="1"/>
      <c r="AM5" s="1"/>
      <c r="AN5" s="1"/>
      <c r="AO5" s="1">
        <v>5</v>
      </c>
      <c r="AP5" s="1">
        <f>AN18</f>
        <v>127.87498365109822</v>
      </c>
      <c r="AQ5" s="1">
        <f t="shared" ref="AQ5:AQ7" si="14">COS(RADIANS(AP5))</f>
        <v>-0.61394061351492057</v>
      </c>
      <c r="AR5" s="1">
        <f t="shared" ref="AR5:AR7" si="15">SIN(RADIANS(AP5))</f>
        <v>0.78935221737632622</v>
      </c>
      <c r="AT5">
        <v>132</v>
      </c>
      <c r="AU5">
        <v>166</v>
      </c>
      <c r="AV5" s="1">
        <v>2</v>
      </c>
      <c r="AW5" s="1">
        <f>AT3</f>
        <v>115</v>
      </c>
      <c r="AX5" s="1">
        <f>AU3</f>
        <v>199</v>
      </c>
      <c r="AY5" s="1">
        <f>AW5-AW6</f>
        <v>-21</v>
      </c>
      <c r="AZ5" s="1">
        <f>AX5-AX6</f>
        <v>12</v>
      </c>
      <c r="BA5" s="1"/>
      <c r="BB5" s="1"/>
      <c r="BC5" s="1"/>
      <c r="BD5" s="1">
        <v>5</v>
      </c>
      <c r="BE5" s="1">
        <f>BC18</f>
        <v>145.66978280449666</v>
      </c>
      <c r="BF5" s="1">
        <f t="shared" ref="BF5:BF8" si="16">COS(RADIANS(BE5))</f>
        <v>-0.82580098187352979</v>
      </c>
      <c r="BG5" s="1">
        <f t="shared" ref="BG5:BG8" si="17">SIN(RADIANS(BE5))</f>
        <v>0.56396164615753264</v>
      </c>
      <c r="BI5">
        <v>170</v>
      </c>
      <c r="BJ5">
        <v>187</v>
      </c>
      <c r="BK5" s="1">
        <v>2</v>
      </c>
      <c r="BL5" s="1">
        <f>BI3</f>
        <v>161</v>
      </c>
      <c r="BM5" s="1">
        <f>BJ3</f>
        <v>147</v>
      </c>
      <c r="BN5" s="1">
        <f>BL5-BL6</f>
        <v>10</v>
      </c>
      <c r="BO5" s="1">
        <f>BM5-BM6</f>
        <v>-19</v>
      </c>
      <c r="BP5" s="1"/>
      <c r="BQ5" s="1"/>
      <c r="BR5" s="1"/>
      <c r="BS5" s="1">
        <v>5</v>
      </c>
      <c r="BT5" s="1">
        <f>BR18</f>
        <v>130.36453657309735</v>
      </c>
      <c r="BU5" s="1">
        <f t="shared" ref="BU5:BU7" si="18">COS(RADIANS(BT5))</f>
        <v>-0.64764842009554036</v>
      </c>
      <c r="BV5" s="1">
        <f t="shared" ref="BV5:BV7" si="19">SIN(RADIANS(BT5))</f>
        <v>0.76193931775945933</v>
      </c>
      <c r="BX5">
        <v>154</v>
      </c>
      <c r="BY5">
        <v>210</v>
      </c>
      <c r="BZ5" s="1">
        <v>2</v>
      </c>
      <c r="CA5" s="1">
        <f>BX3</f>
        <v>119</v>
      </c>
      <c r="CB5" s="1">
        <f>BY3</f>
        <v>226</v>
      </c>
      <c r="CC5" s="1">
        <f>CA5-CA6</f>
        <v>-23</v>
      </c>
      <c r="CD5" s="1">
        <f>CB5-CB6</f>
        <v>-1</v>
      </c>
      <c r="CE5" s="1"/>
      <c r="CF5" s="1"/>
      <c r="CG5" s="1"/>
      <c r="CH5" s="1">
        <v>5</v>
      </c>
      <c r="CI5" s="1">
        <f>CG18</f>
        <v>140.25094475004187</v>
      </c>
      <c r="CJ5" s="1">
        <f t="shared" ref="CJ5:CJ7" si="20">COS(RADIANS(CI5))</f>
        <v>-0.7688523756779011</v>
      </c>
      <c r="CK5" s="1">
        <f t="shared" ref="CK5:CK7" si="21">SIN(RADIANS(CI5))</f>
        <v>0.63942632446158143</v>
      </c>
      <c r="CM5">
        <v>166</v>
      </c>
      <c r="CN5">
        <v>173</v>
      </c>
      <c r="CO5" s="1">
        <v>2</v>
      </c>
      <c r="CP5" s="1">
        <f>CM3</f>
        <v>145</v>
      </c>
      <c r="CQ5" s="1">
        <f>CN3</f>
        <v>134</v>
      </c>
      <c r="CR5" s="1">
        <f>CP5-CP6</f>
        <v>5</v>
      </c>
      <c r="CS5" s="1">
        <f>CQ5-CQ6</f>
        <v>-19</v>
      </c>
      <c r="CT5" s="1"/>
      <c r="CU5" s="1"/>
      <c r="CV5" s="1"/>
      <c r="CW5" s="1">
        <v>5</v>
      </c>
      <c r="CX5" s="1">
        <f>CV18</f>
        <v>127.18909088691858</v>
      </c>
      <c r="CY5" s="1">
        <f t="shared" ref="CY5:CY7" si="22">COS(RADIANS(CX5))</f>
        <v>-0.60444744465429745</v>
      </c>
      <c r="CZ5" s="1">
        <f t="shared" ref="CZ5:CZ7" si="23">SIN(RADIANS(CX5))</f>
        <v>0.79664501922179243</v>
      </c>
      <c r="DB5">
        <v>167</v>
      </c>
      <c r="DC5">
        <v>212</v>
      </c>
      <c r="DD5" s="1">
        <v>2</v>
      </c>
      <c r="DE5" s="1">
        <f>DB3</f>
        <v>114</v>
      </c>
      <c r="DF5" s="1">
        <f>DC3</f>
        <v>221</v>
      </c>
      <c r="DG5" s="1">
        <f>DE5-DE6</f>
        <v>-31</v>
      </c>
      <c r="DH5" s="1">
        <f>DF5-DF6</f>
        <v>-13</v>
      </c>
      <c r="DI5" s="1"/>
      <c r="DJ5" s="1"/>
      <c r="DK5" s="1"/>
      <c r="DL5" s="1">
        <v>5</v>
      </c>
      <c r="DM5" s="1">
        <f>DK18</f>
        <v>117.66730067382235</v>
      </c>
      <c r="DN5" s="1">
        <f t="shared" ref="DN5:DN7" si="24">COS(RADIANS(DM5))</f>
        <v>-0.46433666625256215</v>
      </c>
      <c r="DO5" s="1">
        <f t="shared" ref="DO5:DO7" si="25">SIN(RADIANS(DM5))</f>
        <v>0.88565877197341458</v>
      </c>
      <c r="DQ5">
        <v>152</v>
      </c>
      <c r="DR5">
        <v>197</v>
      </c>
      <c r="DS5" s="1">
        <v>2</v>
      </c>
      <c r="DT5" s="1">
        <f>DQ3</f>
        <v>135</v>
      </c>
      <c r="DU5" s="1">
        <f>DR3</f>
        <v>149</v>
      </c>
      <c r="DV5" s="1">
        <f>DT5-DT6</f>
        <v>-21</v>
      </c>
      <c r="DW5" s="1">
        <f>DU5-DU6</f>
        <v>-16</v>
      </c>
      <c r="DX5" s="1"/>
      <c r="DY5" s="1"/>
      <c r="DZ5" s="1"/>
      <c r="EA5" s="1">
        <v>5</v>
      </c>
      <c r="EB5" s="1">
        <f>DZ18</f>
        <v>119.71314727664077</v>
      </c>
      <c r="EC5" s="1">
        <f t="shared" ref="EC5:EC7" si="26">COS(RADIANS(EB5))</f>
        <v>-0.49565797441029907</v>
      </c>
      <c r="ED5" s="1">
        <f t="shared" ref="ED5:ED7" si="27">SIN(RADIANS(EB5))</f>
        <v>0.86851780200723538</v>
      </c>
      <c r="EF5">
        <v>183</v>
      </c>
      <c r="EG5">
        <v>148</v>
      </c>
      <c r="EH5" s="1">
        <v>2</v>
      </c>
      <c r="EI5" s="1">
        <f>EF3</f>
        <v>186</v>
      </c>
      <c r="EJ5" s="1">
        <f>EG3</f>
        <v>92</v>
      </c>
      <c r="EK5" s="1">
        <f>EI5-EI6</f>
        <v>19</v>
      </c>
      <c r="EL5" s="1">
        <f>EJ5-EJ6</f>
        <v>-26</v>
      </c>
      <c r="EM5" s="1"/>
      <c r="EN5" s="1"/>
      <c r="EO5" s="1"/>
      <c r="EP5" s="1">
        <v>5</v>
      </c>
      <c r="EQ5" s="1">
        <f>EO18</f>
        <v>145.91411300581078</v>
      </c>
      <c r="ER5" s="1">
        <f t="shared" ref="ER5:ER8" si="28">COS(RADIANS(EQ5))</f>
        <v>-0.82819840521137478</v>
      </c>
      <c r="ES5" s="1">
        <f t="shared" ref="ES5:ES8" si="29">SIN(RADIANS(EQ5))</f>
        <v>0.56043501104529103</v>
      </c>
    </row>
    <row r="6" spans="1:149">
      <c r="A6">
        <v>106</v>
      </c>
      <c r="B6">
        <v>159</v>
      </c>
      <c r="C6" s="1"/>
      <c r="D6" s="1">
        <f>A4</f>
        <v>81</v>
      </c>
      <c r="E6" s="1">
        <f t="shared" ref="E6" si="30">B4</f>
        <v>126</v>
      </c>
      <c r="F6" s="1"/>
      <c r="G6" s="1"/>
      <c r="H6" s="1">
        <f>(F5*F7+G5*G7)/(SQRT(F5^2+G5^2)*SQRT(F7^2+G7^2))</f>
        <v>-0.66679485946982575</v>
      </c>
      <c r="I6" s="1">
        <f>ACOS(H6)</f>
        <v>2.3006959849466284</v>
      </c>
      <c r="J6" s="1">
        <f>DEGREES(I6)</f>
        <v>131.82016988013578</v>
      </c>
      <c r="K6" s="1">
        <v>6</v>
      </c>
      <c r="L6" s="1">
        <f>J22</f>
        <v>106.07884856218276</v>
      </c>
      <c r="M6" s="1">
        <f t="shared" si="10"/>
        <v>-0.27695995103763771</v>
      </c>
      <c r="N6" s="1">
        <f t="shared" si="11"/>
        <v>0.96088146278364084</v>
      </c>
      <c r="P6">
        <v>108</v>
      </c>
      <c r="Q6">
        <v>140</v>
      </c>
      <c r="R6" s="1"/>
      <c r="S6" s="1">
        <f>P4</f>
        <v>99</v>
      </c>
      <c r="T6" s="1">
        <f t="shared" ref="T6" si="31">Q4</f>
        <v>113</v>
      </c>
      <c r="U6" s="1"/>
      <c r="V6" s="1"/>
      <c r="W6" s="1">
        <f>(U5*U7+V5*V7)/(SQRT(U5^2+V5^2)*SQRT(U7^2+V7^2))</f>
        <v>-0.23441587183832072</v>
      </c>
      <c r="X6" s="1">
        <f>ACOS(W6)</f>
        <v>1.8074139807433891</v>
      </c>
      <c r="Y6" s="1">
        <f>DEGREES(X6)</f>
        <v>103.55719292953565</v>
      </c>
      <c r="Z6" s="1">
        <v>6</v>
      </c>
      <c r="AA6" s="1">
        <f>Y22</f>
        <v>121.96134341697704</v>
      </c>
      <c r="AB6" s="1">
        <f t="shared" si="12"/>
        <v>-0.52934697863309887</v>
      </c>
      <c r="AC6" s="1">
        <f t="shared" si="13"/>
        <v>0.8484054315078432</v>
      </c>
      <c r="AE6">
        <v>155</v>
      </c>
      <c r="AF6">
        <v>173</v>
      </c>
      <c r="AG6" s="1"/>
      <c r="AH6" s="1">
        <f>AE4</f>
        <v>125</v>
      </c>
      <c r="AI6" s="1">
        <f t="shared" ref="AI6" si="32">AF4</f>
        <v>178</v>
      </c>
      <c r="AJ6" s="1"/>
      <c r="AK6" s="1"/>
      <c r="AL6" s="1">
        <f>(AJ5*AJ7+AK5*AK7)/(SQRT(AJ5^2+AK5^2)*SQRT(AJ7^2+AK7^2))</f>
        <v>-0.65994099063671186</v>
      </c>
      <c r="AM6" s="1">
        <f>ACOS(AL6)</f>
        <v>2.2915365437683635</v>
      </c>
      <c r="AN6" s="1">
        <f>DEGREES(AM6)</f>
        <v>131.29537255792286</v>
      </c>
      <c r="AO6" s="1">
        <v>6</v>
      </c>
      <c r="AP6" s="1">
        <f>AN22</f>
        <v>138.49463892725331</v>
      </c>
      <c r="AQ6" s="1">
        <f t="shared" si="14"/>
        <v>-0.74889371723210751</v>
      </c>
      <c r="AR6" s="1">
        <f t="shared" si="15"/>
        <v>0.66269012388164961</v>
      </c>
      <c r="AT6">
        <v>148</v>
      </c>
      <c r="AU6">
        <v>158</v>
      </c>
      <c r="AV6" s="1"/>
      <c r="AW6" s="1">
        <f>AT4</f>
        <v>136</v>
      </c>
      <c r="AX6" s="1">
        <f t="shared" ref="AX6" si="33">AU4</f>
        <v>187</v>
      </c>
      <c r="AY6" s="1"/>
      <c r="AZ6" s="1"/>
      <c r="BA6" s="1">
        <f>(AY5*AY7+AZ5*AZ7)/(SQRT(AY5^2+AZ5^2)*SQRT(AY7^2+AZ7^2))</f>
        <v>-0.32491760896788052</v>
      </c>
      <c r="BB6" s="1">
        <f>ACOS(BA6)</f>
        <v>1.9017209357366487</v>
      </c>
      <c r="BC6" s="1">
        <f>DEGREES(BB6)</f>
        <v>108.96058342937962</v>
      </c>
      <c r="BD6" s="1">
        <v>6</v>
      </c>
      <c r="BE6" s="1">
        <f>BC22</f>
        <v>147.52880770915152</v>
      </c>
      <c r="BF6" s="1">
        <f t="shared" si="16"/>
        <v>-0.8436614877321077</v>
      </c>
      <c r="BG6" s="1">
        <f t="shared" si="17"/>
        <v>0.536875492193159</v>
      </c>
      <c r="BI6">
        <v>161</v>
      </c>
      <c r="BJ6">
        <v>215</v>
      </c>
      <c r="BK6" s="1"/>
      <c r="BL6" s="1">
        <f>BI4</f>
        <v>151</v>
      </c>
      <c r="BM6" s="1">
        <f t="shared" ref="BM6" si="34">BJ4</f>
        <v>166</v>
      </c>
      <c r="BN6" s="1"/>
      <c r="BO6" s="1"/>
      <c r="BP6" s="1">
        <f>(BN5*BN7+BO5*BO7)/(SQRT(BN5^2+BO5^2)*SQRT(BN7^2+BO7^2))</f>
        <v>-0.3437230361163478</v>
      </c>
      <c r="BQ6" s="1">
        <f>ACOS(BP6)</f>
        <v>1.9216749568772644</v>
      </c>
      <c r="BR6" s="1">
        <f>DEGREES(BQ6)</f>
        <v>110.10386462505173</v>
      </c>
      <c r="BS6" s="1">
        <v>6</v>
      </c>
      <c r="BT6" s="1">
        <f>BR22</f>
        <v>123.69006752597979</v>
      </c>
      <c r="BU6" s="1">
        <f t="shared" si="18"/>
        <v>-0.55470019622522893</v>
      </c>
      <c r="BV6" s="1">
        <f t="shared" si="19"/>
        <v>0.83205029433784383</v>
      </c>
      <c r="BX6">
        <v>182</v>
      </c>
      <c r="BY6">
        <v>214</v>
      </c>
      <c r="BZ6" s="1"/>
      <c r="CA6" s="1">
        <f>BX4</f>
        <v>142</v>
      </c>
      <c r="CB6" s="1">
        <f t="shared" ref="CB6" si="35">BY4</f>
        <v>227</v>
      </c>
      <c r="CC6" s="1"/>
      <c r="CD6" s="1"/>
      <c r="CE6" s="1">
        <f>(CC5*CC7+CD5*CD7)/(SQRT(CC5^2+CD5^2)*SQRT(CC7^2+CD7^2))</f>
        <v>-0.54065208367765749</v>
      </c>
      <c r="CF6" s="1">
        <f>ACOS(CE6)</f>
        <v>2.142008383325531</v>
      </c>
      <c r="CG6" s="1">
        <f>DEGREES(CF6)</f>
        <v>122.72804004619354</v>
      </c>
      <c r="CH6" s="1">
        <v>6</v>
      </c>
      <c r="CI6" s="1">
        <f>CG22</f>
        <v>133.293821705553</v>
      </c>
      <c r="CJ6" s="1">
        <f t="shared" si="20"/>
        <v>-0.68573987205377374</v>
      </c>
      <c r="CK6" s="1">
        <f t="shared" si="21"/>
        <v>0.72784670630268988</v>
      </c>
      <c r="CM6">
        <v>159</v>
      </c>
      <c r="CN6">
        <v>192</v>
      </c>
      <c r="CO6" s="1"/>
      <c r="CP6" s="1">
        <f>CM4</f>
        <v>140</v>
      </c>
      <c r="CQ6" s="1">
        <f t="shared" ref="CQ6" si="36">CN4</f>
        <v>153</v>
      </c>
      <c r="CR6" s="1"/>
      <c r="CS6" s="1"/>
      <c r="CT6" s="1">
        <f>(CR5*CR7+CS5*CS7)/(SQRT(CR5^2+CS5^2)*SQRT(CR7^2+CS7^2))</f>
        <v>-0.38791825783735023</v>
      </c>
      <c r="CU6" s="1">
        <f>ACOS(CT6)</f>
        <v>1.9691682380653441</v>
      </c>
      <c r="CV6" s="1">
        <f>DEGREES(CU6)</f>
        <v>112.82502919235677</v>
      </c>
      <c r="CW6" s="1">
        <v>6</v>
      </c>
      <c r="CX6" s="1">
        <f>CV22</f>
        <v>127.25892374269897</v>
      </c>
      <c r="CY6" s="1">
        <f t="shared" si="22"/>
        <v>-0.60541795697137035</v>
      </c>
      <c r="CZ6" s="1">
        <f t="shared" si="23"/>
        <v>0.79590771913370206</v>
      </c>
      <c r="DB6">
        <v>192</v>
      </c>
      <c r="DC6">
        <v>218</v>
      </c>
      <c r="DD6" s="1"/>
      <c r="DE6" s="1">
        <f>DB4</f>
        <v>145</v>
      </c>
      <c r="DF6" s="1">
        <f t="shared" ref="DF6" si="37">DC4</f>
        <v>234</v>
      </c>
      <c r="DG6" s="1"/>
      <c r="DH6" s="1"/>
      <c r="DI6" s="1">
        <f>(DG5*DG7+DH5*DH7)/(SQRT(DG5^2+DH5^2)*SQRT(DG7^2+DH7^2))</f>
        <v>-0.37863284572050421</v>
      </c>
      <c r="DJ6" s="1">
        <f>ACOS(DI6)</f>
        <v>1.9591150449673627</v>
      </c>
      <c r="DK6" s="1">
        <f>DEGREES(DJ6)</f>
        <v>112.24902365721238</v>
      </c>
      <c r="DL6" s="1">
        <v>6</v>
      </c>
      <c r="DM6" s="1">
        <f>DK22</f>
        <v>113.81986909217719</v>
      </c>
      <c r="DN6" s="1">
        <f t="shared" si="24"/>
        <v>-0.40386256278126248</v>
      </c>
      <c r="DO6" s="1">
        <f t="shared" si="25"/>
        <v>0.91481967096458461</v>
      </c>
      <c r="DQ6">
        <v>177</v>
      </c>
      <c r="DR6">
        <v>209</v>
      </c>
      <c r="DS6" s="1"/>
      <c r="DT6" s="1">
        <f>DQ4</f>
        <v>156</v>
      </c>
      <c r="DU6" s="1">
        <f t="shared" ref="DU6" si="38">DR4</f>
        <v>165</v>
      </c>
      <c r="DV6" s="1"/>
      <c r="DW6" s="1"/>
      <c r="DX6" s="1">
        <f>(DV5*DV7+DW5*DW7)/(SQRT(DV5^2+DW5^2)*SQRT(DV7^2+DW7^2))</f>
        <v>-0.50270211255968256</v>
      </c>
      <c r="DY6" s="1">
        <f>ACOS(DX6)</f>
        <v>2.0975180536926148</v>
      </c>
      <c r="DZ6" s="1">
        <f>DEGREES(DY6)</f>
        <v>120.17893192908163</v>
      </c>
      <c r="EA6" s="1">
        <v>6</v>
      </c>
      <c r="EB6" s="1">
        <f>DZ22</f>
        <v>120.99609048999152</v>
      </c>
      <c r="EC6" s="1">
        <f t="shared" si="26"/>
        <v>-0.51497958591028992</v>
      </c>
      <c r="ED6" s="1">
        <f t="shared" si="27"/>
        <v>0.85720244172287929</v>
      </c>
      <c r="EF6">
        <v>171</v>
      </c>
      <c r="EG6">
        <v>169</v>
      </c>
      <c r="EH6" s="1"/>
      <c r="EI6" s="1">
        <f>EF4</f>
        <v>167</v>
      </c>
      <c r="EJ6" s="1">
        <f t="shared" ref="EJ6" si="39">EG4</f>
        <v>118</v>
      </c>
      <c r="EK6" s="1"/>
      <c r="EL6" s="1"/>
      <c r="EM6" s="1">
        <f>(EK5*EK7+EL5*EL7)/(SQRT(EK5^2+EL5^2)*SQRT(EK7^2+EL7^2))</f>
        <v>-0.43474906583117584</v>
      </c>
      <c r="EN6" s="1">
        <f>ACOS(EM6)</f>
        <v>2.0205559398647357</v>
      </c>
      <c r="EO6" s="1">
        <f>DEGREES(EN6)</f>
        <v>115.76932762433871</v>
      </c>
      <c r="EP6" s="1">
        <v>6</v>
      </c>
      <c r="EQ6" s="1">
        <f>EO22</f>
        <v>125.53767779197437</v>
      </c>
      <c r="ER6" s="1">
        <f t="shared" si="28"/>
        <v>-0.58123819371909624</v>
      </c>
      <c r="ES6" s="1">
        <f t="shared" si="29"/>
        <v>0.81373347120673512</v>
      </c>
    </row>
    <row r="7" spans="1:149">
      <c r="A7">
        <v>121</v>
      </c>
      <c r="B7">
        <v>164</v>
      </c>
      <c r="C7" s="1"/>
      <c r="D7" s="1">
        <f>A5</f>
        <v>93</v>
      </c>
      <c r="E7" s="1">
        <f>B5</f>
        <v>134</v>
      </c>
      <c r="F7" s="1">
        <f>D7-D6</f>
        <v>12</v>
      </c>
      <c r="G7" s="1">
        <f>E7-E6</f>
        <v>8</v>
      </c>
      <c r="H7" s="1"/>
      <c r="I7" s="1"/>
      <c r="J7" s="1"/>
      <c r="K7" s="1">
        <v>7</v>
      </c>
      <c r="L7" s="1">
        <f>J26</f>
        <v>126.28526712513884</v>
      </c>
      <c r="M7" s="1">
        <f t="shared" ref="M7:M8" si="40">COS(RADIANS(L7))</f>
        <v>-0.59180592510825081</v>
      </c>
      <c r="N7" s="1">
        <f t="shared" ref="N7:N8" si="41">SIN(RADIANS(L7))</f>
        <v>0.80608048419916944</v>
      </c>
      <c r="P7">
        <v>116</v>
      </c>
      <c r="Q7">
        <v>148</v>
      </c>
      <c r="R7" s="1"/>
      <c r="S7" s="1">
        <f>P5</f>
        <v>111</v>
      </c>
      <c r="T7" s="1">
        <f>Q5</f>
        <v>120</v>
      </c>
      <c r="U7" s="1">
        <f>S7-S6</f>
        <v>12</v>
      </c>
      <c r="V7" s="1">
        <f>T7-T6</f>
        <v>7</v>
      </c>
      <c r="W7" s="1"/>
      <c r="X7" s="1"/>
      <c r="Y7" s="1"/>
      <c r="Z7" s="1">
        <v>7</v>
      </c>
      <c r="AA7" s="1">
        <f>Y26</f>
        <v>139.57392125990086</v>
      </c>
      <c r="AB7" s="1">
        <f t="shared" si="12"/>
        <v>-0.76124323048671116</v>
      </c>
      <c r="AC7" s="1">
        <f t="shared" si="13"/>
        <v>0.6484664555997911</v>
      </c>
      <c r="AE7">
        <v>170</v>
      </c>
      <c r="AF7">
        <v>178</v>
      </c>
      <c r="AG7" s="1"/>
      <c r="AH7" s="1">
        <f>AE5</f>
        <v>138</v>
      </c>
      <c r="AI7" s="1">
        <f>AF5</f>
        <v>185</v>
      </c>
      <c r="AJ7" s="1">
        <f>AH7-AH6</f>
        <v>13</v>
      </c>
      <c r="AK7" s="1">
        <f>AI7-AI6</f>
        <v>7</v>
      </c>
      <c r="AL7" s="1"/>
      <c r="AM7" s="1"/>
      <c r="AN7" s="1"/>
      <c r="AO7" s="1">
        <v>7</v>
      </c>
      <c r="AP7" s="1">
        <f>AN26</f>
        <v>131.65534968173412</v>
      </c>
      <c r="AQ7" s="1">
        <f t="shared" si="14"/>
        <v>-0.66464830126440588</v>
      </c>
      <c r="AR7" s="1">
        <f t="shared" si="15"/>
        <v>0.74715636624895299</v>
      </c>
      <c r="AT7">
        <v>156</v>
      </c>
      <c r="AU7">
        <v>138</v>
      </c>
      <c r="AV7" s="1"/>
      <c r="AW7" s="1">
        <f>AT5</f>
        <v>132</v>
      </c>
      <c r="AX7" s="1">
        <f>AU5</f>
        <v>166</v>
      </c>
      <c r="AY7" s="1">
        <f>AW7-AW6</f>
        <v>-4</v>
      </c>
      <c r="AZ7" s="1">
        <f>AX7-AX6</f>
        <v>-21</v>
      </c>
      <c r="BA7" s="1"/>
      <c r="BB7" s="1"/>
      <c r="BC7" s="1"/>
      <c r="BD7" s="1">
        <v>7</v>
      </c>
      <c r="BE7" s="1">
        <f>BC26</f>
        <v>129.0938588862295</v>
      </c>
      <c r="BF7" s="1">
        <f t="shared" si="16"/>
        <v>-0.63059262509446568</v>
      </c>
      <c r="BG7" s="1">
        <f t="shared" si="17"/>
        <v>0.77611400011626552</v>
      </c>
      <c r="BI7">
        <v>181</v>
      </c>
      <c r="BJ7">
        <v>232</v>
      </c>
      <c r="BK7" s="1"/>
      <c r="BL7" s="1">
        <f>BI5</f>
        <v>170</v>
      </c>
      <c r="BM7" s="1">
        <f>BJ5</f>
        <v>187</v>
      </c>
      <c r="BN7" s="1">
        <f>BL7-BL6</f>
        <v>19</v>
      </c>
      <c r="BO7" s="1">
        <f>BM7-BM6</f>
        <v>21</v>
      </c>
      <c r="BP7" s="1"/>
      <c r="BQ7" s="1"/>
      <c r="BR7" s="1"/>
      <c r="BS7" s="1">
        <v>7</v>
      </c>
      <c r="BT7" s="1">
        <f>BR26</f>
        <v>153.04782106877104</v>
      </c>
      <c r="BU7" s="1">
        <f t="shared" si="18"/>
        <v>-0.89138513020680366</v>
      </c>
      <c r="BV7" s="1">
        <f t="shared" si="19"/>
        <v>0.45324667637634108</v>
      </c>
      <c r="BX7">
        <v>191</v>
      </c>
      <c r="BY7">
        <v>233</v>
      </c>
      <c r="BZ7" s="1"/>
      <c r="CA7" s="1">
        <f>BX5</f>
        <v>154</v>
      </c>
      <c r="CB7" s="1">
        <f>BY5</f>
        <v>210</v>
      </c>
      <c r="CC7" s="1">
        <f>CA7-CA6</f>
        <v>12</v>
      </c>
      <c r="CD7" s="1">
        <f>CB7-CB6</f>
        <v>-17</v>
      </c>
      <c r="CE7" s="1"/>
      <c r="CF7" s="1"/>
      <c r="CG7" s="1"/>
      <c r="CH7" s="1">
        <v>7</v>
      </c>
      <c r="CI7" s="1">
        <f>CG26</f>
        <v>129.32697786007469</v>
      </c>
      <c r="CJ7" s="1">
        <f t="shared" si="20"/>
        <v>-0.63374516698770522</v>
      </c>
      <c r="CK7" s="1">
        <f t="shared" si="21"/>
        <v>0.77354189499969916</v>
      </c>
      <c r="CM7">
        <v>166</v>
      </c>
      <c r="CN7">
        <v>202</v>
      </c>
      <c r="CO7" s="1"/>
      <c r="CP7" s="1">
        <f>CM5</f>
        <v>166</v>
      </c>
      <c r="CQ7" s="1">
        <f>CN5</f>
        <v>173</v>
      </c>
      <c r="CR7" s="1">
        <f>CP7-CP6</f>
        <v>26</v>
      </c>
      <c r="CS7" s="1">
        <f>CQ7-CQ6</f>
        <v>20</v>
      </c>
      <c r="CT7" s="1"/>
      <c r="CU7" s="1"/>
      <c r="CV7" s="1"/>
      <c r="CW7" s="1">
        <v>7</v>
      </c>
      <c r="CX7" s="1">
        <f>CV26</f>
        <v>128.47446918301139</v>
      </c>
      <c r="CY7" s="1">
        <f t="shared" si="22"/>
        <v>-0.622165847143201</v>
      </c>
      <c r="CZ7" s="1">
        <f t="shared" si="23"/>
        <v>0.782885469687989</v>
      </c>
      <c r="DB7">
        <v>211</v>
      </c>
      <c r="DC7">
        <v>197</v>
      </c>
      <c r="DD7" s="1"/>
      <c r="DE7" s="1">
        <f>DB5</f>
        <v>167</v>
      </c>
      <c r="DF7" s="1">
        <f>DC5</f>
        <v>212</v>
      </c>
      <c r="DG7" s="1">
        <f>DE7-DE6</f>
        <v>22</v>
      </c>
      <c r="DH7" s="1">
        <f>DF7-DF6</f>
        <v>-22</v>
      </c>
      <c r="DI7" s="1"/>
      <c r="DJ7" s="1"/>
      <c r="DK7" s="1"/>
      <c r="DL7" s="1">
        <v>7</v>
      </c>
      <c r="DM7" s="1">
        <f>DK26</f>
        <v>119.54400092968784</v>
      </c>
      <c r="DN7" s="1">
        <f t="shared" si="24"/>
        <v>-0.49309181414589637</v>
      </c>
      <c r="DO7" s="1">
        <f t="shared" si="25"/>
        <v>0.8699772771873463</v>
      </c>
      <c r="DQ7">
        <v>186</v>
      </c>
      <c r="DR7">
        <v>235</v>
      </c>
      <c r="DS7" s="1"/>
      <c r="DT7" s="1">
        <f>DQ5</f>
        <v>152</v>
      </c>
      <c r="DU7" s="1">
        <f>DR5</f>
        <v>197</v>
      </c>
      <c r="DV7" s="1">
        <f>DT7-DT6</f>
        <v>-4</v>
      </c>
      <c r="DW7" s="1">
        <f>DU7-DU6</f>
        <v>32</v>
      </c>
      <c r="DX7" s="1"/>
      <c r="DY7" s="1"/>
      <c r="DZ7" s="1"/>
      <c r="EA7" s="1">
        <v>7</v>
      </c>
      <c r="EB7" s="1">
        <f>DZ26</f>
        <v>126.32183111475923</v>
      </c>
      <c r="EC7" s="1">
        <f t="shared" si="26"/>
        <v>-0.59232021450586692</v>
      </c>
      <c r="ED7" s="1">
        <f t="shared" si="27"/>
        <v>0.8057026520297198</v>
      </c>
      <c r="EF7">
        <v>173</v>
      </c>
      <c r="EG7">
        <v>187</v>
      </c>
      <c r="EH7" s="1"/>
      <c r="EI7" s="1">
        <f>EF5</f>
        <v>183</v>
      </c>
      <c r="EJ7" s="1">
        <f>EG5</f>
        <v>148</v>
      </c>
      <c r="EK7" s="1">
        <f>EI7-EI6</f>
        <v>16</v>
      </c>
      <c r="EL7" s="1">
        <f>EJ7-EJ6</f>
        <v>30</v>
      </c>
      <c r="EM7" s="1"/>
      <c r="EN7" s="1"/>
      <c r="EO7" s="1"/>
      <c r="EP7" s="1">
        <v>7</v>
      </c>
      <c r="EQ7" s="1">
        <f>EO26</f>
        <v>145.73889710090543</v>
      </c>
      <c r="ER7" s="1">
        <f t="shared" si="28"/>
        <v>-0.82648067206151177</v>
      </c>
      <c r="ES7" s="1">
        <f t="shared" si="29"/>
        <v>0.5629650954621892</v>
      </c>
    </row>
    <row r="8" spans="1:149">
      <c r="A8">
        <v>135</v>
      </c>
      <c r="B8">
        <v>155</v>
      </c>
      <c r="C8" s="1"/>
      <c r="D8" s="1"/>
      <c r="E8" s="1"/>
      <c r="F8" s="1"/>
      <c r="G8" s="1"/>
      <c r="H8" s="1"/>
      <c r="I8" s="1"/>
      <c r="J8" s="1"/>
      <c r="K8" s="1">
        <v>8</v>
      </c>
      <c r="L8" s="1">
        <f>J30</f>
        <v>122.47119229084849</v>
      </c>
      <c r="M8" s="1">
        <f t="shared" si="40"/>
        <v>-0.53687549219315922</v>
      </c>
      <c r="N8" s="1">
        <f t="shared" si="41"/>
        <v>0.84366148773210747</v>
      </c>
      <c r="P8">
        <v>115</v>
      </c>
      <c r="Q8">
        <v>164</v>
      </c>
      <c r="R8" s="1"/>
      <c r="S8" s="1"/>
      <c r="T8" s="1"/>
      <c r="U8" s="1"/>
      <c r="V8" s="1"/>
      <c r="W8" s="1"/>
      <c r="X8" s="1"/>
      <c r="Y8" s="1"/>
      <c r="Z8" s="1">
        <v>8</v>
      </c>
      <c r="AA8" s="1"/>
      <c r="AB8" s="1"/>
      <c r="AC8" s="1"/>
      <c r="AE8">
        <v>176</v>
      </c>
      <c r="AF8">
        <v>195</v>
      </c>
      <c r="AG8" s="1"/>
      <c r="AH8" s="1"/>
      <c r="AI8" s="1"/>
      <c r="AJ8" s="1"/>
      <c r="AK8" s="1"/>
      <c r="AL8" s="1"/>
      <c r="AM8" s="1"/>
      <c r="AN8" s="1"/>
      <c r="AO8" s="1">
        <v>8</v>
      </c>
      <c r="AP8" s="1">
        <f>AN30</f>
        <v>136.7474648062331</v>
      </c>
      <c r="AQ8" s="1">
        <f t="shared" ref="AQ8:AQ10" si="42">COS(RADIANS(AP8))</f>
        <v>-0.72834065154982308</v>
      </c>
      <c r="AR8" s="1">
        <f t="shared" ref="AR8:AR10" si="43">SIN(RADIANS(AP8))</f>
        <v>0.68521521823437281</v>
      </c>
      <c r="AT8">
        <v>152</v>
      </c>
      <c r="AU8">
        <v>120</v>
      </c>
      <c r="AV8" s="1"/>
      <c r="AW8" s="1"/>
      <c r="AX8" s="1"/>
      <c r="AY8" s="1"/>
      <c r="AZ8" s="1"/>
      <c r="BA8" s="1"/>
      <c r="BB8" s="1"/>
      <c r="BC8" s="1"/>
      <c r="BD8" s="1">
        <v>8</v>
      </c>
      <c r="BE8" s="1">
        <f>BC30</f>
        <v>144.99175789374539</v>
      </c>
      <c r="BF8" s="1">
        <f t="shared" si="16"/>
        <v>-0.81906952575851388</v>
      </c>
      <c r="BG8" s="1">
        <f t="shared" si="17"/>
        <v>0.57369426698697557</v>
      </c>
      <c r="BI8">
        <v>181</v>
      </c>
      <c r="BJ8">
        <v>252</v>
      </c>
      <c r="BK8" s="1"/>
      <c r="BL8" s="1"/>
      <c r="BM8" s="1"/>
      <c r="BN8" s="1"/>
      <c r="BO8" s="1"/>
      <c r="BP8" s="1"/>
      <c r="BQ8" s="1"/>
      <c r="BR8" s="1"/>
      <c r="BS8" s="1">
        <v>8</v>
      </c>
      <c r="BT8" s="1"/>
      <c r="BU8" s="1"/>
      <c r="BV8" s="1"/>
      <c r="BX8">
        <v>219</v>
      </c>
      <c r="BY8">
        <v>246</v>
      </c>
      <c r="BZ8" s="1"/>
      <c r="CA8" s="1"/>
      <c r="CB8" s="1"/>
      <c r="CC8" s="1"/>
      <c r="CD8" s="1"/>
      <c r="CE8" s="1"/>
      <c r="CF8" s="1"/>
      <c r="CG8" s="1"/>
      <c r="CH8" s="1">
        <v>8</v>
      </c>
      <c r="CI8" s="1">
        <f>CG30</f>
        <v>127.84870520338582</v>
      </c>
      <c r="CJ8" s="1">
        <f t="shared" ref="CJ8:CJ9" si="44">COS(RADIANS(CI8))</f>
        <v>-0.613578516163657</v>
      </c>
      <c r="CK8" s="1">
        <f t="shared" ref="CK8:CK9" si="45">SIN(RADIANS(CI8))</f>
        <v>0.78963371540379712</v>
      </c>
      <c r="CM8">
        <v>157</v>
      </c>
      <c r="CN8">
        <v>230</v>
      </c>
      <c r="CO8" s="1"/>
      <c r="CP8" s="1"/>
      <c r="CQ8" s="1"/>
      <c r="CR8" s="1"/>
      <c r="CS8" s="1"/>
      <c r="CT8" s="1"/>
      <c r="CU8" s="1"/>
      <c r="CV8" s="1"/>
      <c r="CW8" s="1">
        <v>8</v>
      </c>
      <c r="CX8" s="1"/>
      <c r="CY8" s="1"/>
      <c r="CZ8" s="1"/>
      <c r="DB8">
        <v>242</v>
      </c>
      <c r="DC8">
        <v>205</v>
      </c>
      <c r="DD8" s="1"/>
      <c r="DE8" s="1"/>
      <c r="DF8" s="1"/>
      <c r="DG8" s="1"/>
      <c r="DH8" s="1"/>
      <c r="DI8" s="1"/>
      <c r="DJ8" s="1"/>
      <c r="DK8" s="1"/>
      <c r="DL8" s="1">
        <v>8</v>
      </c>
      <c r="DM8" s="1"/>
      <c r="DN8" s="1"/>
      <c r="DO8" s="1"/>
      <c r="DQ8">
        <v>218</v>
      </c>
      <c r="DR8">
        <v>241</v>
      </c>
      <c r="DS8" s="1"/>
      <c r="DT8" s="1"/>
      <c r="DU8" s="1"/>
      <c r="DV8" s="1"/>
      <c r="DW8" s="1"/>
      <c r="DX8" s="1"/>
      <c r="DY8" s="1"/>
      <c r="DZ8" s="1"/>
      <c r="EA8" s="1">
        <v>8</v>
      </c>
      <c r="EB8" s="1">
        <f>DZ30</f>
        <v>135</v>
      </c>
      <c r="EC8" s="1">
        <f t="shared" ref="EC8" si="46">COS(RADIANS(EB8))</f>
        <v>-0.70710678118654746</v>
      </c>
      <c r="ED8" s="1">
        <f t="shared" ref="ED8" si="47">SIN(RADIANS(EB8))</f>
        <v>0.70710678118654757</v>
      </c>
      <c r="EF8">
        <v>196</v>
      </c>
      <c r="EG8">
        <v>214</v>
      </c>
      <c r="EH8" s="1"/>
      <c r="EI8" s="1"/>
      <c r="EJ8" s="1"/>
      <c r="EK8" s="1"/>
      <c r="EL8" s="1"/>
      <c r="EM8" s="1"/>
      <c r="EN8" s="1"/>
      <c r="EO8" s="1"/>
      <c r="EP8" s="1">
        <v>8</v>
      </c>
      <c r="EQ8" s="1">
        <f>EO30</f>
        <v>132.0262689175199</v>
      </c>
      <c r="ER8" s="1">
        <f t="shared" si="28"/>
        <v>-0.66947125239224947</v>
      </c>
      <c r="ES8" s="1">
        <f t="shared" si="29"/>
        <v>0.74283796498318055</v>
      </c>
    </row>
    <row r="9" spans="1:149">
      <c r="A9">
        <v>151</v>
      </c>
      <c r="B9">
        <v>169</v>
      </c>
      <c r="C9" s="1">
        <v>3</v>
      </c>
      <c r="D9" s="1">
        <f>A4</f>
        <v>81</v>
      </c>
      <c r="E9" s="1">
        <f>B4</f>
        <v>126</v>
      </c>
      <c r="F9" s="1">
        <f>D9-D10</f>
        <v>-12</v>
      </c>
      <c r="G9" s="1">
        <f>E9-E10</f>
        <v>-8</v>
      </c>
      <c r="H9" s="1"/>
      <c r="I9" s="1"/>
      <c r="J9" s="1"/>
      <c r="K9" s="1">
        <v>9</v>
      </c>
      <c r="L9" s="1"/>
      <c r="M9" s="1"/>
      <c r="N9" s="1"/>
      <c r="P9">
        <v>129</v>
      </c>
      <c r="Q9">
        <v>174</v>
      </c>
      <c r="R9" s="1">
        <v>3</v>
      </c>
      <c r="S9" s="1">
        <f>P4</f>
        <v>99</v>
      </c>
      <c r="T9" s="1">
        <f>Q4</f>
        <v>113</v>
      </c>
      <c r="U9" s="1">
        <f>S9-S10</f>
        <v>-12</v>
      </c>
      <c r="V9" s="1">
        <f>T9-T10</f>
        <v>-7</v>
      </c>
      <c r="W9" s="1"/>
      <c r="X9" s="1"/>
      <c r="Y9" s="1"/>
      <c r="Z9" s="1">
        <v>9</v>
      </c>
      <c r="AA9" s="1"/>
      <c r="AB9" s="1"/>
      <c r="AC9" s="1"/>
      <c r="AE9">
        <v>194</v>
      </c>
      <c r="AF9">
        <v>205</v>
      </c>
      <c r="AG9" s="1">
        <v>3</v>
      </c>
      <c r="AH9" s="1">
        <f>AE4</f>
        <v>125</v>
      </c>
      <c r="AI9" s="1">
        <f>AF4</f>
        <v>178</v>
      </c>
      <c r="AJ9" s="1">
        <f>AH9-AH10</f>
        <v>-13</v>
      </c>
      <c r="AK9" s="1">
        <f>AI9-AI10</f>
        <v>-7</v>
      </c>
      <c r="AL9" s="1"/>
      <c r="AM9" s="1"/>
      <c r="AN9" s="1"/>
      <c r="AO9" s="1">
        <v>9</v>
      </c>
      <c r="AP9" s="1">
        <f>AN34</f>
        <v>104.50016676655257</v>
      </c>
      <c r="AQ9" s="1">
        <f t="shared" si="42"/>
        <v>-0.25038282196851752</v>
      </c>
      <c r="AR9" s="1">
        <f t="shared" si="43"/>
        <v>0.96814691161160127</v>
      </c>
      <c r="AT9">
        <v>147</v>
      </c>
      <c r="AU9">
        <v>115</v>
      </c>
      <c r="AV9" s="1">
        <v>3</v>
      </c>
      <c r="AW9" s="1">
        <f>AT4</f>
        <v>136</v>
      </c>
      <c r="AX9" s="1">
        <f>AU4</f>
        <v>187</v>
      </c>
      <c r="AY9" s="1">
        <f>AW9-AW10</f>
        <v>4</v>
      </c>
      <c r="AZ9" s="1">
        <f>AX9-AX10</f>
        <v>21</v>
      </c>
      <c r="BA9" s="1"/>
      <c r="BB9" s="1"/>
      <c r="BC9" s="1"/>
      <c r="BD9" s="1">
        <v>9</v>
      </c>
      <c r="BE9" s="1"/>
      <c r="BF9" s="1"/>
      <c r="BG9" s="1"/>
      <c r="BI9">
        <v>175</v>
      </c>
      <c r="BJ9">
        <v>256</v>
      </c>
      <c r="BK9" s="1">
        <v>3</v>
      </c>
      <c r="BL9" s="1">
        <f>BI4</f>
        <v>151</v>
      </c>
      <c r="BM9" s="1">
        <f>BJ4</f>
        <v>166</v>
      </c>
      <c r="BN9" s="1">
        <f>BL9-BL10</f>
        <v>-19</v>
      </c>
      <c r="BO9" s="1">
        <f>BM9-BM10</f>
        <v>-21</v>
      </c>
      <c r="BP9" s="1"/>
      <c r="BQ9" s="1"/>
      <c r="BR9" s="1"/>
      <c r="BS9" s="1">
        <v>9</v>
      </c>
      <c r="BT9" s="1"/>
      <c r="BU9" s="1"/>
      <c r="BV9" s="1"/>
      <c r="BX9">
        <v>244</v>
      </c>
      <c r="BY9">
        <v>236</v>
      </c>
      <c r="BZ9" s="1">
        <v>3</v>
      </c>
      <c r="CA9" s="1">
        <f>BX4</f>
        <v>142</v>
      </c>
      <c r="CB9" s="1">
        <f>BY4</f>
        <v>227</v>
      </c>
      <c r="CC9" s="1">
        <f>CA9-CA10</f>
        <v>-12</v>
      </c>
      <c r="CD9" s="1">
        <f>CB9-CB10</f>
        <v>17</v>
      </c>
      <c r="CE9" s="1"/>
      <c r="CF9" s="1"/>
      <c r="CG9" s="1"/>
      <c r="CH9" s="1">
        <v>9</v>
      </c>
      <c r="CI9" s="1">
        <f>CG34</f>
        <v>147.90857423831645</v>
      </c>
      <c r="CJ9" s="1">
        <f t="shared" si="44"/>
        <v>-0.84720143499731926</v>
      </c>
      <c r="CK9" s="1">
        <f t="shared" si="45"/>
        <v>0.53127180288293396</v>
      </c>
      <c r="CM9">
        <v>140</v>
      </c>
      <c r="CN9">
        <v>236</v>
      </c>
      <c r="CO9" s="1">
        <v>3</v>
      </c>
      <c r="CP9" s="1">
        <f>CM4</f>
        <v>140</v>
      </c>
      <c r="CQ9" s="1">
        <f>CN4</f>
        <v>153</v>
      </c>
      <c r="CR9" s="1">
        <f>CP9-CP10</f>
        <v>-26</v>
      </c>
      <c r="CS9" s="1">
        <f>CQ9-CQ10</f>
        <v>-20</v>
      </c>
      <c r="CT9" s="1"/>
      <c r="CU9" s="1"/>
      <c r="CV9" s="1"/>
      <c r="CW9" s="1">
        <v>9</v>
      </c>
      <c r="CX9" s="1"/>
      <c r="CY9" s="1"/>
      <c r="CZ9" s="1"/>
      <c r="DB9">
        <v>257</v>
      </c>
      <c r="DC9">
        <v>186</v>
      </c>
      <c r="DD9" s="1">
        <v>3</v>
      </c>
      <c r="DE9" s="1">
        <f>DB4</f>
        <v>145</v>
      </c>
      <c r="DF9" s="1">
        <f>DC4</f>
        <v>234</v>
      </c>
      <c r="DG9" s="1">
        <f>DE9-DE10</f>
        <v>-22</v>
      </c>
      <c r="DH9" s="1">
        <f>DF9-DF10</f>
        <v>22</v>
      </c>
      <c r="DI9" s="1"/>
      <c r="DJ9" s="1"/>
      <c r="DK9" s="1"/>
      <c r="DL9" s="1">
        <v>9</v>
      </c>
      <c r="DM9" s="1"/>
      <c r="DN9" s="1"/>
      <c r="DO9" s="1"/>
      <c r="DQ9">
        <v>231</v>
      </c>
      <c r="DR9">
        <v>276</v>
      </c>
      <c r="DS9" s="1">
        <v>3</v>
      </c>
      <c r="DT9" s="1">
        <f>DQ4</f>
        <v>156</v>
      </c>
      <c r="DU9" s="1">
        <f>DR4</f>
        <v>165</v>
      </c>
      <c r="DV9" s="1">
        <f>DT9-DT10</f>
        <v>4</v>
      </c>
      <c r="DW9" s="1">
        <f>DU9-DU10</f>
        <v>-32</v>
      </c>
      <c r="DX9" s="1"/>
      <c r="DY9" s="1"/>
      <c r="DZ9" s="1"/>
      <c r="EA9" s="1">
        <v>9</v>
      </c>
      <c r="EB9" s="1"/>
      <c r="EC9" s="1"/>
      <c r="ED9" s="1"/>
      <c r="EF9">
        <v>191</v>
      </c>
      <c r="EG9">
        <v>234</v>
      </c>
      <c r="EH9" s="1">
        <v>3</v>
      </c>
      <c r="EI9" s="1">
        <f>EF4</f>
        <v>167</v>
      </c>
      <c r="EJ9" s="1">
        <f>EG4</f>
        <v>118</v>
      </c>
      <c r="EK9" s="1">
        <f>EI9-EI10</f>
        <v>-16</v>
      </c>
      <c r="EL9" s="1">
        <f>EJ9-EJ10</f>
        <v>-30</v>
      </c>
      <c r="EM9" s="1"/>
      <c r="EN9" s="1"/>
      <c r="EO9" s="1"/>
      <c r="EP9" s="1">
        <v>9</v>
      </c>
      <c r="EQ9" s="1">
        <f>EO34</f>
        <v>123.69006752597979</v>
      </c>
      <c r="ER9" s="1">
        <f t="shared" ref="ER9" si="48">COS(RADIANS(EQ9))</f>
        <v>-0.55470019622522893</v>
      </c>
      <c r="ES9" s="1">
        <f t="shared" ref="ES9" si="49">SIN(RADIANS(EQ9))</f>
        <v>0.83205029433784383</v>
      </c>
    </row>
    <row r="10" spans="1:149">
      <c r="A10">
        <v>160</v>
      </c>
      <c r="B10">
        <v>167</v>
      </c>
      <c r="C10" s="1"/>
      <c r="D10" s="1">
        <f t="shared" ref="D10:E11" si="50">A5</f>
        <v>93</v>
      </c>
      <c r="E10" s="1">
        <f t="shared" si="50"/>
        <v>134</v>
      </c>
      <c r="F10" s="1"/>
      <c r="G10" s="1"/>
      <c r="H10" s="1">
        <f>(F9*F11+G9*G11)/(SQRT(F9^2+G9^2)*SQRT(F11^2+G11^2))</f>
        <v>-0.87600801405568707</v>
      </c>
      <c r="I10" s="1">
        <f>ACOS(H10)</f>
        <v>2.6383182223350601</v>
      </c>
      <c r="J10" s="1">
        <f>DEGREES(I10)</f>
        <v>151.16449915225689</v>
      </c>
      <c r="K10" s="1">
        <v>10</v>
      </c>
      <c r="L10" s="1"/>
      <c r="M10" s="1"/>
      <c r="N10" s="1"/>
      <c r="P10">
        <v>132</v>
      </c>
      <c r="Q10">
        <v>186</v>
      </c>
      <c r="R10" s="1"/>
      <c r="S10" s="1">
        <f t="shared" ref="S10:T11" si="51">P5</f>
        <v>111</v>
      </c>
      <c r="T10" s="1">
        <f t="shared" si="51"/>
        <v>120</v>
      </c>
      <c r="U10" s="1"/>
      <c r="V10" s="1"/>
      <c r="W10" s="1">
        <f>(U9*U11+V9*V11)/(SQRT(U9^2+V9^2)*SQRT(U11^2+V11^2))</f>
        <v>-0.37016302090693615</v>
      </c>
      <c r="X10" s="1">
        <f>ACOS(W10)</f>
        <v>1.9499808276117589</v>
      </c>
      <c r="Y10" s="1">
        <f>DEGREES(X10)</f>
        <v>111.72567155358114</v>
      </c>
      <c r="Z10" s="1">
        <v>10</v>
      </c>
      <c r="AA10" s="1"/>
      <c r="AB10" s="1"/>
      <c r="AC10" s="1"/>
      <c r="AE10">
        <v>214</v>
      </c>
      <c r="AF10">
        <v>198</v>
      </c>
      <c r="AG10" s="1"/>
      <c r="AH10" s="1">
        <f t="shared" ref="AH10:AI11" si="52">AE5</f>
        <v>138</v>
      </c>
      <c r="AI10" s="1">
        <f t="shared" si="52"/>
        <v>185</v>
      </c>
      <c r="AJ10" s="1"/>
      <c r="AK10" s="1"/>
      <c r="AL10" s="1">
        <f>(AJ9*AJ11+AK9*AK11)/(SQRT(AJ9^2+AK9^2)*SQRT(AJ11^2+AK11^2))</f>
        <v>-0.44591119124100348</v>
      </c>
      <c r="AM10" s="1">
        <f>ACOS(AL10)</f>
        <v>2.0329883327480465</v>
      </c>
      <c r="AN10" s="1">
        <f>DEGREES(AM10)</f>
        <v>116.48165126580091</v>
      </c>
      <c r="AO10" s="1">
        <v>10</v>
      </c>
      <c r="AP10" s="1">
        <f>AN38</f>
        <v>104.03624346792648</v>
      </c>
      <c r="AQ10" s="1">
        <f t="shared" si="42"/>
        <v>-0.242535625036333</v>
      </c>
      <c r="AR10" s="1">
        <f t="shared" si="43"/>
        <v>0.97014250014533188</v>
      </c>
      <c r="AT10">
        <v>150</v>
      </c>
      <c r="AU10">
        <v>86</v>
      </c>
      <c r="AV10" s="1"/>
      <c r="AW10" s="1">
        <f t="shared" ref="AW10:AX11" si="53">AT5</f>
        <v>132</v>
      </c>
      <c r="AX10" s="1">
        <f t="shared" si="53"/>
        <v>166</v>
      </c>
      <c r="AY10" s="1"/>
      <c r="AZ10" s="1"/>
      <c r="BA10" s="1">
        <f>(AY9*AY11+AZ9*AZ11)/(SQRT(AY9^2+AZ9^2)*SQRT(AY11^2+AZ11^2))</f>
        <v>-0.27195700522594762</v>
      </c>
      <c r="BB10" s="1">
        <f>ACOS(BA10)</f>
        <v>1.8462224304909318</v>
      </c>
      <c r="BC10" s="1">
        <f>DEGREES(BB10)</f>
        <v>105.78075330951539</v>
      </c>
      <c r="BD10" s="1">
        <v>10</v>
      </c>
      <c r="BE10" s="1"/>
      <c r="BF10" s="1"/>
      <c r="BG10" s="1"/>
      <c r="BI10">
        <v>166</v>
      </c>
      <c r="BJ10">
        <v>272</v>
      </c>
      <c r="BK10" s="1"/>
      <c r="BL10" s="1">
        <f t="shared" ref="BL10:BM11" si="54">BI5</f>
        <v>170</v>
      </c>
      <c r="BM10" s="1">
        <f t="shared" si="54"/>
        <v>187</v>
      </c>
      <c r="BN10" s="1"/>
      <c r="BO10" s="1"/>
      <c r="BP10" s="1">
        <f>(BN9*BN11+BO9*BO11)/(SQRT(BN9^2+BO9^2)*SQRT(BN11^2+BO11^2))</f>
        <v>-0.50065760454471653</v>
      </c>
      <c r="BQ10" s="1">
        <f>ACOS(BP10)</f>
        <v>2.0951546053087466</v>
      </c>
      <c r="BR10" s="1">
        <f>DEGREES(BQ10)</f>
        <v>120.04351631158896</v>
      </c>
      <c r="BS10" s="1">
        <v>10</v>
      </c>
      <c r="BT10" s="1"/>
      <c r="BU10" s="1"/>
      <c r="BV10" s="1"/>
      <c r="BX10">
        <v>250</v>
      </c>
      <c r="BY10">
        <v>217</v>
      </c>
      <c r="BZ10" s="1"/>
      <c r="CA10" s="1">
        <f t="shared" ref="CA10:CB11" si="55">BX5</f>
        <v>154</v>
      </c>
      <c r="CB10" s="1">
        <f t="shared" si="55"/>
        <v>210</v>
      </c>
      <c r="CC10" s="1"/>
      <c r="CD10" s="1"/>
      <c r="CE10" s="1">
        <f>(CC9*CC11+CD9*CD11)/(SQRT(CC9^2+CD9^2)*SQRT(CC11^2+CD11^2))</f>
        <v>-0.45535053624049182</v>
      </c>
      <c r="CF10" s="1">
        <f>ACOS(CE10)</f>
        <v>2.0435622241128981</v>
      </c>
      <c r="CG10" s="1">
        <f>DEGREES(CF10)</f>
        <v>117.08749061403674</v>
      </c>
      <c r="CH10" s="1">
        <v>10</v>
      </c>
      <c r="CI10" s="1"/>
      <c r="CJ10" s="1"/>
      <c r="CK10" s="1"/>
      <c r="CM10">
        <v>133.1</v>
      </c>
      <c r="CN10">
        <v>256</v>
      </c>
      <c r="CO10" s="1"/>
      <c r="CP10" s="1">
        <f t="shared" ref="CP10:CQ11" si="56">CM5</f>
        <v>166</v>
      </c>
      <c r="CQ10" s="1">
        <f t="shared" si="56"/>
        <v>173</v>
      </c>
      <c r="CR10" s="1"/>
      <c r="CS10" s="1"/>
      <c r="CT10" s="1">
        <f>(CR9*CR11+CS9*CS11)/(SQRT(CR9^2+CS9^2)*SQRT(CR11^2+CS11^2))</f>
        <v>-0.29810353512405563</v>
      </c>
      <c r="CU10" s="1">
        <f>ACOS(CT10)</f>
        <v>1.8735015652095224</v>
      </c>
      <c r="CV10" s="1">
        <f>DEGREES(CU10)</f>
        <v>107.34373259765941</v>
      </c>
      <c r="CW10" s="1">
        <v>10</v>
      </c>
      <c r="CX10" s="1"/>
      <c r="CY10" s="1"/>
      <c r="CZ10" s="1"/>
      <c r="DB10">
        <v>283</v>
      </c>
      <c r="DC10">
        <v>190</v>
      </c>
      <c r="DD10" s="1"/>
      <c r="DE10" s="1">
        <f t="shared" ref="DE10:DF11" si="57">DB5</f>
        <v>167</v>
      </c>
      <c r="DF10" s="1">
        <f t="shared" si="57"/>
        <v>212</v>
      </c>
      <c r="DG10" s="1"/>
      <c r="DH10" s="1"/>
      <c r="DI10" s="1">
        <f>(DG9*DG11+DH9*DH11)/(SQRT(DG9^2+DH9^2)*SQRT(DG11^2+DH11^2))</f>
        <v>-0.52256205792928745</v>
      </c>
      <c r="DJ10" s="1">
        <f>ACOS(DI10)</f>
        <v>2.1206495094714812</v>
      </c>
      <c r="DK10" s="1">
        <f>DEGREES(DJ10)</f>
        <v>121.50426671920417</v>
      </c>
      <c r="DL10" s="1">
        <v>10</v>
      </c>
      <c r="DM10" s="1"/>
      <c r="DN10" s="1"/>
      <c r="DO10" s="1"/>
      <c r="DQ10">
        <v>245</v>
      </c>
      <c r="DR10">
        <v>280</v>
      </c>
      <c r="DS10" s="1"/>
      <c r="DT10" s="1">
        <f t="shared" ref="DT10:DT11" si="58">DQ5</f>
        <v>152</v>
      </c>
      <c r="DU10" s="1">
        <f t="shared" ref="DU10" si="59">DR5</f>
        <v>197</v>
      </c>
      <c r="DV10" s="1"/>
      <c r="DW10" s="1"/>
      <c r="DX10" s="1">
        <f>(DV9*DV11+DW9*DW11)/(SQRT(DV9^2+DW9^2)*SQRT(DV11^2+DW11^2))</f>
        <v>-0.3175692917719265</v>
      </c>
      <c r="DY10" s="1">
        <f>ACOS(DX10)</f>
        <v>1.893961307405305</v>
      </c>
      <c r="DZ10" s="1">
        <f>DEGREES(DY10)</f>
        <v>108.51598947540349</v>
      </c>
      <c r="EA10" s="1">
        <v>10</v>
      </c>
      <c r="EB10" s="1"/>
      <c r="EC10" s="1"/>
      <c r="ED10" s="1"/>
      <c r="EF10">
        <v>198</v>
      </c>
      <c r="EG10">
        <v>253</v>
      </c>
      <c r="EH10" s="1"/>
      <c r="EI10" s="1">
        <f t="shared" ref="EI10:EI11" si="60">EF5</f>
        <v>183</v>
      </c>
      <c r="EJ10" s="1">
        <f t="shared" ref="EJ10" si="61">EG5</f>
        <v>148</v>
      </c>
      <c r="EK10" s="1"/>
      <c r="EL10" s="1"/>
      <c r="EM10" s="1">
        <f>(EK9*EK11+EL9*EL11)/(SQRT(EK9^2+EL9^2)*SQRT(EK11^2+EL11^2))</f>
        <v>-0.53261974264777745</v>
      </c>
      <c r="EN10" s="1">
        <f>ACOS(EM10)</f>
        <v>2.1324892130895421</v>
      </c>
      <c r="EO10" s="1">
        <f>DEGREES(EN10)</f>
        <v>122.18263176720482</v>
      </c>
      <c r="EP10" s="1">
        <v>10</v>
      </c>
      <c r="EQ10" s="1"/>
      <c r="ER10" s="1"/>
      <c r="ES10" s="1"/>
    </row>
    <row r="11" spans="1:149">
      <c r="A11">
        <v>169</v>
      </c>
      <c r="B11">
        <v>176</v>
      </c>
      <c r="C11" s="1"/>
      <c r="D11" s="1">
        <f t="shared" si="50"/>
        <v>106</v>
      </c>
      <c r="E11" s="1">
        <f>B6</f>
        <v>159</v>
      </c>
      <c r="F11" s="1">
        <f>D11-D10</f>
        <v>13</v>
      </c>
      <c r="G11" s="1">
        <f>E11-E10</f>
        <v>25</v>
      </c>
      <c r="H11" s="1"/>
      <c r="I11" s="1"/>
      <c r="J11" s="1"/>
      <c r="K11" s="1"/>
      <c r="L11" s="1"/>
      <c r="M11" s="1">
        <f>AVERAGE(M1:M10)</f>
        <v>-0.60566069511779108</v>
      </c>
      <c r="N11" s="1">
        <f>AVERAGE(N1:N10)</f>
        <v>0.76838530761871782</v>
      </c>
      <c r="R11" s="1"/>
      <c r="S11" s="1">
        <f t="shared" si="51"/>
        <v>108</v>
      </c>
      <c r="T11" s="1">
        <f>Q6</f>
        <v>140</v>
      </c>
      <c r="U11" s="1">
        <f>S11-S10</f>
        <v>-3</v>
      </c>
      <c r="V11" s="1">
        <f>T11-T10</f>
        <v>20</v>
      </c>
      <c r="W11" s="1"/>
      <c r="X11" s="1"/>
      <c r="Y11" s="1"/>
      <c r="Z11" s="1"/>
      <c r="AA11" s="1"/>
      <c r="AB11" s="1">
        <f>AVERAGE(AB1:AB10)</f>
        <v>-0.5178973747243909</v>
      </c>
      <c r="AC11" s="1">
        <f>AVERAGE(AC1:AC10)</f>
        <v>0.83320860080391834</v>
      </c>
      <c r="AE11">
        <v>241</v>
      </c>
      <c r="AF11">
        <v>210</v>
      </c>
      <c r="AG11" s="1"/>
      <c r="AH11" s="1">
        <f t="shared" si="52"/>
        <v>155</v>
      </c>
      <c r="AI11" s="1">
        <f>AF6</f>
        <v>173</v>
      </c>
      <c r="AJ11" s="1">
        <f>AH11-AH10</f>
        <v>17</v>
      </c>
      <c r="AK11" s="1">
        <f>AI11-AI10</f>
        <v>-12</v>
      </c>
      <c r="AL11" s="1"/>
      <c r="AM11" s="1"/>
      <c r="AN11" s="1"/>
      <c r="AO11" s="1"/>
      <c r="AP11" s="1"/>
      <c r="AQ11" s="1">
        <f>AVERAGE(AQ1:AQ10)</f>
        <v>-0.55410207319404692</v>
      </c>
      <c r="AR11" s="1">
        <f>AVERAGE(AR1:AR10)</f>
        <v>0.8079187932399613</v>
      </c>
      <c r="AT11">
        <v>163</v>
      </c>
      <c r="AU11">
        <v>71</v>
      </c>
      <c r="AV11" s="1"/>
      <c r="AW11" s="1">
        <f t="shared" si="53"/>
        <v>148</v>
      </c>
      <c r="AX11" s="1">
        <f>AU6</f>
        <v>158</v>
      </c>
      <c r="AY11" s="1">
        <f>AW11-AW10</f>
        <v>16</v>
      </c>
      <c r="AZ11" s="1">
        <f>AX11-AX10</f>
        <v>-8</v>
      </c>
      <c r="BA11" s="1"/>
      <c r="BB11" s="1"/>
      <c r="BC11" s="1"/>
      <c r="BD11" s="1"/>
      <c r="BE11" s="1"/>
      <c r="BF11" s="1">
        <f>AVERAGE(BF1:BF10)</f>
        <v>-0.61994343646161731</v>
      </c>
      <c r="BG11" s="1">
        <f>AVERAGE(BG1:BG10)</f>
        <v>0.73641301445230611</v>
      </c>
      <c r="BK11" s="1"/>
      <c r="BL11" s="1">
        <f t="shared" si="54"/>
        <v>161</v>
      </c>
      <c r="BM11" s="1">
        <f>BJ6</f>
        <v>215</v>
      </c>
      <c r="BN11" s="1">
        <f>BL11-BL10</f>
        <v>-9</v>
      </c>
      <c r="BO11" s="1">
        <f>BM11-BM10</f>
        <v>28</v>
      </c>
      <c r="BP11" s="1"/>
      <c r="BQ11" s="1"/>
      <c r="BR11" s="1"/>
      <c r="BS11" s="1"/>
      <c r="BT11" s="1"/>
      <c r="BU11" s="1">
        <f>AVERAGE(BU1:BU10)</f>
        <v>-0.54278294062187982</v>
      </c>
      <c r="BV11" s="1">
        <f>AVERAGE(BV1:BV10)</f>
        <v>0.80770226912083021</v>
      </c>
      <c r="BX11">
        <v>277</v>
      </c>
      <c r="BY11">
        <v>207</v>
      </c>
      <c r="BZ11" s="1"/>
      <c r="CA11" s="1">
        <f t="shared" si="55"/>
        <v>182</v>
      </c>
      <c r="CB11" s="1">
        <f>BY6</f>
        <v>214</v>
      </c>
      <c r="CC11" s="1">
        <f>CA11-CA10</f>
        <v>28</v>
      </c>
      <c r="CD11" s="1">
        <f>CB11-CB10</f>
        <v>4</v>
      </c>
      <c r="CE11" s="1"/>
      <c r="CF11" s="1"/>
      <c r="CG11" s="1"/>
      <c r="CH11" s="1"/>
      <c r="CI11" s="1"/>
      <c r="CJ11" s="1">
        <f>AVERAGE(CJ1:CJ10)</f>
        <v>-0.62317051921725508</v>
      </c>
      <c r="CK11" s="1">
        <f>AVERAGE(CK1:CK10)</f>
        <v>0.76516490781896129</v>
      </c>
      <c r="CO11" s="1"/>
      <c r="CP11" s="1">
        <f t="shared" si="56"/>
        <v>159</v>
      </c>
      <c r="CQ11" s="1">
        <f>CN6</f>
        <v>192</v>
      </c>
      <c r="CR11" s="1">
        <f>CP11-CP10</f>
        <v>-7</v>
      </c>
      <c r="CS11" s="1">
        <f>CQ11-CQ10</f>
        <v>19</v>
      </c>
      <c r="CT11" s="1"/>
      <c r="CU11" s="1"/>
      <c r="CV11" s="1"/>
      <c r="CW11" s="1"/>
      <c r="CX11" s="1"/>
      <c r="CY11" s="1">
        <f>AVERAGE(CY1:CY10)</f>
        <v>-0.5131993850597375</v>
      </c>
      <c r="CZ11" s="1">
        <f>AVERAGE(CZ1:CZ10)</f>
        <v>0.84810881999390264</v>
      </c>
      <c r="DD11" s="1"/>
      <c r="DE11" s="1">
        <f t="shared" si="57"/>
        <v>192</v>
      </c>
      <c r="DF11" s="1">
        <f>DC6</f>
        <v>218</v>
      </c>
      <c r="DG11" s="1">
        <f>DE11-DE10</f>
        <v>25</v>
      </c>
      <c r="DH11" s="1">
        <f>DF11-DF10</f>
        <v>6</v>
      </c>
      <c r="DI11" s="1"/>
      <c r="DJ11" s="1"/>
      <c r="DK11" s="1"/>
      <c r="DL11" s="1"/>
      <c r="DM11" s="1"/>
      <c r="DN11" s="1">
        <f>AVERAGE(DN1:DN10)</f>
        <v>-0.47412481327374739</v>
      </c>
      <c r="DO11" s="1">
        <f>AVERAGE(DO1:DO10)</f>
        <v>0.87756321971656637</v>
      </c>
      <c r="DQ11">
        <v>255</v>
      </c>
      <c r="DR11">
        <v>298</v>
      </c>
      <c r="DS11" s="1"/>
      <c r="DT11" s="1">
        <f t="shared" si="58"/>
        <v>177</v>
      </c>
      <c r="DU11" s="1">
        <f>DR6</f>
        <v>209</v>
      </c>
      <c r="DV11" s="1">
        <f>DT11-DT10</f>
        <v>25</v>
      </c>
      <c r="DW11" s="1">
        <f>DU11-DU10</f>
        <v>12</v>
      </c>
      <c r="DX11" s="1"/>
      <c r="DY11" s="1"/>
      <c r="DZ11" s="1"/>
      <c r="EA11" s="1"/>
      <c r="EB11" s="1"/>
      <c r="EC11" s="1">
        <f>AVERAGE(EC1:EC10)</f>
        <v>-0.51267994787295268</v>
      </c>
      <c r="ED11" s="1">
        <f>AVERAGE(ED1:ED10)</f>
        <v>0.8406523618047097</v>
      </c>
      <c r="EF11">
        <v>218</v>
      </c>
      <c r="EG11">
        <v>261</v>
      </c>
      <c r="EH11" s="1"/>
      <c r="EI11" s="1">
        <f t="shared" si="60"/>
        <v>171</v>
      </c>
      <c r="EJ11" s="1">
        <f>EG6</f>
        <v>169</v>
      </c>
      <c r="EK11" s="1">
        <f>EI11-EI10</f>
        <v>-12</v>
      </c>
      <c r="EL11" s="1">
        <f>EJ11-EJ10</f>
        <v>21</v>
      </c>
      <c r="EM11" s="1"/>
      <c r="EN11" s="1"/>
      <c r="EO11" s="1"/>
      <c r="EP11" s="1"/>
      <c r="EQ11" s="1"/>
      <c r="ER11" s="1">
        <f>AVERAGE(ER1:ER10)</f>
        <v>-0.63003888339012293</v>
      </c>
      <c r="ES11" s="1">
        <f>AVERAGE(ES1:ES10)</f>
        <v>0.7498295117193563</v>
      </c>
    </row>
    <row r="12" spans="1:14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42</v>
      </c>
      <c r="M12" s="1">
        <f>N11/M11</f>
        <v>-1.2686728952574335</v>
      </c>
      <c r="N12" s="1">
        <f>ATAN(M12)</f>
        <v>-0.90327646654680427</v>
      </c>
      <c r="R12" s="1"/>
      <c r="S12" s="1"/>
      <c r="T12" s="1"/>
      <c r="U12" s="1"/>
      <c r="V12" s="1"/>
      <c r="W12" s="1"/>
      <c r="X12" s="1"/>
      <c r="Y12" s="1"/>
      <c r="Z12" s="1"/>
      <c r="AA12" s="1" t="s">
        <v>42</v>
      </c>
      <c r="AB12" s="1">
        <f>AC11/AB11</f>
        <v>-1.6088295509266222</v>
      </c>
      <c r="AC12" s="1">
        <f>ATAN(AB12)</f>
        <v>-1.0146674139494318</v>
      </c>
      <c r="AE12">
        <v>240</v>
      </c>
      <c r="AF12">
        <v>216</v>
      </c>
      <c r="AG12" s="1"/>
      <c r="AH12" s="1"/>
      <c r="AI12" s="1"/>
      <c r="AJ12" s="1"/>
      <c r="AK12" s="1"/>
      <c r="AL12" s="1"/>
      <c r="AM12" s="1"/>
      <c r="AN12" s="1"/>
      <c r="AO12" s="1"/>
      <c r="AP12" s="1" t="s">
        <v>42</v>
      </c>
      <c r="AQ12" s="1">
        <f>AR11/AQ11</f>
        <v>-1.458068526224459</v>
      </c>
      <c r="AR12" s="1">
        <f>ATAN(AQ12)</f>
        <v>-0.96963787061185147</v>
      </c>
      <c r="AV12" s="1"/>
      <c r="AW12" s="1"/>
      <c r="AX12" s="1"/>
      <c r="AY12" s="1"/>
      <c r="AZ12" s="1"/>
      <c r="BA12" s="1"/>
      <c r="BB12" s="1"/>
      <c r="BC12" s="1"/>
      <c r="BD12" s="1"/>
      <c r="BE12" s="1" t="s">
        <v>42</v>
      </c>
      <c r="BF12" s="1">
        <f>BG11/BF11</f>
        <v>-1.1878712978323465</v>
      </c>
      <c r="BG12" s="1">
        <f>ATAN(BF12)</f>
        <v>-0.87105748439909791</v>
      </c>
      <c r="BK12" s="1"/>
      <c r="BL12" s="1"/>
      <c r="BM12" s="1"/>
      <c r="BN12" s="1"/>
      <c r="BO12" s="1"/>
      <c r="BP12" s="1"/>
      <c r="BQ12" s="1"/>
      <c r="BR12" s="1"/>
      <c r="BS12" s="1"/>
      <c r="BT12" s="1" t="s">
        <v>42</v>
      </c>
      <c r="BU12" s="1">
        <f>BV11/BU11</f>
        <v>-1.488076003633102</v>
      </c>
      <c r="BV12" s="1">
        <f>ATAN(BU12)</f>
        <v>-0.97910451480650118</v>
      </c>
      <c r="BX12">
        <v>301</v>
      </c>
      <c r="BY12">
        <v>212</v>
      </c>
      <c r="BZ12" s="1"/>
      <c r="CA12" s="1"/>
      <c r="CB12" s="1"/>
      <c r="CC12" s="1"/>
      <c r="CD12" s="1"/>
      <c r="CE12" s="1"/>
      <c r="CF12" s="1"/>
      <c r="CG12" s="1"/>
      <c r="CH12" s="1"/>
      <c r="CI12" s="1" t="s">
        <v>42</v>
      </c>
      <c r="CJ12" s="1">
        <f>CK11/CJ11</f>
        <v>-1.2278580006962796</v>
      </c>
      <c r="CK12" s="1">
        <f>ATAN(CJ12)</f>
        <v>-0.88732047861289143</v>
      </c>
      <c r="CO12" s="1"/>
      <c r="CP12" s="1"/>
      <c r="CQ12" s="1"/>
      <c r="CR12" s="1"/>
      <c r="CS12" s="1"/>
      <c r="CT12" s="1"/>
      <c r="CU12" s="1"/>
      <c r="CV12" s="1"/>
      <c r="CW12" s="1"/>
      <c r="CX12" s="1" t="s">
        <v>42</v>
      </c>
      <c r="CY12" s="1">
        <f>CZ11/CY11</f>
        <v>-1.6525912631309583</v>
      </c>
      <c r="CZ12" s="1">
        <f>ATAN(CY12)</f>
        <v>-1.0266277209091828</v>
      </c>
      <c r="DD12" s="1"/>
      <c r="DE12" s="1"/>
      <c r="DF12" s="1"/>
      <c r="DG12" s="1"/>
      <c r="DH12" s="1"/>
      <c r="DI12" s="1"/>
      <c r="DJ12" s="1"/>
      <c r="DK12" s="1"/>
      <c r="DL12" s="1"/>
      <c r="DM12" s="1" t="s">
        <v>42</v>
      </c>
      <c r="DN12" s="1">
        <f>DO11/DN11</f>
        <v>-1.8509118172009362</v>
      </c>
      <c r="DO12" s="1">
        <f>ATAN(DN12)</f>
        <v>-1.0754507515631664</v>
      </c>
      <c r="DS12" s="1"/>
      <c r="DT12" s="1"/>
      <c r="DU12" s="1"/>
      <c r="DV12" s="1"/>
      <c r="DW12" s="1"/>
      <c r="DX12" s="1"/>
      <c r="DY12" s="1"/>
      <c r="DZ12" s="1"/>
      <c r="EA12" s="1"/>
      <c r="EB12" s="1" t="s">
        <v>42</v>
      </c>
      <c r="EC12" s="1">
        <f>ED11/EC11</f>
        <v>-1.6397215558994944</v>
      </c>
      <c r="ED12" s="1">
        <f>ATAN(EC12)</f>
        <v>-1.0231586142270119</v>
      </c>
      <c r="EF12">
        <v>222</v>
      </c>
      <c r="EG12">
        <v>280</v>
      </c>
      <c r="EH12" s="1"/>
      <c r="EI12" s="1"/>
      <c r="EJ12" s="1"/>
      <c r="EK12" s="1"/>
      <c r="EL12" s="1"/>
      <c r="EM12" s="1"/>
      <c r="EN12" s="1"/>
      <c r="EO12" s="1"/>
      <c r="EP12" s="1"/>
      <c r="EQ12" s="1" t="s">
        <v>42</v>
      </c>
      <c r="ER12" s="1">
        <f>ES11/ER11</f>
        <v>-1.1901321195997652</v>
      </c>
      <c r="ES12" s="1">
        <f>ATAN(ER12)</f>
        <v>-0.87199413718424501</v>
      </c>
    </row>
    <row r="13" spans="1:149">
      <c r="A13" s="1"/>
      <c r="B13" s="1"/>
      <c r="C13" s="1">
        <v>4</v>
      </c>
      <c r="D13" s="1">
        <f>A5</f>
        <v>93</v>
      </c>
      <c r="E13" s="1">
        <f>B5</f>
        <v>134</v>
      </c>
      <c r="F13" s="1">
        <f>D13-D14</f>
        <v>-13</v>
      </c>
      <c r="G13" s="1">
        <f>E13-E14</f>
        <v>-25</v>
      </c>
      <c r="H13" s="1"/>
      <c r="I13" s="1"/>
      <c r="J13" s="1"/>
      <c r="K13" s="1"/>
      <c r="L13" s="1"/>
      <c r="M13" s="1"/>
      <c r="N13" s="1">
        <f>N12+PI()</f>
        <v>2.2383161870429888</v>
      </c>
      <c r="P13" s="1"/>
      <c r="Q13" s="1"/>
      <c r="R13" s="1">
        <v>4</v>
      </c>
      <c r="S13" s="1">
        <f>P5</f>
        <v>111</v>
      </c>
      <c r="T13" s="1">
        <f>Q5</f>
        <v>120</v>
      </c>
      <c r="U13" s="1">
        <f>S13-S14</f>
        <v>3</v>
      </c>
      <c r="V13" s="1">
        <f>T13-T14</f>
        <v>-20</v>
      </c>
      <c r="W13" s="1"/>
      <c r="X13" s="1"/>
      <c r="Y13" s="1"/>
      <c r="Z13" s="1"/>
      <c r="AA13" s="1"/>
      <c r="AB13" s="1"/>
      <c r="AC13" s="1">
        <f>AC12+PI()</f>
        <v>2.1269252396403613</v>
      </c>
      <c r="AE13">
        <v>263</v>
      </c>
      <c r="AF13">
        <v>226</v>
      </c>
      <c r="AG13" s="1">
        <v>4</v>
      </c>
      <c r="AH13" s="1">
        <f>AE5</f>
        <v>138</v>
      </c>
      <c r="AI13" s="1">
        <f>AF5</f>
        <v>185</v>
      </c>
      <c r="AJ13" s="1">
        <f>AH13-AH14</f>
        <v>-17</v>
      </c>
      <c r="AK13" s="1">
        <f>AI13-AI14</f>
        <v>12</v>
      </c>
      <c r="AL13" s="1"/>
      <c r="AM13" s="1"/>
      <c r="AN13" s="1"/>
      <c r="AO13" s="1"/>
      <c r="AP13" s="1"/>
      <c r="AQ13" s="1"/>
      <c r="AR13" s="1">
        <f>AR12+PI()</f>
        <v>2.1719547829779415</v>
      </c>
      <c r="AT13" s="1"/>
      <c r="AU13" s="1"/>
      <c r="AV13" s="1">
        <v>4</v>
      </c>
      <c r="AW13" s="1">
        <f>AT5</f>
        <v>132</v>
      </c>
      <c r="AX13" s="1">
        <f>AU5</f>
        <v>166</v>
      </c>
      <c r="AY13" s="1">
        <f>AW13-AW14</f>
        <v>-16</v>
      </c>
      <c r="AZ13" s="1">
        <f>AX13-AX14</f>
        <v>8</v>
      </c>
      <c r="BA13" s="1"/>
      <c r="BB13" s="1"/>
      <c r="BC13" s="1"/>
      <c r="BD13" s="1"/>
      <c r="BE13" s="1"/>
      <c r="BF13" s="1"/>
      <c r="BG13" s="1">
        <f>BG12+PI()</f>
        <v>2.270535169190695</v>
      </c>
      <c r="BI13" s="1"/>
      <c r="BJ13" s="1"/>
      <c r="BK13" s="1">
        <v>4</v>
      </c>
      <c r="BL13" s="1">
        <f>BI5</f>
        <v>170</v>
      </c>
      <c r="BM13" s="1">
        <f>BJ5</f>
        <v>187</v>
      </c>
      <c r="BN13" s="1">
        <f>BL13-BL14</f>
        <v>9</v>
      </c>
      <c r="BO13" s="1">
        <f>BM13-BM14</f>
        <v>-28</v>
      </c>
      <c r="BP13" s="1"/>
      <c r="BQ13" s="1"/>
      <c r="BR13" s="1"/>
      <c r="BS13" s="1"/>
      <c r="BT13" s="1"/>
      <c r="BU13" s="1"/>
      <c r="BV13" s="1">
        <f>BV12+PI()</f>
        <v>2.1624881387832922</v>
      </c>
      <c r="BX13" s="1"/>
      <c r="BY13" s="1"/>
      <c r="BZ13" s="1">
        <v>4</v>
      </c>
      <c r="CA13" s="1">
        <f>BX5</f>
        <v>154</v>
      </c>
      <c r="CB13" s="1">
        <f>BY5</f>
        <v>210</v>
      </c>
      <c r="CC13" s="1">
        <f>CA13-CA14</f>
        <v>-28</v>
      </c>
      <c r="CD13" s="1">
        <f>CB13-CB14</f>
        <v>-4</v>
      </c>
      <c r="CE13" s="1"/>
      <c r="CF13" s="1"/>
      <c r="CG13" s="1"/>
      <c r="CH13" s="1"/>
      <c r="CI13" s="1"/>
      <c r="CJ13" s="1"/>
      <c r="CK13" s="1">
        <f>CK12+PI()</f>
        <v>2.2542721749769017</v>
      </c>
      <c r="CO13" s="1">
        <v>4</v>
      </c>
      <c r="CP13" s="1">
        <f>CM5</f>
        <v>166</v>
      </c>
      <c r="CQ13" s="1">
        <f>CN5</f>
        <v>173</v>
      </c>
      <c r="CR13" s="1">
        <f>CP13-CP14</f>
        <v>7</v>
      </c>
      <c r="CS13" s="1">
        <f>CQ13-CQ14</f>
        <v>-19</v>
      </c>
      <c r="CT13" s="1"/>
      <c r="CU13" s="1"/>
      <c r="CV13" s="1"/>
      <c r="CW13" s="1"/>
      <c r="CX13" s="1"/>
      <c r="CY13" s="1"/>
      <c r="CZ13" s="1">
        <f>CZ12+PI()</f>
        <v>2.1149649326806106</v>
      </c>
      <c r="DD13" s="1">
        <v>4</v>
      </c>
      <c r="DE13" s="1">
        <f>DB5</f>
        <v>167</v>
      </c>
      <c r="DF13" s="1">
        <f>DC5</f>
        <v>212</v>
      </c>
      <c r="DG13" s="1">
        <f>DE13-DE14</f>
        <v>-25</v>
      </c>
      <c r="DH13" s="1">
        <f>DF13-DF14</f>
        <v>-6</v>
      </c>
      <c r="DI13" s="1"/>
      <c r="DJ13" s="1"/>
      <c r="DK13" s="1"/>
      <c r="DL13" s="1"/>
      <c r="DM13" s="1"/>
      <c r="DN13" s="1"/>
      <c r="DO13" s="1">
        <f>DO12+PI()</f>
        <v>2.0661419020266267</v>
      </c>
      <c r="DS13" s="1">
        <v>4</v>
      </c>
      <c r="DT13" s="1">
        <f>DQ5</f>
        <v>152</v>
      </c>
      <c r="DU13" s="1">
        <f>DR5</f>
        <v>197</v>
      </c>
      <c r="DV13" s="1">
        <f>DT13-DT14</f>
        <v>-25</v>
      </c>
      <c r="DW13" s="1">
        <f>DU13-DU14</f>
        <v>-12</v>
      </c>
      <c r="DX13" s="1"/>
      <c r="DY13" s="1"/>
      <c r="DZ13" s="1"/>
      <c r="EA13" s="1"/>
      <c r="EB13" s="1"/>
      <c r="EC13" s="1"/>
      <c r="ED13" s="1">
        <f>ED12+PI()</f>
        <v>2.1184340393627812</v>
      </c>
      <c r="EH13" s="1">
        <v>4</v>
      </c>
      <c r="EI13" s="1">
        <f>EF5</f>
        <v>183</v>
      </c>
      <c r="EJ13" s="1">
        <f>EG5</f>
        <v>148</v>
      </c>
      <c r="EK13" s="1">
        <f>EI13-EI14</f>
        <v>12</v>
      </c>
      <c r="EL13" s="1">
        <f>EJ13-EJ14</f>
        <v>-21</v>
      </c>
      <c r="EM13" s="1"/>
      <c r="EN13" s="1"/>
      <c r="EO13" s="1"/>
      <c r="EP13" s="1"/>
      <c r="EQ13" s="1"/>
      <c r="ER13" s="1"/>
      <c r="ES13" s="1">
        <f>ES12+PI()</f>
        <v>2.2695985164055479</v>
      </c>
    </row>
    <row r="14" spans="1:149">
      <c r="A14" s="1"/>
      <c r="B14" s="1"/>
      <c r="C14" s="1"/>
      <c r="D14" s="1">
        <f t="shared" ref="D14:E15" si="62">A6</f>
        <v>106</v>
      </c>
      <c r="E14" s="1">
        <f t="shared" si="62"/>
        <v>159</v>
      </c>
      <c r="F14" s="1"/>
      <c r="G14" s="1"/>
      <c r="H14" s="1">
        <f>(F13*F15+G13*G15)/(SQRT(F13^2+G13^2)*SQRT(F15^2+G15^2))</f>
        <v>-0.71824022278917365</v>
      </c>
      <c r="I14" s="1">
        <f>ACOS(H14)</f>
        <v>2.3720661731841348</v>
      </c>
      <c r="J14" s="1">
        <f>DEGREES(I14)</f>
        <v>135.90938044919915</v>
      </c>
      <c r="K14" s="1"/>
      <c r="L14" s="1"/>
      <c r="M14" s="1"/>
      <c r="N14" s="4">
        <f>DEGREES(N13)</f>
        <v>128.24607073337822</v>
      </c>
      <c r="P14" s="1"/>
      <c r="Q14" s="1"/>
      <c r="R14" s="1"/>
      <c r="S14" s="1">
        <f t="shared" ref="S14:T15" si="63">P6</f>
        <v>108</v>
      </c>
      <c r="T14" s="1">
        <f t="shared" si="63"/>
        <v>140</v>
      </c>
      <c r="U14" s="1"/>
      <c r="V14" s="1"/>
      <c r="W14" s="1">
        <f>(U13*U15+V13*V15)/(SQRT(U13^2+V13^2)*SQRT(U15^2+V15^2))</f>
        <v>-0.59439106108380568</v>
      </c>
      <c r="X14" s="1">
        <f>ACOS(W14)</f>
        <v>2.2073045425828477</v>
      </c>
      <c r="Y14" s="1">
        <f>DEGREES(X14)</f>
        <v>126.46923439005187</v>
      </c>
      <c r="Z14" s="1"/>
      <c r="AA14" s="1"/>
      <c r="AB14" s="1"/>
      <c r="AC14" s="4">
        <f>DEGREES(AC13)</f>
        <v>121.86383957124393</v>
      </c>
      <c r="AE14" s="1"/>
      <c r="AF14" s="1"/>
      <c r="AG14" s="1"/>
      <c r="AH14" s="1">
        <f t="shared" ref="AH14:AI15" si="64">AE6</f>
        <v>155</v>
      </c>
      <c r="AI14" s="1">
        <f t="shared" si="64"/>
        <v>173</v>
      </c>
      <c r="AJ14" s="1"/>
      <c r="AK14" s="1"/>
      <c r="AL14" s="1">
        <f>(AJ13*AJ15+AK13*AK15)/(SQRT(AJ13^2+AK13^2)*SQRT(AJ15^2+AK15^2))</f>
        <v>-0.59268052764722579</v>
      </c>
      <c r="AM14" s="1">
        <f>ACOS(AL14)</f>
        <v>2.2051791472709854</v>
      </c>
      <c r="AN14" s="1">
        <f>DEGREES(AM14)</f>
        <v>126.34745820888527</v>
      </c>
      <c r="AO14" s="1"/>
      <c r="AP14" s="1"/>
      <c r="AQ14" s="1"/>
      <c r="AR14" s="4">
        <f>DEGREES(AR13)</f>
        <v>124.4438423578887</v>
      </c>
      <c r="AT14" s="1"/>
      <c r="AU14" s="1"/>
      <c r="AV14" s="1"/>
      <c r="AW14" s="1">
        <f t="shared" ref="AW14:AX15" si="65">AT6</f>
        <v>148</v>
      </c>
      <c r="AX14" s="1">
        <f t="shared" si="65"/>
        <v>158</v>
      </c>
      <c r="AY14" s="1"/>
      <c r="AZ14" s="1"/>
      <c r="BA14" s="1">
        <f>(AY13*AY15+AZ13*AZ15)/(SQRT(AY13^2+AZ13^2)*SQRT(AY15^2+AZ15^2))</f>
        <v>-0.74740931868365967</v>
      </c>
      <c r="BB14" s="1">
        <f>ACOS(BA14)</f>
        <v>2.4149503129080676</v>
      </c>
      <c r="BC14" s="1">
        <f>DEGREES(BB14)</f>
        <v>138.36646066342979</v>
      </c>
      <c r="BD14" s="1"/>
      <c r="BE14" s="1"/>
      <c r="BF14" s="1"/>
      <c r="BG14" s="4">
        <f>DEGREES(BG13)</f>
        <v>130.09208243064913</v>
      </c>
      <c r="BI14" s="1"/>
      <c r="BJ14" s="1"/>
      <c r="BK14" s="1"/>
      <c r="BL14" s="1">
        <f t="shared" ref="BL14:BM15" si="66">BI6</f>
        <v>161</v>
      </c>
      <c r="BM14" s="1">
        <f t="shared" si="66"/>
        <v>215</v>
      </c>
      <c r="BN14" s="1"/>
      <c r="BO14" s="1"/>
      <c r="BP14" s="1">
        <f>(BN13*BN15+BO13*BO15)/(SQRT(BN13^2+BO13^2)*SQRT(BN15^2+BO15^2))</f>
        <v>-0.38341936745012734</v>
      </c>
      <c r="BQ14" s="1">
        <f>ACOS(BP14)</f>
        <v>1.9642921104315734</v>
      </c>
      <c r="BR14" s="1">
        <f>DEGREES(BQ14)</f>
        <v>112.54564765857458</v>
      </c>
      <c r="BS14" s="1"/>
      <c r="BT14" s="1"/>
      <c r="BU14" s="1"/>
      <c r="BV14" s="4">
        <f>DEGREES(BV13)</f>
        <v>123.90144359938327</v>
      </c>
      <c r="BX14" s="1"/>
      <c r="BY14" s="1"/>
      <c r="BZ14" s="1"/>
      <c r="CA14" s="1">
        <f t="shared" ref="CA14:CB15" si="67">BX6</f>
        <v>182</v>
      </c>
      <c r="CB14" s="1">
        <f t="shared" si="67"/>
        <v>214</v>
      </c>
      <c r="CC14" s="1"/>
      <c r="CD14" s="1"/>
      <c r="CE14" s="1">
        <f>(CC13*CC15+CD13*CD15)/(SQRT(CC13^2+CD13^2)*SQRT(CC15^2+CD15^2))</f>
        <v>-0.55159169107697614</v>
      </c>
      <c r="CF14" s="1">
        <f>ACOS(CE14)</f>
        <v>2.1550676043758052</v>
      </c>
      <c r="CG14" s="1">
        <f>DEGREES(CF14)</f>
        <v>123.47627829610266</v>
      </c>
      <c r="CH14" s="1"/>
      <c r="CI14" s="1"/>
      <c r="CJ14" s="1"/>
      <c r="CK14" s="4">
        <f>DEGREES(CK13)</f>
        <v>129.1602814999531</v>
      </c>
      <c r="CM14" s="1"/>
      <c r="CN14" s="1"/>
      <c r="CO14" s="1"/>
      <c r="CP14" s="1">
        <f t="shared" ref="CP14:CQ15" si="68">CM6</f>
        <v>159</v>
      </c>
      <c r="CQ14" s="1">
        <f t="shared" si="68"/>
        <v>192</v>
      </c>
      <c r="CR14" s="1"/>
      <c r="CS14" s="1"/>
      <c r="CT14" s="1">
        <f>(CR13*CR15+CS13*CS15)/(SQRT(CR13^2+CS13^2)*SQRT(CR15^2+CS15^2))</f>
        <v>-0.57047162816380204</v>
      </c>
      <c r="CU14" s="1">
        <f>ACOS(CT14)</f>
        <v>2.1778763013736739</v>
      </c>
      <c r="CV14" s="1">
        <f>DEGREES(CU14)</f>
        <v>124.78312037027325</v>
      </c>
      <c r="CW14" s="1"/>
      <c r="CX14" s="1"/>
      <c r="CY14" s="1"/>
      <c r="CZ14" s="4">
        <f>DEGREES(CZ13)</f>
        <v>121.17856446076927</v>
      </c>
      <c r="DB14" s="1"/>
      <c r="DC14" s="1"/>
      <c r="DD14" s="1"/>
      <c r="DE14" s="1">
        <f t="shared" ref="DE14:DF15" si="69">DB6</f>
        <v>192</v>
      </c>
      <c r="DF14" s="1">
        <f t="shared" si="69"/>
        <v>218</v>
      </c>
      <c r="DG14" s="1"/>
      <c r="DH14" s="1"/>
      <c r="DI14" s="1">
        <f>(DG13*DG15+DH13*DH15)/(SQRT(DG13^2+DH13^2)*SQRT(DG15^2+DH15^2))</f>
        <v>-0.47933320281691516</v>
      </c>
      <c r="DJ14" s="1">
        <f>ACOS(DI14)</f>
        <v>2.0706911137495387</v>
      </c>
      <c r="DK14" s="1">
        <f>DEGREES(DJ14)</f>
        <v>118.64186149309243</v>
      </c>
      <c r="DL14" s="1"/>
      <c r="DM14" s="1"/>
      <c r="DN14" s="1"/>
      <c r="DO14" s="4">
        <f>DEGREES(DO13)</f>
        <v>118.38121086125814</v>
      </c>
      <c r="DQ14" s="1"/>
      <c r="DR14" s="1"/>
      <c r="DS14" s="1"/>
      <c r="DT14" s="1">
        <f t="shared" ref="DT14:DT15" si="70">DQ6</f>
        <v>177</v>
      </c>
      <c r="DU14" s="1">
        <f t="shared" ref="DU14:DU15" si="71">DR6</f>
        <v>209</v>
      </c>
      <c r="DV14" s="1"/>
      <c r="DW14" s="1"/>
      <c r="DX14" s="1">
        <f>(DV13*DV15+DW13*DW15)/(SQRT(DV13^2+DW13^2)*SQRT(DV15^2+DW15^2))</f>
        <v>-0.70382254809466716</v>
      </c>
      <c r="DY14" s="1">
        <f>ACOS(DX14)</f>
        <v>2.3515606030637395</v>
      </c>
      <c r="DZ14" s="1">
        <f>DEGREES(DY14)</f>
        <v>134.73449782479091</v>
      </c>
      <c r="EA14" s="1"/>
      <c r="EB14" s="1"/>
      <c r="EC14" s="1"/>
      <c r="ED14" s="4">
        <f>DEGREES(ED13)</f>
        <v>121.37732963233827</v>
      </c>
      <c r="EF14" s="1"/>
      <c r="EG14" s="1"/>
      <c r="EH14" s="1"/>
      <c r="EI14" s="1">
        <f t="shared" ref="EI14:EI15" si="72">EF6</f>
        <v>171</v>
      </c>
      <c r="EJ14" s="1">
        <f t="shared" ref="EJ14:EJ15" si="73">EG6</f>
        <v>169</v>
      </c>
      <c r="EK14" s="1"/>
      <c r="EL14" s="1"/>
      <c r="EM14" s="1">
        <f>(EK13*EK15+EL13*EL15)/(SQRT(EK13^2+EL13^2)*SQRT(EK15^2+EL15^2))</f>
        <v>-0.80814335659151582</v>
      </c>
      <c r="EN14" s="1">
        <f>ACOS(EM14)</f>
        <v>2.5117893181693747</v>
      </c>
      <c r="EO14" s="1">
        <f>DEGREES(EN14)</f>
        <v>143.91492695714788</v>
      </c>
      <c r="EP14" s="1"/>
      <c r="EQ14" s="1"/>
      <c r="ER14" s="1"/>
      <c r="ES14" s="4">
        <f>DEGREES(ES13)</f>
        <v>130.03841617919102</v>
      </c>
    </row>
    <row r="15" spans="1:149">
      <c r="A15" s="1"/>
      <c r="B15" s="1"/>
      <c r="C15" s="1"/>
      <c r="D15" s="1">
        <f t="shared" si="62"/>
        <v>121</v>
      </c>
      <c r="E15" s="1">
        <f t="shared" si="62"/>
        <v>164</v>
      </c>
      <c r="F15" s="1">
        <f>D15-D14</f>
        <v>15</v>
      </c>
      <c r="G15" s="1">
        <f>E15-E14</f>
        <v>5</v>
      </c>
      <c r="H15" s="1"/>
      <c r="I15" s="1"/>
      <c r="J15" s="1"/>
      <c r="K15" s="1"/>
      <c r="L15" s="1"/>
      <c r="M15" s="1"/>
      <c r="N15" s="1"/>
      <c r="P15" s="1"/>
      <c r="Q15" s="1"/>
      <c r="R15" s="1"/>
      <c r="S15" s="1">
        <f t="shared" si="63"/>
        <v>116</v>
      </c>
      <c r="T15" s="1">
        <f t="shared" si="63"/>
        <v>148</v>
      </c>
      <c r="U15" s="1">
        <f>S15-S14</f>
        <v>8</v>
      </c>
      <c r="V15" s="1">
        <f>T15-T14</f>
        <v>8</v>
      </c>
      <c r="W15" s="1"/>
      <c r="X15" s="1"/>
      <c r="Y15" s="1"/>
      <c r="Z15" s="1"/>
      <c r="AA15" s="1"/>
      <c r="AB15" s="1"/>
      <c r="AC15" s="1"/>
      <c r="AE15" s="1"/>
      <c r="AF15" s="1"/>
      <c r="AG15" s="1"/>
      <c r="AH15" s="1">
        <f t="shared" si="64"/>
        <v>170</v>
      </c>
      <c r="AI15" s="1">
        <f t="shared" si="64"/>
        <v>178</v>
      </c>
      <c r="AJ15" s="1">
        <f>AH15-AH14</f>
        <v>15</v>
      </c>
      <c r="AK15" s="1">
        <f>AI15-AI14</f>
        <v>5</v>
      </c>
      <c r="AL15" s="1"/>
      <c r="AM15" s="1"/>
      <c r="AN15" s="1"/>
      <c r="AO15" s="1"/>
      <c r="AP15" s="1"/>
      <c r="AQ15" s="1"/>
      <c r="AR15" s="1"/>
      <c r="AT15" s="1"/>
      <c r="AU15" s="1"/>
      <c r="AV15" s="1"/>
      <c r="AW15" s="1">
        <f t="shared" si="65"/>
        <v>156</v>
      </c>
      <c r="AX15" s="1">
        <f t="shared" si="65"/>
        <v>138</v>
      </c>
      <c r="AY15" s="1">
        <f>AW15-AW14</f>
        <v>8</v>
      </c>
      <c r="AZ15" s="1">
        <f>AX15-AX14</f>
        <v>-20</v>
      </c>
      <c r="BA15" s="1"/>
      <c r="BB15" s="1"/>
      <c r="BC15" s="1"/>
      <c r="BD15" s="1"/>
      <c r="BE15" s="1"/>
      <c r="BF15" s="1"/>
      <c r="BG15" s="1"/>
      <c r="BI15" s="1"/>
      <c r="BJ15" s="1"/>
      <c r="BK15" s="1"/>
      <c r="BL15" s="1">
        <f t="shared" si="66"/>
        <v>181</v>
      </c>
      <c r="BM15" s="1">
        <f t="shared" si="66"/>
        <v>232</v>
      </c>
      <c r="BN15" s="1">
        <f>BL15-BL14</f>
        <v>20</v>
      </c>
      <c r="BO15" s="1">
        <f>BM15-BM14</f>
        <v>17</v>
      </c>
      <c r="BP15" s="1"/>
      <c r="BQ15" s="1"/>
      <c r="BR15" s="1"/>
      <c r="BS15" s="1"/>
      <c r="BT15" s="1"/>
      <c r="BU15" s="1"/>
      <c r="BV15" s="1"/>
      <c r="BX15" s="1"/>
      <c r="BY15" s="1"/>
      <c r="BZ15" s="1"/>
      <c r="CA15" s="1">
        <f t="shared" si="67"/>
        <v>191</v>
      </c>
      <c r="CB15" s="1">
        <f t="shared" si="67"/>
        <v>233</v>
      </c>
      <c r="CC15" s="1">
        <f>CA15-CA14</f>
        <v>9</v>
      </c>
      <c r="CD15" s="1">
        <f>CB15-CB14</f>
        <v>19</v>
      </c>
      <c r="CE15" s="1"/>
      <c r="CF15" s="1"/>
      <c r="CG15" s="1"/>
      <c r="CH15" s="1"/>
      <c r="CI15" s="1"/>
      <c r="CJ15" s="1"/>
      <c r="CK15" s="1"/>
      <c r="CM15" s="1"/>
      <c r="CN15" s="1"/>
      <c r="CO15" s="1"/>
      <c r="CP15" s="1">
        <f t="shared" si="68"/>
        <v>166</v>
      </c>
      <c r="CQ15" s="1">
        <f t="shared" si="68"/>
        <v>202</v>
      </c>
      <c r="CR15" s="1">
        <f>CP15-CP14</f>
        <v>7</v>
      </c>
      <c r="CS15" s="1">
        <f>CQ15-CQ14</f>
        <v>10</v>
      </c>
      <c r="CT15" s="1"/>
      <c r="CU15" s="1"/>
      <c r="CV15" s="1"/>
      <c r="CW15" s="1"/>
      <c r="CX15" s="1"/>
      <c r="CY15" s="1"/>
      <c r="CZ15" s="1"/>
      <c r="DB15" s="1"/>
      <c r="DC15" s="1"/>
      <c r="DD15" s="1"/>
      <c r="DE15" s="1">
        <f t="shared" si="69"/>
        <v>211</v>
      </c>
      <c r="DF15" s="1">
        <f t="shared" si="69"/>
        <v>197</v>
      </c>
      <c r="DG15" s="1">
        <f>DE15-DE14</f>
        <v>19</v>
      </c>
      <c r="DH15" s="1">
        <f>DF15-DF14</f>
        <v>-21</v>
      </c>
      <c r="DI15" s="1"/>
      <c r="DJ15" s="1"/>
      <c r="DK15" s="1"/>
      <c r="DL15" s="1"/>
      <c r="DM15" s="1"/>
      <c r="DN15" s="1"/>
      <c r="DO15" s="1"/>
      <c r="DQ15" s="1"/>
      <c r="DR15" s="1"/>
      <c r="DS15" s="1"/>
      <c r="DT15" s="1">
        <f t="shared" si="70"/>
        <v>186</v>
      </c>
      <c r="DU15" s="1">
        <f t="shared" si="71"/>
        <v>235</v>
      </c>
      <c r="DV15" s="1">
        <f>DT15-DT14</f>
        <v>9</v>
      </c>
      <c r="DW15" s="1">
        <f>DU15-DU14</f>
        <v>26</v>
      </c>
      <c r="DX15" s="1"/>
      <c r="DY15" s="1"/>
      <c r="DZ15" s="1"/>
      <c r="EA15" s="1"/>
      <c r="EB15" s="1"/>
      <c r="EC15" s="1"/>
      <c r="ED15" s="1"/>
      <c r="EF15" s="1"/>
      <c r="EG15" s="1"/>
      <c r="EH15" s="1"/>
      <c r="EI15" s="1">
        <f t="shared" si="72"/>
        <v>173</v>
      </c>
      <c r="EJ15" s="1">
        <f t="shared" si="73"/>
        <v>187</v>
      </c>
      <c r="EK15" s="1">
        <f>EI15-EI14</f>
        <v>2</v>
      </c>
      <c r="EL15" s="1">
        <f>EJ15-EJ14</f>
        <v>18</v>
      </c>
      <c r="EM15" s="1"/>
      <c r="EN15" s="1"/>
      <c r="EO15" s="1"/>
      <c r="EP15" s="1"/>
      <c r="EQ15" s="1"/>
      <c r="ER15" s="1"/>
      <c r="ES15" s="1"/>
    </row>
    <row r="16" spans="1:14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</row>
    <row r="17" spans="1:149">
      <c r="A17" s="1"/>
      <c r="B17" s="1"/>
      <c r="C17" s="1">
        <v>5</v>
      </c>
      <c r="D17" s="1">
        <f>A6</f>
        <v>106</v>
      </c>
      <c r="E17" s="1">
        <f>B6</f>
        <v>159</v>
      </c>
      <c r="F17" s="1">
        <f>D17-D18</f>
        <v>-15</v>
      </c>
      <c r="G17" s="1">
        <f>E17-E18</f>
        <v>-5</v>
      </c>
      <c r="H17" s="1"/>
      <c r="I17" s="1"/>
      <c r="J17" s="1"/>
      <c r="K17" s="1"/>
      <c r="L17" s="1"/>
      <c r="M17" s="1"/>
      <c r="N17" s="1"/>
      <c r="P17" s="1"/>
      <c r="Q17" s="1"/>
      <c r="R17" s="1">
        <v>5</v>
      </c>
      <c r="S17" s="1">
        <f>P6</f>
        <v>108</v>
      </c>
      <c r="T17" s="1">
        <f>Q6</f>
        <v>140</v>
      </c>
      <c r="U17" s="1">
        <f>S17-S18</f>
        <v>-8</v>
      </c>
      <c r="V17" s="1">
        <f>T17-T18</f>
        <v>-8</v>
      </c>
      <c r="W17" s="1"/>
      <c r="X17" s="1"/>
      <c r="Y17" s="1"/>
      <c r="Z17" s="1"/>
      <c r="AA17" s="1"/>
      <c r="AB17" s="1"/>
      <c r="AC17" s="1"/>
      <c r="AE17" s="1"/>
      <c r="AF17" s="1"/>
      <c r="AG17" s="1">
        <v>5</v>
      </c>
      <c r="AH17" s="1">
        <f>AE6</f>
        <v>155</v>
      </c>
      <c r="AI17" s="1">
        <f>AF6</f>
        <v>173</v>
      </c>
      <c r="AJ17" s="1">
        <f>AH17-AH18</f>
        <v>-15</v>
      </c>
      <c r="AK17" s="1">
        <f>AI17-AI18</f>
        <v>-5</v>
      </c>
      <c r="AL17" s="1"/>
      <c r="AM17" s="1"/>
      <c r="AN17" s="1"/>
      <c r="AO17" s="1"/>
      <c r="AP17" s="1"/>
      <c r="AQ17" s="1"/>
      <c r="AR17" s="1"/>
      <c r="AT17" s="1"/>
      <c r="AU17" s="1"/>
      <c r="AV17" s="1">
        <v>5</v>
      </c>
      <c r="AW17" s="1">
        <f>AT6</f>
        <v>148</v>
      </c>
      <c r="AX17" s="1">
        <f>AU6</f>
        <v>158</v>
      </c>
      <c r="AY17" s="1">
        <f>AW17-AW18</f>
        <v>-8</v>
      </c>
      <c r="AZ17" s="1">
        <f>AX17-AX18</f>
        <v>20</v>
      </c>
      <c r="BA17" s="1"/>
      <c r="BB17" s="1"/>
      <c r="BC17" s="1"/>
      <c r="BD17" s="1"/>
      <c r="BE17" s="1"/>
      <c r="BF17" s="1"/>
      <c r="BG17" s="1"/>
      <c r="BI17" s="1"/>
      <c r="BJ17" s="1"/>
      <c r="BK17" s="1">
        <v>5</v>
      </c>
      <c r="BL17" s="1">
        <f>BI6</f>
        <v>161</v>
      </c>
      <c r="BM17" s="1">
        <f>BJ6</f>
        <v>215</v>
      </c>
      <c r="BN17" s="1">
        <f>BL17-BL18</f>
        <v>-20</v>
      </c>
      <c r="BO17" s="1">
        <f>BM17-BM18</f>
        <v>-17</v>
      </c>
      <c r="BP17" s="1"/>
      <c r="BQ17" s="1"/>
      <c r="BR17" s="1"/>
      <c r="BS17" s="1"/>
      <c r="BT17" s="1"/>
      <c r="BU17" s="1"/>
      <c r="BV17" s="1"/>
      <c r="BX17" s="1"/>
      <c r="BY17" s="1"/>
      <c r="BZ17" s="1">
        <v>5</v>
      </c>
      <c r="CA17" s="1">
        <f>BX6</f>
        <v>182</v>
      </c>
      <c r="CB17" s="1">
        <f>BY6</f>
        <v>214</v>
      </c>
      <c r="CC17" s="1">
        <f>CA17-CA18</f>
        <v>-9</v>
      </c>
      <c r="CD17" s="1">
        <f>CB17-CB18</f>
        <v>-19</v>
      </c>
      <c r="CE17" s="1"/>
      <c r="CF17" s="1"/>
      <c r="CG17" s="1"/>
      <c r="CH17" s="1"/>
      <c r="CI17" s="1"/>
      <c r="CJ17" s="1"/>
      <c r="CK17" s="1"/>
      <c r="CM17" s="1"/>
      <c r="CN17" s="1"/>
      <c r="CO17" s="1">
        <v>5</v>
      </c>
      <c r="CP17" s="1">
        <f>CM6</f>
        <v>159</v>
      </c>
      <c r="CQ17" s="1">
        <f>CN6</f>
        <v>192</v>
      </c>
      <c r="CR17" s="1">
        <f>CP17-CP18</f>
        <v>-7</v>
      </c>
      <c r="CS17" s="1">
        <f>CQ17-CQ18</f>
        <v>-10</v>
      </c>
      <c r="CT17" s="1"/>
      <c r="CU17" s="1"/>
      <c r="CV17" s="1"/>
      <c r="CW17" s="1"/>
      <c r="CX17" s="1"/>
      <c r="CY17" s="1"/>
      <c r="CZ17" s="1"/>
      <c r="DB17" s="1"/>
      <c r="DC17" s="1"/>
      <c r="DD17" s="1">
        <v>5</v>
      </c>
      <c r="DE17" s="1">
        <f>DB6</f>
        <v>192</v>
      </c>
      <c r="DF17" s="1">
        <f>DC6</f>
        <v>218</v>
      </c>
      <c r="DG17" s="1">
        <f>DE17-DE18</f>
        <v>-19</v>
      </c>
      <c r="DH17" s="1">
        <f>DF17-DF18</f>
        <v>21</v>
      </c>
      <c r="DI17" s="1"/>
      <c r="DJ17" s="1"/>
      <c r="DK17" s="1"/>
      <c r="DL17" s="1"/>
      <c r="DM17" s="1"/>
      <c r="DN17" s="1"/>
      <c r="DO17" s="1"/>
      <c r="DQ17" s="1"/>
      <c r="DR17" s="1"/>
      <c r="DS17" s="1">
        <v>5</v>
      </c>
      <c r="DT17" s="1">
        <f>DQ6</f>
        <v>177</v>
      </c>
      <c r="DU17" s="1">
        <f>DR6</f>
        <v>209</v>
      </c>
      <c r="DV17" s="1">
        <f>DT17-DT18</f>
        <v>-9</v>
      </c>
      <c r="DW17" s="1">
        <f>DU17-DU18</f>
        <v>-26</v>
      </c>
      <c r="DX17" s="1"/>
      <c r="DY17" s="1"/>
      <c r="DZ17" s="1"/>
      <c r="EA17" s="1"/>
      <c r="EB17" s="1"/>
      <c r="EC17" s="1"/>
      <c r="ED17" s="1"/>
      <c r="EF17" s="1"/>
      <c r="EG17" s="1"/>
      <c r="EH17" s="1">
        <v>5</v>
      </c>
      <c r="EI17" s="1">
        <f>EF6</f>
        <v>171</v>
      </c>
      <c r="EJ17" s="1">
        <f>EG6</f>
        <v>169</v>
      </c>
      <c r="EK17" s="1">
        <f>EI17-EI18</f>
        <v>-2</v>
      </c>
      <c r="EL17" s="1">
        <f>EJ17-EJ18</f>
        <v>-18</v>
      </c>
      <c r="EM17" s="1"/>
      <c r="EN17" s="1"/>
      <c r="EO17" s="1"/>
      <c r="EP17" s="1"/>
      <c r="EQ17" s="1"/>
      <c r="ER17" s="1"/>
      <c r="ES17" s="1"/>
    </row>
    <row r="18" spans="1:149">
      <c r="A18" s="1"/>
      <c r="B18" s="1"/>
      <c r="C18" s="1"/>
      <c r="D18" s="1">
        <f t="shared" ref="D18:E19" si="74">A7</f>
        <v>121</v>
      </c>
      <c r="E18" s="1">
        <f t="shared" si="74"/>
        <v>164</v>
      </c>
      <c r="F18" s="1"/>
      <c r="G18" s="1"/>
      <c r="H18" s="1">
        <f>(F17*F19+G17*G19)/(SQRT(F17^2+G17^2)*SQRT(F19^2+G19^2))</f>
        <v>-0.62700940521161785</v>
      </c>
      <c r="I18" s="1">
        <f>ACOS(H18)</f>
        <v>2.2485046193595242</v>
      </c>
      <c r="J18" s="1">
        <f>DEGREES(I18)</f>
        <v>128.82982490497039</v>
      </c>
      <c r="K18" s="1"/>
      <c r="L18" s="1"/>
      <c r="M18" s="1"/>
      <c r="N18" s="1"/>
      <c r="P18" s="1"/>
      <c r="Q18" s="1"/>
      <c r="R18" s="1"/>
      <c r="S18" s="1">
        <f t="shared" ref="S18:T19" si="75">P7</f>
        <v>116</v>
      </c>
      <c r="T18" s="1">
        <f t="shared" si="75"/>
        <v>148</v>
      </c>
      <c r="U18" s="1"/>
      <c r="V18" s="1"/>
      <c r="W18" s="1">
        <f>(U17*U19+V17*V19)/(SQRT(U17^2+V17^2)*SQRT(U19^2+V19^2))</f>
        <v>-0.66162163708684618</v>
      </c>
      <c r="X18" s="1">
        <f>ACOS(W18)</f>
        <v>2.2937756801963873</v>
      </c>
      <c r="Y18" s="1">
        <f>DEGREES(X18)</f>
        <v>131.42366562500263</v>
      </c>
      <c r="Z18" s="1"/>
      <c r="AA18" s="1"/>
      <c r="AB18" s="1"/>
      <c r="AC18" s="1"/>
      <c r="AE18" s="1"/>
      <c r="AF18" s="1"/>
      <c r="AG18" s="1"/>
      <c r="AH18" s="1">
        <f t="shared" ref="AH18:AI19" si="76">AE7</f>
        <v>170</v>
      </c>
      <c r="AI18" s="1">
        <f t="shared" si="76"/>
        <v>178</v>
      </c>
      <c r="AJ18" s="1"/>
      <c r="AK18" s="1"/>
      <c r="AL18" s="1">
        <f>(AJ17*AJ19+AK17*AK19)/(SQRT(AJ17^2+AK17^2)*SQRT(AJ19^2+AK19^2))</f>
        <v>-0.61394061351492046</v>
      </c>
      <c r="AM18" s="1">
        <f>ACOS(AL18)</f>
        <v>2.2318394956455836</v>
      </c>
      <c r="AN18" s="1">
        <f>DEGREES(AM18)</f>
        <v>127.87498365109822</v>
      </c>
      <c r="AO18" s="1"/>
      <c r="AP18" s="1"/>
      <c r="AQ18" s="1"/>
      <c r="AR18" s="1"/>
      <c r="AT18" s="1"/>
      <c r="AU18" s="1"/>
      <c r="AV18" s="1"/>
      <c r="AW18" s="1">
        <f t="shared" ref="AW18:AX19" si="77">AT7</f>
        <v>156</v>
      </c>
      <c r="AX18" s="1">
        <f t="shared" si="77"/>
        <v>138</v>
      </c>
      <c r="AY18" s="1"/>
      <c r="AZ18" s="1"/>
      <c r="BA18" s="1">
        <f>(AY17*AY19+AZ17*AZ19)/(SQRT(AY17^2+AZ17^2)*SQRT(AY19^2+AZ19^2))</f>
        <v>-0.8258009818735299</v>
      </c>
      <c r="BB18" s="1">
        <f>ACOS(BA18)</f>
        <v>2.5424173306034863</v>
      </c>
      <c r="BC18" s="1">
        <f>DEGREES(BB18)</f>
        <v>145.66978280449666</v>
      </c>
      <c r="BD18" s="1"/>
      <c r="BE18" s="1"/>
      <c r="BF18" s="1"/>
      <c r="BG18" s="1"/>
      <c r="BI18" s="1"/>
      <c r="BJ18" s="1"/>
      <c r="BK18" s="1"/>
      <c r="BL18" s="1">
        <f t="shared" ref="BL18:BM19" si="78">BI7</f>
        <v>181</v>
      </c>
      <c r="BM18" s="1">
        <f t="shared" si="78"/>
        <v>232</v>
      </c>
      <c r="BN18" s="1"/>
      <c r="BO18" s="1"/>
      <c r="BP18" s="1">
        <f>(BN17*BN19+BO17*BO19)/(SQRT(BN17^2+BO17^2)*SQRT(BN19^2+BO19^2))</f>
        <v>-0.64764842009554047</v>
      </c>
      <c r="BQ18" s="1">
        <f>ACOS(BP18)</f>
        <v>2.2752903910371143</v>
      </c>
      <c r="BR18" s="1">
        <f>DEGREES(BQ18)</f>
        <v>130.36453657309735</v>
      </c>
      <c r="BS18" s="1"/>
      <c r="BT18" s="1"/>
      <c r="BU18" s="1"/>
      <c r="BV18" s="1"/>
      <c r="BX18" s="1"/>
      <c r="BY18" s="1"/>
      <c r="BZ18" s="1"/>
      <c r="CA18" s="1">
        <f t="shared" ref="CA18:CB19" si="79">BX7</f>
        <v>191</v>
      </c>
      <c r="CB18" s="1">
        <f t="shared" si="79"/>
        <v>233</v>
      </c>
      <c r="CC18" s="1"/>
      <c r="CD18" s="1"/>
      <c r="CE18" s="1">
        <f>(CC17*CC19+CD17*CD19)/(SQRT(CC17^2+CD17^2)*SQRT(CC19^2+CD19^2))</f>
        <v>-0.76885237567790121</v>
      </c>
      <c r="CF18" s="1">
        <f>ACOS(CE18)</f>
        <v>2.447840764920886</v>
      </c>
      <c r="CG18" s="1">
        <f>DEGREES(CF18)</f>
        <v>140.25094475004187</v>
      </c>
      <c r="CH18" s="1"/>
      <c r="CI18" s="1"/>
      <c r="CJ18" s="1"/>
      <c r="CK18" s="1"/>
      <c r="CM18" s="1"/>
      <c r="CN18" s="1"/>
      <c r="CO18" s="1"/>
      <c r="CP18" s="1">
        <f t="shared" ref="CP18:CQ19" si="80">CM7</f>
        <v>166</v>
      </c>
      <c r="CQ18" s="1">
        <f t="shared" si="80"/>
        <v>202</v>
      </c>
      <c r="CR18" s="1"/>
      <c r="CS18" s="1"/>
      <c r="CT18" s="1">
        <f>(CR17*CR19+CS17*CS19)/(SQRT(CR17^2+CS17^2)*SQRT(CR19^2+CS19^2))</f>
        <v>-0.60444744465429734</v>
      </c>
      <c r="CU18" s="1">
        <f>ACOS(CT18)</f>
        <v>2.219868408595044</v>
      </c>
      <c r="CV18" s="1">
        <f>DEGREES(CU18)</f>
        <v>127.18909088691858</v>
      </c>
      <c r="CW18" s="1"/>
      <c r="CX18" s="1"/>
      <c r="CY18" s="1"/>
      <c r="CZ18" s="1"/>
      <c r="DB18" s="1"/>
      <c r="DC18" s="1"/>
      <c r="DD18" s="1"/>
      <c r="DE18" s="1">
        <f t="shared" ref="DE18:DF19" si="81">DB7</f>
        <v>211</v>
      </c>
      <c r="DF18" s="1">
        <f t="shared" si="81"/>
        <v>197</v>
      </c>
      <c r="DG18" s="1"/>
      <c r="DH18" s="1"/>
      <c r="DI18" s="1">
        <f>(DG17*DG19+DH17*DH19)/(SQRT(DG17^2+DH17^2)*SQRT(DG19^2+DH19^2))</f>
        <v>-0.46433666625256226</v>
      </c>
      <c r="DJ18" s="1">
        <f>ACOS(DI18)</f>
        <v>2.0536818186923425</v>
      </c>
      <c r="DK18" s="1">
        <f>DEGREES(DJ18)</f>
        <v>117.66730067382235</v>
      </c>
      <c r="DL18" s="1"/>
      <c r="DM18" s="1"/>
      <c r="DN18" s="1"/>
      <c r="DO18" s="1"/>
      <c r="DQ18" s="1"/>
      <c r="DR18" s="1"/>
      <c r="DS18" s="1"/>
      <c r="DT18" s="1">
        <f t="shared" ref="DT18:DT19" si="82">DQ7</f>
        <v>186</v>
      </c>
      <c r="DU18" s="1">
        <f t="shared" ref="DU18:DU19" si="83">DR7</f>
        <v>235</v>
      </c>
      <c r="DV18" s="1"/>
      <c r="DW18" s="1"/>
      <c r="DX18" s="1">
        <f>(DV17*DV19+DW17*DW19)/(SQRT(DV17^2+DW17^2)*SQRT(DV19^2+DW19^2))</f>
        <v>-0.49565797441029891</v>
      </c>
      <c r="DY18" s="1">
        <f>ACOS(DX18)</f>
        <v>2.0893885779022643</v>
      </c>
      <c r="DZ18" s="1">
        <f>DEGREES(DY18)</f>
        <v>119.71314727664077</v>
      </c>
      <c r="EA18" s="1"/>
      <c r="EB18" s="1"/>
      <c r="EC18" s="1"/>
      <c r="ED18" s="1"/>
      <c r="EF18" s="1"/>
      <c r="EG18" s="1"/>
      <c r="EH18" s="1"/>
      <c r="EI18" s="1">
        <f t="shared" ref="EI18:EI19" si="84">EF7</f>
        <v>173</v>
      </c>
      <c r="EJ18" s="1">
        <f t="shared" ref="EJ18:EJ19" si="85">EG7</f>
        <v>187</v>
      </c>
      <c r="EK18" s="1"/>
      <c r="EL18" s="1"/>
      <c r="EM18" s="1">
        <f>(EK17*EK19+EL17*EL19)/(SQRT(EK17^2+EL17^2)*SQRT(EK19^2+EL19^2))</f>
        <v>-0.82819840521137467</v>
      </c>
      <c r="EN18" s="1">
        <f>ACOS(EM18)</f>
        <v>2.546681697078478</v>
      </c>
      <c r="EO18" s="1">
        <f>DEGREES(EN18)</f>
        <v>145.91411300581078</v>
      </c>
      <c r="EP18" s="1"/>
      <c r="EQ18" s="1"/>
      <c r="ER18" s="1"/>
      <c r="ES18" s="1"/>
    </row>
    <row r="19" spans="1:149">
      <c r="A19" s="1"/>
      <c r="B19" s="1"/>
      <c r="C19" s="1"/>
      <c r="D19" s="1">
        <f t="shared" si="74"/>
        <v>135</v>
      </c>
      <c r="E19" s="1">
        <f t="shared" si="74"/>
        <v>155</v>
      </c>
      <c r="F19" s="1">
        <f>D19-D18</f>
        <v>14</v>
      </c>
      <c r="G19" s="1">
        <f>E19-E18</f>
        <v>-9</v>
      </c>
      <c r="H19" s="1"/>
      <c r="I19" s="1"/>
      <c r="J19" s="1"/>
      <c r="K19" s="1"/>
      <c r="L19" s="1"/>
      <c r="M19" s="1"/>
      <c r="N19" s="1"/>
      <c r="P19" s="1"/>
      <c r="Q19" s="1"/>
      <c r="R19" s="1"/>
      <c r="S19" s="1">
        <f t="shared" si="75"/>
        <v>115</v>
      </c>
      <c r="T19" s="1">
        <f t="shared" si="75"/>
        <v>164</v>
      </c>
      <c r="U19" s="1">
        <f>S19-S18</f>
        <v>-1</v>
      </c>
      <c r="V19" s="1">
        <f>T19-T18</f>
        <v>16</v>
      </c>
      <c r="W19" s="1"/>
      <c r="X19" s="1"/>
      <c r="Y19" s="1"/>
      <c r="Z19" s="1"/>
      <c r="AA19" s="1"/>
      <c r="AB19" s="1"/>
      <c r="AC19" s="1"/>
      <c r="AE19" s="1"/>
      <c r="AF19" s="1"/>
      <c r="AG19" s="1"/>
      <c r="AH19" s="1">
        <f t="shared" si="76"/>
        <v>176</v>
      </c>
      <c r="AI19" s="1">
        <f t="shared" si="76"/>
        <v>195</v>
      </c>
      <c r="AJ19" s="1">
        <f>AH19-AH18</f>
        <v>6</v>
      </c>
      <c r="AK19" s="1">
        <f>AI19-AI18</f>
        <v>17</v>
      </c>
      <c r="AL19" s="1"/>
      <c r="AM19" s="1"/>
      <c r="AN19" s="1"/>
      <c r="AO19" s="1"/>
      <c r="AP19" s="1"/>
      <c r="AQ19" s="1"/>
      <c r="AR19" s="1"/>
      <c r="AT19" s="1"/>
      <c r="AU19" s="1"/>
      <c r="AV19" s="1"/>
      <c r="AW19" s="1">
        <f t="shared" si="77"/>
        <v>152</v>
      </c>
      <c r="AX19" s="1">
        <f t="shared" si="77"/>
        <v>120</v>
      </c>
      <c r="AY19" s="1">
        <f>AW19-AW18</f>
        <v>-4</v>
      </c>
      <c r="AZ19" s="1">
        <f>AX19-AX18</f>
        <v>-18</v>
      </c>
      <c r="BA19" s="1"/>
      <c r="BB19" s="1"/>
      <c r="BC19" s="1"/>
      <c r="BD19" s="1"/>
      <c r="BE19" s="1"/>
      <c r="BF19" s="1"/>
      <c r="BG19" s="1"/>
      <c r="BI19" s="1"/>
      <c r="BJ19" s="1"/>
      <c r="BK19" s="1"/>
      <c r="BL19" s="1">
        <f t="shared" si="78"/>
        <v>181</v>
      </c>
      <c r="BM19" s="1">
        <f t="shared" si="78"/>
        <v>252</v>
      </c>
      <c r="BN19" s="1">
        <f>BL19-BL18</f>
        <v>0</v>
      </c>
      <c r="BO19" s="1">
        <f>BM19-BM18</f>
        <v>20</v>
      </c>
      <c r="BP19" s="1"/>
      <c r="BQ19" s="1"/>
      <c r="BR19" s="1"/>
      <c r="BS19" s="1"/>
      <c r="BT19" s="1"/>
      <c r="BU19" s="1"/>
      <c r="BV19" s="1"/>
      <c r="BX19" s="1"/>
      <c r="BY19" s="1"/>
      <c r="BZ19" s="1"/>
      <c r="CA19" s="1">
        <f t="shared" si="79"/>
        <v>219</v>
      </c>
      <c r="CB19" s="1">
        <f t="shared" si="79"/>
        <v>246</v>
      </c>
      <c r="CC19" s="1">
        <f>CA19-CA18</f>
        <v>28</v>
      </c>
      <c r="CD19" s="1">
        <f>CB19-CB18</f>
        <v>13</v>
      </c>
      <c r="CE19" s="1"/>
      <c r="CF19" s="1"/>
      <c r="CG19" s="1"/>
      <c r="CH19" s="1"/>
      <c r="CI19" s="1"/>
      <c r="CJ19" s="1"/>
      <c r="CK19" s="1"/>
      <c r="CM19" s="1"/>
      <c r="CN19" s="1"/>
      <c r="CO19" s="1"/>
      <c r="CP19" s="1">
        <f t="shared" si="80"/>
        <v>157</v>
      </c>
      <c r="CQ19" s="1">
        <f t="shared" si="80"/>
        <v>230</v>
      </c>
      <c r="CR19" s="1">
        <f>CP19-CP18</f>
        <v>-9</v>
      </c>
      <c r="CS19" s="1">
        <f>CQ19-CQ18</f>
        <v>28</v>
      </c>
      <c r="CT19" s="1"/>
      <c r="CU19" s="1"/>
      <c r="CV19" s="1"/>
      <c r="CW19" s="1"/>
      <c r="CX19" s="1"/>
      <c r="CY19" s="1"/>
      <c r="CZ19" s="1"/>
      <c r="DB19" s="1"/>
      <c r="DC19" s="1"/>
      <c r="DD19" s="1"/>
      <c r="DE19" s="1">
        <f t="shared" si="81"/>
        <v>242</v>
      </c>
      <c r="DF19" s="1">
        <f t="shared" si="81"/>
        <v>205</v>
      </c>
      <c r="DG19" s="1">
        <f>DE19-DE18</f>
        <v>31</v>
      </c>
      <c r="DH19" s="1">
        <f>DF19-DF18</f>
        <v>8</v>
      </c>
      <c r="DI19" s="1"/>
      <c r="DJ19" s="1"/>
      <c r="DK19" s="1"/>
      <c r="DL19" s="1"/>
      <c r="DM19" s="1"/>
      <c r="DN19" s="1"/>
      <c r="DO19" s="1"/>
      <c r="DQ19" s="1"/>
      <c r="DR19" s="1"/>
      <c r="DS19" s="1"/>
      <c r="DT19" s="1">
        <f t="shared" si="82"/>
        <v>218</v>
      </c>
      <c r="DU19" s="1">
        <f t="shared" si="83"/>
        <v>241</v>
      </c>
      <c r="DV19" s="1">
        <f>DT19-DT18</f>
        <v>32</v>
      </c>
      <c r="DW19" s="1">
        <f>DU19-DU18</f>
        <v>6</v>
      </c>
      <c r="DX19" s="1"/>
      <c r="DY19" s="1"/>
      <c r="DZ19" s="1"/>
      <c r="EA19" s="1"/>
      <c r="EB19" s="1"/>
      <c r="EC19" s="1"/>
      <c r="ED19" s="1"/>
      <c r="EF19" s="1"/>
      <c r="EG19" s="1"/>
      <c r="EH19" s="1"/>
      <c r="EI19" s="1">
        <f t="shared" si="84"/>
        <v>196</v>
      </c>
      <c r="EJ19" s="1">
        <f t="shared" si="85"/>
        <v>214</v>
      </c>
      <c r="EK19" s="1">
        <f>EI19-EI18</f>
        <v>23</v>
      </c>
      <c r="EL19" s="1">
        <f>EJ19-EJ18</f>
        <v>27</v>
      </c>
      <c r="EM19" s="1"/>
      <c r="EN19" s="1"/>
      <c r="EO19" s="1"/>
      <c r="EP19" s="1"/>
      <c r="EQ19" s="1"/>
      <c r="ER19" s="1"/>
      <c r="ES19" s="1"/>
    </row>
    <row r="20" spans="1:14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</row>
    <row r="21" spans="1:149">
      <c r="A21" s="1"/>
      <c r="B21" s="1"/>
      <c r="C21" s="1">
        <v>6</v>
      </c>
      <c r="D21" s="1">
        <f>A7</f>
        <v>121</v>
      </c>
      <c r="E21" s="1">
        <f>B7</f>
        <v>164</v>
      </c>
      <c r="F21" s="1">
        <f>D21-D22</f>
        <v>-14</v>
      </c>
      <c r="G21" s="1">
        <f>E21-E22</f>
        <v>9</v>
      </c>
      <c r="H21" s="1"/>
      <c r="I21" s="1"/>
      <c r="J21" s="1"/>
      <c r="K21" s="1"/>
      <c r="L21" s="1"/>
      <c r="M21" s="1"/>
      <c r="N21" s="1"/>
      <c r="P21" s="1"/>
      <c r="Q21" s="1"/>
      <c r="R21" s="1">
        <v>6</v>
      </c>
      <c r="S21" s="1">
        <f>P7</f>
        <v>116</v>
      </c>
      <c r="T21" s="1">
        <f>Q7</f>
        <v>148</v>
      </c>
      <c r="U21" s="1">
        <f>S21-S22</f>
        <v>1</v>
      </c>
      <c r="V21" s="1">
        <f>T21-T22</f>
        <v>-16</v>
      </c>
      <c r="W21" s="1"/>
      <c r="X21" s="1"/>
      <c r="Y21" s="1"/>
      <c r="Z21" s="1"/>
      <c r="AA21" s="1"/>
      <c r="AB21" s="1"/>
      <c r="AC21" s="1"/>
      <c r="AE21" s="1"/>
      <c r="AF21" s="1"/>
      <c r="AG21" s="1">
        <v>6</v>
      </c>
      <c r="AH21" s="1">
        <f>AE7</f>
        <v>170</v>
      </c>
      <c r="AI21" s="1">
        <f>AF7</f>
        <v>178</v>
      </c>
      <c r="AJ21" s="1">
        <f>AH21-AH22</f>
        <v>-6</v>
      </c>
      <c r="AK21" s="1">
        <f>AI21-AI22</f>
        <v>-17</v>
      </c>
      <c r="AL21" s="1"/>
      <c r="AM21" s="1"/>
      <c r="AN21" s="1"/>
      <c r="AO21" s="1"/>
      <c r="AP21" s="1"/>
      <c r="AQ21" s="1"/>
      <c r="AR21" s="1"/>
      <c r="AT21" s="1"/>
      <c r="AU21" s="1"/>
      <c r="AV21" s="1">
        <v>6</v>
      </c>
      <c r="AW21" s="1">
        <f>AT7</f>
        <v>156</v>
      </c>
      <c r="AX21" s="1">
        <f>AU7</f>
        <v>138</v>
      </c>
      <c r="AY21" s="1">
        <f>AW21-AW22</f>
        <v>4</v>
      </c>
      <c r="AZ21" s="1">
        <f>AX21-AX22</f>
        <v>18</v>
      </c>
      <c r="BA21" s="1"/>
      <c r="BB21" s="1"/>
      <c r="BC21" s="1"/>
      <c r="BD21" s="1"/>
      <c r="BE21" s="1"/>
      <c r="BF21" s="1"/>
      <c r="BG21" s="1"/>
      <c r="BI21" s="1"/>
      <c r="BJ21" s="1"/>
      <c r="BK21" s="1">
        <v>6</v>
      </c>
      <c r="BL21" s="1">
        <f>BI7</f>
        <v>181</v>
      </c>
      <c r="BM21" s="1">
        <f>BJ7</f>
        <v>232</v>
      </c>
      <c r="BN21" s="1">
        <f>BL21-BL22</f>
        <v>0</v>
      </c>
      <c r="BO21" s="1">
        <f>BM21-BM22</f>
        <v>-20</v>
      </c>
      <c r="BP21" s="1"/>
      <c r="BQ21" s="1"/>
      <c r="BR21" s="1"/>
      <c r="BS21" s="1"/>
      <c r="BT21" s="1"/>
      <c r="BU21" s="1"/>
      <c r="BV21" s="1"/>
      <c r="BX21" s="1"/>
      <c r="BY21" s="1"/>
      <c r="BZ21" s="1">
        <v>6</v>
      </c>
      <c r="CA21" s="1">
        <f>BX7</f>
        <v>191</v>
      </c>
      <c r="CB21" s="1">
        <f>BY7</f>
        <v>233</v>
      </c>
      <c r="CC21" s="1">
        <f>CA21-CA22</f>
        <v>-28</v>
      </c>
      <c r="CD21" s="1">
        <f>CB21-CB22</f>
        <v>-13</v>
      </c>
      <c r="CE21" s="1"/>
      <c r="CF21" s="1"/>
      <c r="CG21" s="1"/>
      <c r="CH21" s="1"/>
      <c r="CI21" s="1"/>
      <c r="CJ21" s="1"/>
      <c r="CK21" s="1"/>
      <c r="CM21" s="1"/>
      <c r="CN21" s="1"/>
      <c r="CO21" s="1">
        <v>6</v>
      </c>
      <c r="CP21" s="1">
        <f>CM7</f>
        <v>166</v>
      </c>
      <c r="CQ21" s="1">
        <f>CN7</f>
        <v>202</v>
      </c>
      <c r="CR21" s="1">
        <f>CP21-CP22</f>
        <v>9</v>
      </c>
      <c r="CS21" s="1">
        <f>CQ21-CQ22</f>
        <v>-28</v>
      </c>
      <c r="CT21" s="1"/>
      <c r="CU21" s="1"/>
      <c r="CV21" s="1"/>
      <c r="CW21" s="1"/>
      <c r="CX21" s="1"/>
      <c r="CY21" s="1"/>
      <c r="CZ21" s="1"/>
      <c r="DB21" s="1"/>
      <c r="DC21" s="1"/>
      <c r="DD21" s="1">
        <v>6</v>
      </c>
      <c r="DE21" s="1">
        <f>DB7</f>
        <v>211</v>
      </c>
      <c r="DF21" s="1">
        <f>DC7</f>
        <v>197</v>
      </c>
      <c r="DG21" s="1">
        <f>DE21-DE22</f>
        <v>-31</v>
      </c>
      <c r="DH21" s="1">
        <f>DF21-DF22</f>
        <v>-8</v>
      </c>
      <c r="DI21" s="1"/>
      <c r="DJ21" s="1"/>
      <c r="DK21" s="1"/>
      <c r="DL21" s="1"/>
      <c r="DM21" s="1"/>
      <c r="DN21" s="1"/>
      <c r="DO21" s="1"/>
      <c r="DQ21" s="1"/>
      <c r="DR21" s="1"/>
      <c r="DS21" s="1">
        <v>6</v>
      </c>
      <c r="DT21" s="1">
        <f>DQ7</f>
        <v>186</v>
      </c>
      <c r="DU21" s="1">
        <f>DR7</f>
        <v>235</v>
      </c>
      <c r="DV21" s="1">
        <f>DT21-DT22</f>
        <v>-32</v>
      </c>
      <c r="DW21" s="1">
        <f>DU21-DU22</f>
        <v>-6</v>
      </c>
      <c r="DX21" s="1"/>
      <c r="DY21" s="1"/>
      <c r="DZ21" s="1"/>
      <c r="EA21" s="1"/>
      <c r="EB21" s="1"/>
      <c r="EC21" s="1"/>
      <c r="ED21" s="1"/>
      <c r="EF21" s="1"/>
      <c r="EG21" s="1"/>
      <c r="EH21" s="1">
        <v>6</v>
      </c>
      <c r="EI21" s="1">
        <f>EF7</f>
        <v>173</v>
      </c>
      <c r="EJ21" s="1">
        <f>EG7</f>
        <v>187</v>
      </c>
      <c r="EK21" s="1">
        <f>EI21-EI22</f>
        <v>-23</v>
      </c>
      <c r="EL21" s="1">
        <f>EJ21-EJ22</f>
        <v>-27</v>
      </c>
      <c r="EM21" s="1"/>
      <c r="EN21" s="1"/>
      <c r="EO21" s="1"/>
      <c r="EP21" s="1"/>
      <c r="EQ21" s="1"/>
      <c r="ER21" s="1"/>
      <c r="ES21" s="1"/>
    </row>
    <row r="22" spans="1:149">
      <c r="A22" s="1"/>
      <c r="B22" s="1"/>
      <c r="C22" s="1"/>
      <c r="D22" s="1">
        <f t="shared" ref="D22:E23" si="86">A8</f>
        <v>135</v>
      </c>
      <c r="E22" s="1">
        <f t="shared" si="86"/>
        <v>155</v>
      </c>
      <c r="F22" s="1"/>
      <c r="G22" s="1"/>
      <c r="H22" s="1">
        <f>(F21*F23+G21*G23)/(SQRT(F21^2+G21^2)*SQRT(F23^2+G23^2))</f>
        <v>-0.2769599510376376</v>
      </c>
      <c r="I22" s="1">
        <f>ACOS(H22)</f>
        <v>1.8514251741345418</v>
      </c>
      <c r="J22" s="1">
        <f>DEGREES(I22)</f>
        <v>106.07884856218276</v>
      </c>
      <c r="K22" s="1"/>
      <c r="L22" s="1"/>
      <c r="M22" s="1"/>
      <c r="N22" s="1"/>
      <c r="P22" s="1"/>
      <c r="Q22" s="1"/>
      <c r="R22" s="1"/>
      <c r="S22" s="1">
        <f t="shared" ref="S22:T23" si="87">P8</f>
        <v>115</v>
      </c>
      <c r="T22" s="1">
        <f t="shared" si="87"/>
        <v>164</v>
      </c>
      <c r="U22" s="1"/>
      <c r="V22" s="1"/>
      <c r="W22" s="1">
        <f>(U21*U23+V21*V23)/(SQRT(U21^2+V21^2)*SQRT(U23^2+V23^2))</f>
        <v>-0.52934697863309876</v>
      </c>
      <c r="X22" s="1">
        <f>ACOS(W22)</f>
        <v>2.1286270027817609</v>
      </c>
      <c r="Y22" s="1">
        <f>DEGREES(X22)</f>
        <v>121.96134341697704</v>
      </c>
      <c r="Z22" s="1"/>
      <c r="AA22" s="1"/>
      <c r="AB22" s="1"/>
      <c r="AC22" s="1"/>
      <c r="AE22" s="1"/>
      <c r="AF22" s="1"/>
      <c r="AG22" s="1"/>
      <c r="AH22" s="1">
        <f t="shared" ref="AH22:AI23" si="88">AE8</f>
        <v>176</v>
      </c>
      <c r="AI22" s="1">
        <f t="shared" si="88"/>
        <v>195</v>
      </c>
      <c r="AJ22" s="1"/>
      <c r="AK22" s="1"/>
      <c r="AL22" s="1">
        <f>(AJ21*AJ23+AK21*AK23)/(SQRT(AJ21^2+AK21^2)*SQRT(AJ23^2+AK23^2))</f>
        <v>-0.74889371723210774</v>
      </c>
      <c r="AM22" s="1">
        <f>ACOS(AL22)</f>
        <v>2.4171874456412779</v>
      </c>
      <c r="AN22" s="1">
        <f>DEGREES(AM22)</f>
        <v>138.49463892725331</v>
      </c>
      <c r="AO22" s="1"/>
      <c r="AP22" s="1"/>
      <c r="AQ22" s="1"/>
      <c r="AR22" s="1"/>
      <c r="AT22" s="1"/>
      <c r="AU22" s="1"/>
      <c r="AV22" s="1"/>
      <c r="AW22" s="1">
        <f t="shared" ref="AW22:AX23" si="89">AT8</f>
        <v>152</v>
      </c>
      <c r="AX22" s="1">
        <f t="shared" si="89"/>
        <v>120</v>
      </c>
      <c r="AY22" s="1"/>
      <c r="AZ22" s="1"/>
      <c r="BA22" s="1">
        <f>(AY21*AY23+AZ21*AZ23)/(SQRT(AY21^2+AZ21^2)*SQRT(AY23^2+AZ23^2))</f>
        <v>-0.84366148773210758</v>
      </c>
      <c r="BB22" s="1">
        <f>ACOS(BA22)</f>
        <v>2.5748634360662868</v>
      </c>
      <c r="BC22" s="1">
        <f>DEGREES(BB22)</f>
        <v>147.52880770915152</v>
      </c>
      <c r="BD22" s="1"/>
      <c r="BE22" s="1"/>
      <c r="BF22" s="1"/>
      <c r="BG22" s="1"/>
      <c r="BI22" s="1"/>
      <c r="BJ22" s="1"/>
      <c r="BK22" s="1"/>
      <c r="BL22" s="1">
        <f t="shared" ref="BL22:BM23" si="90">BI8</f>
        <v>181</v>
      </c>
      <c r="BM22" s="1">
        <f t="shared" si="90"/>
        <v>252</v>
      </c>
      <c r="BN22" s="1"/>
      <c r="BO22" s="1"/>
      <c r="BP22" s="1">
        <f>(BN21*BN23+BO21*BO23)/(SQRT(BN21^2+BO21^2)*SQRT(BN23^2+BO23^2))</f>
        <v>-0.55470019622522915</v>
      </c>
      <c r="BQ22" s="1">
        <f>ACOS(BP22)</f>
        <v>2.158798930342464</v>
      </c>
      <c r="BR22" s="1">
        <f>DEGREES(BQ22)</f>
        <v>123.69006752597979</v>
      </c>
      <c r="BS22" s="1"/>
      <c r="BT22" s="1"/>
      <c r="BU22" s="1"/>
      <c r="BV22" s="1"/>
      <c r="BX22" s="1"/>
      <c r="BY22" s="1"/>
      <c r="BZ22" s="1"/>
      <c r="CA22" s="1">
        <f t="shared" ref="CA22:CB23" si="91">BX8</f>
        <v>219</v>
      </c>
      <c r="CB22" s="1">
        <f t="shared" si="91"/>
        <v>246</v>
      </c>
      <c r="CC22" s="1"/>
      <c r="CD22" s="1"/>
      <c r="CE22" s="1">
        <f>(CC21*CC23+CD21*CD23)/(SQRT(CC21^2+CD21^2)*SQRT(CC23^2+CD23^2))</f>
        <v>-0.68573987205377385</v>
      </c>
      <c r="CF22" s="1">
        <f>ACOS(CE22)</f>
        <v>2.3264160613281835</v>
      </c>
      <c r="CG22" s="1">
        <f>DEGREES(CF22)</f>
        <v>133.293821705553</v>
      </c>
      <c r="CH22" s="1"/>
      <c r="CI22" s="1"/>
      <c r="CJ22" s="1"/>
      <c r="CK22" s="1"/>
      <c r="CM22" s="1"/>
      <c r="CN22" s="1"/>
      <c r="CO22" s="1"/>
      <c r="CP22" s="1">
        <f t="shared" ref="CP22:CQ23" si="92">CM8</f>
        <v>157</v>
      </c>
      <c r="CQ22" s="1">
        <f t="shared" si="92"/>
        <v>230</v>
      </c>
      <c r="CR22" s="1"/>
      <c r="CS22" s="1"/>
      <c r="CT22" s="1">
        <f>(CR21*CR23+CS21*CS23)/(SQRT(CR21^2+CS21^2)*SQRT(CR23^2+CS23^2))</f>
        <v>-0.60541795697137057</v>
      </c>
      <c r="CU22" s="1">
        <f>ACOS(CT22)</f>
        <v>2.2210872218544822</v>
      </c>
      <c r="CV22" s="1">
        <f>DEGREES(CU22)</f>
        <v>127.25892374269897</v>
      </c>
      <c r="CW22" s="1"/>
      <c r="CX22" s="1"/>
      <c r="CY22" s="1"/>
      <c r="CZ22" s="1"/>
      <c r="DB22" s="1"/>
      <c r="DC22" s="1"/>
      <c r="DD22" s="1"/>
      <c r="DE22" s="1">
        <f t="shared" ref="DE22:DF23" si="93">DB8</f>
        <v>242</v>
      </c>
      <c r="DF22" s="1">
        <f t="shared" si="93"/>
        <v>205</v>
      </c>
      <c r="DG22" s="1"/>
      <c r="DH22" s="1"/>
      <c r="DI22" s="1">
        <f>(DG21*DG23+DH21*DH23)/(SQRT(DG21^2+DH21^2)*SQRT(DG23^2+DH23^2))</f>
        <v>-0.40386256278126237</v>
      </c>
      <c r="DJ22" s="1">
        <f>ACOS(DI22)</f>
        <v>1.986531469847421</v>
      </c>
      <c r="DK22" s="1">
        <f>DEGREES(DJ22)</f>
        <v>113.81986909217719</v>
      </c>
      <c r="DL22" s="1"/>
      <c r="DM22" s="1"/>
      <c r="DN22" s="1"/>
      <c r="DO22" s="1"/>
      <c r="DQ22" s="1"/>
      <c r="DR22" s="1"/>
      <c r="DS22" s="1"/>
      <c r="DT22" s="1">
        <f t="shared" ref="DT22:DT23" si="94">DQ8</f>
        <v>218</v>
      </c>
      <c r="DU22" s="1">
        <f t="shared" ref="DU22:DU23" si="95">DR8</f>
        <v>241</v>
      </c>
      <c r="DV22" s="1"/>
      <c r="DW22" s="1"/>
      <c r="DX22" s="1">
        <f>(DV21*DV23+DW21*DW23)/(SQRT(DV21^2+DW21^2)*SQRT(DV23^2+DW23^2))</f>
        <v>-0.51497958591029014</v>
      </c>
      <c r="DY22" s="1">
        <f>ACOS(DX22)</f>
        <v>2.1117801610913509</v>
      </c>
      <c r="DZ22" s="1">
        <f>DEGREES(DY22)</f>
        <v>120.99609048999152</v>
      </c>
      <c r="EA22" s="1"/>
      <c r="EB22" s="1"/>
      <c r="EC22" s="1"/>
      <c r="ED22" s="1"/>
      <c r="EF22" s="1"/>
      <c r="EG22" s="1"/>
      <c r="EH22" s="1"/>
      <c r="EI22" s="1">
        <f t="shared" ref="EI22:EI23" si="96">EF8</f>
        <v>196</v>
      </c>
      <c r="EJ22" s="1">
        <f t="shared" ref="EJ22:EJ23" si="97">EG8</f>
        <v>214</v>
      </c>
      <c r="EK22" s="1"/>
      <c r="EL22" s="1"/>
      <c r="EM22" s="1">
        <f>(EK21*EK23+EL21*EL23)/(SQRT(EK21^2+EL21^2)*SQRT(EK23^2+EL23^2))</f>
        <v>-0.58123819371909635</v>
      </c>
      <c r="EN22" s="1">
        <f>ACOS(EM22)</f>
        <v>2.1910458127777179</v>
      </c>
      <c r="EO22" s="1">
        <f>DEGREES(EN22)</f>
        <v>125.53767779197437</v>
      </c>
      <c r="EP22" s="1"/>
      <c r="EQ22" s="1"/>
      <c r="ER22" s="1"/>
      <c r="ES22" s="1"/>
    </row>
    <row r="23" spans="1:149">
      <c r="A23" s="1"/>
      <c r="B23" s="1"/>
      <c r="C23" s="1"/>
      <c r="D23" s="1">
        <f t="shared" si="86"/>
        <v>151</v>
      </c>
      <c r="E23" s="1">
        <f t="shared" si="86"/>
        <v>169</v>
      </c>
      <c r="F23" s="1">
        <f>D23-D22</f>
        <v>16</v>
      </c>
      <c r="G23" s="1">
        <f>E23-E22</f>
        <v>14</v>
      </c>
      <c r="H23" s="1"/>
      <c r="I23" s="1"/>
      <c r="J23" s="1"/>
      <c r="K23" s="1"/>
      <c r="L23" s="1"/>
      <c r="M23" s="1"/>
      <c r="N23" s="1"/>
      <c r="P23" s="1"/>
      <c r="Q23" s="1"/>
      <c r="R23" s="1"/>
      <c r="S23" s="1">
        <f t="shared" si="87"/>
        <v>129</v>
      </c>
      <c r="T23" s="1">
        <f t="shared" si="87"/>
        <v>174</v>
      </c>
      <c r="U23" s="1">
        <f>S23-S22</f>
        <v>14</v>
      </c>
      <c r="V23" s="1">
        <f>T23-T22</f>
        <v>10</v>
      </c>
      <c r="W23" s="1"/>
      <c r="X23" s="1"/>
      <c r="Y23" s="1"/>
      <c r="Z23" s="1"/>
      <c r="AA23" s="1"/>
      <c r="AB23" s="1"/>
      <c r="AC23" s="1"/>
      <c r="AE23" s="1"/>
      <c r="AF23" s="1"/>
      <c r="AG23" s="1"/>
      <c r="AH23" s="1">
        <f t="shared" si="88"/>
        <v>194</v>
      </c>
      <c r="AI23" s="1">
        <f t="shared" si="88"/>
        <v>205</v>
      </c>
      <c r="AJ23" s="1">
        <f>AH23-AH22</f>
        <v>18</v>
      </c>
      <c r="AK23" s="1">
        <f>AI23-AI22</f>
        <v>10</v>
      </c>
      <c r="AL23" s="1"/>
      <c r="AM23" s="1"/>
      <c r="AN23" s="1"/>
      <c r="AO23" s="1"/>
      <c r="AP23" s="1"/>
      <c r="AQ23" s="1"/>
      <c r="AR23" s="1"/>
      <c r="AT23" s="1"/>
      <c r="AU23" s="1"/>
      <c r="AV23" s="1"/>
      <c r="AW23" s="1">
        <f t="shared" si="89"/>
        <v>147</v>
      </c>
      <c r="AX23" s="1">
        <f t="shared" si="89"/>
        <v>115</v>
      </c>
      <c r="AY23" s="1">
        <f>AW23-AW22</f>
        <v>-5</v>
      </c>
      <c r="AZ23" s="1">
        <f>AX23-AX22</f>
        <v>-5</v>
      </c>
      <c r="BA23" s="1"/>
      <c r="BB23" s="1"/>
      <c r="BC23" s="1"/>
      <c r="BD23" s="1"/>
      <c r="BE23" s="1"/>
      <c r="BF23" s="1"/>
      <c r="BG23" s="1"/>
      <c r="BI23" s="1"/>
      <c r="BJ23" s="1"/>
      <c r="BK23" s="1"/>
      <c r="BL23" s="1">
        <f t="shared" si="90"/>
        <v>175</v>
      </c>
      <c r="BM23" s="1">
        <f t="shared" si="90"/>
        <v>256</v>
      </c>
      <c r="BN23" s="1">
        <f>BL23-BL22</f>
        <v>-6</v>
      </c>
      <c r="BO23" s="1">
        <f>BM23-BM22</f>
        <v>4</v>
      </c>
      <c r="BP23" s="1"/>
      <c r="BQ23" s="1"/>
      <c r="BR23" s="1"/>
      <c r="BS23" s="1"/>
      <c r="BT23" s="1"/>
      <c r="BU23" s="1"/>
      <c r="BV23" s="1"/>
      <c r="BX23" s="1"/>
      <c r="BY23" s="1"/>
      <c r="BZ23" s="1"/>
      <c r="CA23" s="1">
        <f t="shared" si="91"/>
        <v>244</v>
      </c>
      <c r="CB23" s="1">
        <f t="shared" si="91"/>
        <v>236</v>
      </c>
      <c r="CC23" s="1">
        <f>CA23-CA22</f>
        <v>25</v>
      </c>
      <c r="CD23" s="1">
        <f>CB23-CB22</f>
        <v>-10</v>
      </c>
      <c r="CE23" s="1"/>
      <c r="CF23" s="1"/>
      <c r="CG23" s="1"/>
      <c r="CH23" s="1"/>
      <c r="CI23" s="1"/>
      <c r="CJ23" s="1"/>
      <c r="CK23" s="1"/>
      <c r="CM23" s="1"/>
      <c r="CN23" s="1"/>
      <c r="CO23" s="1"/>
      <c r="CP23" s="1">
        <f t="shared" si="92"/>
        <v>140</v>
      </c>
      <c r="CQ23" s="1">
        <f t="shared" si="92"/>
        <v>236</v>
      </c>
      <c r="CR23" s="1">
        <f>CP23-CP22</f>
        <v>-17</v>
      </c>
      <c r="CS23" s="1">
        <f>CQ23-CQ22</f>
        <v>6</v>
      </c>
      <c r="CT23" s="1"/>
      <c r="CU23" s="1"/>
      <c r="CV23" s="1"/>
      <c r="CW23" s="1"/>
      <c r="CX23" s="1"/>
      <c r="CY23" s="1"/>
      <c r="CZ23" s="1"/>
      <c r="DB23" s="1"/>
      <c r="DC23" s="1"/>
      <c r="DD23" s="1"/>
      <c r="DE23" s="1">
        <f t="shared" si="93"/>
        <v>257</v>
      </c>
      <c r="DF23" s="1">
        <f t="shared" si="93"/>
        <v>186</v>
      </c>
      <c r="DG23" s="1">
        <f>DE23-DE22</f>
        <v>15</v>
      </c>
      <c r="DH23" s="1">
        <f>DF23-DF22</f>
        <v>-19</v>
      </c>
      <c r="DI23" s="1"/>
      <c r="DJ23" s="1"/>
      <c r="DK23" s="1"/>
      <c r="DL23" s="1"/>
      <c r="DM23" s="1"/>
      <c r="DN23" s="1"/>
      <c r="DO23" s="1"/>
      <c r="DQ23" s="1"/>
      <c r="DR23" s="1"/>
      <c r="DS23" s="1"/>
      <c r="DT23" s="1">
        <f t="shared" si="94"/>
        <v>231</v>
      </c>
      <c r="DU23" s="1">
        <f t="shared" si="95"/>
        <v>276</v>
      </c>
      <c r="DV23" s="1">
        <f>DT23-DT22</f>
        <v>13</v>
      </c>
      <c r="DW23" s="1">
        <f>DU23-DU22</f>
        <v>35</v>
      </c>
      <c r="DX23" s="1"/>
      <c r="DY23" s="1"/>
      <c r="DZ23" s="1"/>
      <c r="EA23" s="1"/>
      <c r="EB23" s="1"/>
      <c r="EC23" s="1"/>
      <c r="ED23" s="1"/>
      <c r="EF23" s="1"/>
      <c r="EG23" s="1"/>
      <c r="EH23" s="1"/>
      <c r="EI23" s="1">
        <f t="shared" si="96"/>
        <v>191</v>
      </c>
      <c r="EJ23" s="1">
        <f t="shared" si="97"/>
        <v>234</v>
      </c>
      <c r="EK23" s="1">
        <f>EI23-EI22</f>
        <v>-5</v>
      </c>
      <c r="EL23" s="1">
        <f>EJ23-EJ22</f>
        <v>20</v>
      </c>
      <c r="EM23" s="1"/>
      <c r="EN23" s="1"/>
      <c r="EO23" s="1"/>
      <c r="EP23" s="1"/>
      <c r="EQ23" s="1"/>
      <c r="ER23" s="1"/>
      <c r="ES23" s="1"/>
    </row>
    <row r="24" spans="1:14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</row>
    <row r="25" spans="1:149">
      <c r="A25" s="1"/>
      <c r="B25" s="1"/>
      <c r="C25" s="1">
        <v>7</v>
      </c>
      <c r="D25" s="1">
        <f>A8</f>
        <v>135</v>
      </c>
      <c r="E25" s="1">
        <f>B8</f>
        <v>155</v>
      </c>
      <c r="F25" s="1">
        <f>D25-D26</f>
        <v>-16</v>
      </c>
      <c r="G25" s="1">
        <f>E25-E26</f>
        <v>-14</v>
      </c>
      <c r="H25" s="1"/>
      <c r="I25" s="1"/>
      <c r="J25" s="1"/>
      <c r="K25" s="1"/>
      <c r="L25" s="1"/>
      <c r="M25" s="1"/>
      <c r="N25" s="1"/>
      <c r="P25" s="1"/>
      <c r="Q25" s="1"/>
      <c r="R25" s="1">
        <v>7</v>
      </c>
      <c r="S25" s="1">
        <f>P8</f>
        <v>115</v>
      </c>
      <c r="T25" s="1">
        <f>Q8</f>
        <v>164</v>
      </c>
      <c r="U25" s="1">
        <f>S25-S26</f>
        <v>-14</v>
      </c>
      <c r="V25" s="1">
        <f>T25-T26</f>
        <v>-10</v>
      </c>
      <c r="W25" s="1"/>
      <c r="X25" s="1"/>
      <c r="Y25" s="1"/>
      <c r="Z25" s="1"/>
      <c r="AA25" s="1"/>
      <c r="AB25" s="1"/>
      <c r="AC25" s="1"/>
      <c r="AE25" s="1"/>
      <c r="AF25" s="1"/>
      <c r="AG25" s="1">
        <v>7</v>
      </c>
      <c r="AH25" s="1">
        <f>AE8</f>
        <v>176</v>
      </c>
      <c r="AI25" s="1">
        <f>AF8</f>
        <v>195</v>
      </c>
      <c r="AJ25" s="1">
        <f>AH25-AH26</f>
        <v>-18</v>
      </c>
      <c r="AK25" s="1">
        <f>AI25-AI26</f>
        <v>-10</v>
      </c>
      <c r="AL25" s="1"/>
      <c r="AM25" s="1"/>
      <c r="AN25" s="1"/>
      <c r="AO25" s="1"/>
      <c r="AP25" s="1"/>
      <c r="AQ25" s="1"/>
      <c r="AR25" s="1"/>
      <c r="AT25" s="1"/>
      <c r="AU25" s="1"/>
      <c r="AV25" s="1">
        <v>7</v>
      </c>
      <c r="AW25" s="1">
        <f>AT8</f>
        <v>152</v>
      </c>
      <c r="AX25" s="1">
        <f>AU8</f>
        <v>120</v>
      </c>
      <c r="AY25" s="1">
        <f>AW25-AW26</f>
        <v>5</v>
      </c>
      <c r="AZ25" s="1">
        <f>AX25-AX26</f>
        <v>5</v>
      </c>
      <c r="BA25" s="1"/>
      <c r="BB25" s="1"/>
      <c r="BC25" s="1"/>
      <c r="BD25" s="1"/>
      <c r="BE25" s="1"/>
      <c r="BF25" s="1"/>
      <c r="BG25" s="1"/>
      <c r="BI25" s="1"/>
      <c r="BJ25" s="1"/>
      <c r="BK25" s="1">
        <v>7</v>
      </c>
      <c r="BL25" s="1">
        <f>BI8</f>
        <v>181</v>
      </c>
      <c r="BM25" s="1">
        <f>BJ8</f>
        <v>252</v>
      </c>
      <c r="BN25" s="1">
        <f>BL25-BL26</f>
        <v>6</v>
      </c>
      <c r="BO25" s="1">
        <f>BM25-BM26</f>
        <v>-4</v>
      </c>
      <c r="BP25" s="1"/>
      <c r="BQ25" s="1"/>
      <c r="BR25" s="1"/>
      <c r="BS25" s="1"/>
      <c r="BT25" s="1"/>
      <c r="BU25" s="1"/>
      <c r="BV25" s="1"/>
      <c r="BX25" s="1"/>
      <c r="BY25" s="1"/>
      <c r="BZ25" s="1">
        <v>7</v>
      </c>
      <c r="CA25" s="1">
        <f>BX8</f>
        <v>219</v>
      </c>
      <c r="CB25" s="1">
        <f>BY8</f>
        <v>246</v>
      </c>
      <c r="CC25" s="1">
        <f>CA25-CA26</f>
        <v>-25</v>
      </c>
      <c r="CD25" s="1">
        <f>CB25-CB26</f>
        <v>10</v>
      </c>
      <c r="CE25" s="1"/>
      <c r="CF25" s="1"/>
      <c r="CG25" s="1"/>
      <c r="CH25" s="1"/>
      <c r="CI25" s="1"/>
      <c r="CJ25" s="1"/>
      <c r="CK25" s="1"/>
      <c r="CM25" s="1"/>
      <c r="CN25" s="1"/>
      <c r="CO25" s="1">
        <v>7</v>
      </c>
      <c r="CP25" s="1">
        <f>CM8</f>
        <v>157</v>
      </c>
      <c r="CQ25" s="1">
        <f>CN8</f>
        <v>230</v>
      </c>
      <c r="CR25" s="1">
        <f>CP25-CP26</f>
        <v>17</v>
      </c>
      <c r="CS25" s="1">
        <f>CQ25-CQ26</f>
        <v>-6</v>
      </c>
      <c r="CT25" s="1"/>
      <c r="CU25" s="1"/>
      <c r="CV25" s="1"/>
      <c r="CW25" s="1"/>
      <c r="CX25" s="1"/>
      <c r="CY25" s="1"/>
      <c r="CZ25" s="1"/>
      <c r="DB25" s="1"/>
      <c r="DC25" s="1"/>
      <c r="DD25" s="1">
        <v>7</v>
      </c>
      <c r="DE25" s="1">
        <f>DB8</f>
        <v>242</v>
      </c>
      <c r="DF25" s="1">
        <f>DC8</f>
        <v>205</v>
      </c>
      <c r="DG25" s="1">
        <f>DE25-DE26</f>
        <v>-15</v>
      </c>
      <c r="DH25" s="1">
        <f>DF25-DF26</f>
        <v>19</v>
      </c>
      <c r="DI25" s="1"/>
      <c r="DJ25" s="1"/>
      <c r="DK25" s="1"/>
      <c r="DL25" s="1"/>
      <c r="DM25" s="1"/>
      <c r="DN25" s="1"/>
      <c r="DO25" s="1"/>
      <c r="DQ25" s="1"/>
      <c r="DR25" s="1"/>
      <c r="DS25" s="1">
        <v>7</v>
      </c>
      <c r="DT25" s="1">
        <f>DQ8</f>
        <v>218</v>
      </c>
      <c r="DU25" s="1">
        <f>DR8</f>
        <v>241</v>
      </c>
      <c r="DV25" s="1">
        <f>DT25-DT26</f>
        <v>-13</v>
      </c>
      <c r="DW25" s="1">
        <f>DU25-DU26</f>
        <v>-35</v>
      </c>
      <c r="DX25" s="1"/>
      <c r="DY25" s="1"/>
      <c r="DZ25" s="1"/>
      <c r="EA25" s="1"/>
      <c r="EB25" s="1"/>
      <c r="EC25" s="1"/>
      <c r="ED25" s="1"/>
      <c r="EF25" s="1"/>
      <c r="EG25" s="1"/>
      <c r="EH25" s="1">
        <v>7</v>
      </c>
      <c r="EI25" s="1">
        <f>EF8</f>
        <v>196</v>
      </c>
      <c r="EJ25" s="1">
        <f>EG8</f>
        <v>214</v>
      </c>
      <c r="EK25" s="1">
        <f>EI25-EI26</f>
        <v>5</v>
      </c>
      <c r="EL25" s="1">
        <f>EJ25-EJ26</f>
        <v>-20</v>
      </c>
      <c r="EM25" s="1"/>
      <c r="EN25" s="1"/>
      <c r="EO25" s="1"/>
      <c r="EP25" s="1"/>
      <c r="EQ25" s="1"/>
      <c r="ER25" s="1"/>
      <c r="ES25" s="1"/>
    </row>
    <row r="26" spans="1:149">
      <c r="A26" s="1"/>
      <c r="B26" s="1"/>
      <c r="C26" s="1"/>
      <c r="D26" s="1">
        <f t="shared" ref="D26:E26" si="98">A9</f>
        <v>151</v>
      </c>
      <c r="E26" s="1">
        <f t="shared" si="98"/>
        <v>169</v>
      </c>
      <c r="F26" s="1"/>
      <c r="G26" s="1"/>
      <c r="H26" s="1">
        <f>(F25*F27+G25*G27)/(SQRT(F25^2+G25^2)*SQRT(F27^2+G27^2))</f>
        <v>-0.59180592510825092</v>
      </c>
      <c r="I26" s="1">
        <f>ACOS(H26)</f>
        <v>2.2040937080942267</v>
      </c>
      <c r="J26" s="1">
        <f>DEGREES(I26)</f>
        <v>126.28526712513884</v>
      </c>
      <c r="K26" s="1"/>
      <c r="L26" s="1"/>
      <c r="M26" s="1"/>
      <c r="N26" s="1"/>
      <c r="P26" s="1"/>
      <c r="Q26" s="1"/>
      <c r="R26" s="1"/>
      <c r="S26" s="1">
        <f t="shared" ref="S26:T27" si="99">P9</f>
        <v>129</v>
      </c>
      <c r="T26" s="1">
        <f t="shared" si="99"/>
        <v>174</v>
      </c>
      <c r="U26" s="1"/>
      <c r="V26" s="1"/>
      <c r="W26" s="1">
        <f>(U25*U27+V25*V27)/(SQRT(U25^2+V25^2)*SQRT(U27^2+V27^2))</f>
        <v>-0.76124323048671128</v>
      </c>
      <c r="X26" s="1">
        <f>ACOS(W26)</f>
        <v>2.4360244759045822</v>
      </c>
      <c r="Y26" s="1">
        <f>DEGREES(X26)</f>
        <v>139.57392125990086</v>
      </c>
      <c r="Z26" s="1"/>
      <c r="AA26" s="1"/>
      <c r="AB26" s="1"/>
      <c r="AC26" s="1"/>
      <c r="AE26" s="1"/>
      <c r="AF26" s="1"/>
      <c r="AG26" s="1"/>
      <c r="AH26" s="1">
        <f t="shared" ref="AH26:AI27" si="100">AE9</f>
        <v>194</v>
      </c>
      <c r="AI26" s="1">
        <f t="shared" si="100"/>
        <v>205</v>
      </c>
      <c r="AJ26" s="1"/>
      <c r="AK26" s="1"/>
      <c r="AL26" s="1">
        <f>(AJ25*AJ27+AK25*AK27)/(SQRT(AJ25^2+AK25^2)*SQRT(AJ27^2+AK27^2))</f>
        <v>-0.66464830126440588</v>
      </c>
      <c r="AM26" s="1">
        <f>ACOS(AL26)</f>
        <v>2.297819329810729</v>
      </c>
      <c r="AN26" s="1">
        <f>DEGREES(AM26)</f>
        <v>131.65534968173412</v>
      </c>
      <c r="AO26" s="1"/>
      <c r="AP26" s="1"/>
      <c r="AQ26" s="1"/>
      <c r="AR26" s="1"/>
      <c r="AT26" s="1"/>
      <c r="AU26" s="1"/>
      <c r="AV26" s="1"/>
      <c r="AW26" s="1">
        <f t="shared" ref="AW26:AX27" si="101">AT9</f>
        <v>147</v>
      </c>
      <c r="AX26" s="1">
        <f t="shared" si="101"/>
        <v>115</v>
      </c>
      <c r="AY26" s="1"/>
      <c r="AZ26" s="1"/>
      <c r="BA26" s="1">
        <f>(AY25*AY27+AZ25*AZ27)/(SQRT(AY25^2+AZ25^2)*SQRT(AY27^2+AZ27^2))</f>
        <v>-0.63059262509446568</v>
      </c>
      <c r="BB26" s="1">
        <f>ACOS(BA26)</f>
        <v>2.2531128816696446</v>
      </c>
      <c r="BC26" s="1">
        <f>DEGREES(BB26)</f>
        <v>129.0938588862295</v>
      </c>
      <c r="BD26" s="1"/>
      <c r="BE26" s="1"/>
      <c r="BF26" s="1"/>
      <c r="BG26" s="1"/>
      <c r="BI26" s="1"/>
      <c r="BJ26" s="1"/>
      <c r="BK26" s="1"/>
      <c r="BL26" s="1">
        <f t="shared" ref="BL26:BM27" si="102">BI9</f>
        <v>175</v>
      </c>
      <c r="BM26" s="1">
        <f t="shared" si="102"/>
        <v>256</v>
      </c>
      <c r="BN26" s="1"/>
      <c r="BO26" s="1"/>
      <c r="BP26" s="1">
        <f>(BN25*BN27+BO25*BO27)/(SQRT(BN25^2+BO25^2)*SQRT(BN27^2+BO27^2))</f>
        <v>-0.89138513020680377</v>
      </c>
      <c r="BQ26" s="1">
        <f>ACOS(BP26)</f>
        <v>2.6711883906532017</v>
      </c>
      <c r="BR26" s="1">
        <f>DEGREES(BQ26)</f>
        <v>153.04782106877104</v>
      </c>
      <c r="BS26" s="1"/>
      <c r="BT26" s="1"/>
      <c r="BU26" s="1"/>
      <c r="BV26" s="1"/>
      <c r="BX26" s="1"/>
      <c r="BY26" s="1"/>
      <c r="BZ26" s="1"/>
      <c r="CA26" s="1">
        <f t="shared" ref="CA26:CB27" si="103">BX9</f>
        <v>244</v>
      </c>
      <c r="CB26" s="1">
        <f t="shared" si="103"/>
        <v>236</v>
      </c>
      <c r="CC26" s="1"/>
      <c r="CD26" s="1"/>
      <c r="CE26" s="1">
        <f>(CC25*CC27+CD25*CD27)/(SQRT(CC25^2+CD25^2)*SQRT(CC27^2+CD27^2))</f>
        <v>-0.63374516698770533</v>
      </c>
      <c r="CF26" s="1">
        <f>ACOS(CE26)</f>
        <v>2.2571815753121136</v>
      </c>
      <c r="CG26" s="1">
        <f>DEGREES(CF26)</f>
        <v>129.32697786007469</v>
      </c>
      <c r="CH26" s="1"/>
      <c r="CI26" s="1"/>
      <c r="CJ26" s="1"/>
      <c r="CK26" s="1"/>
      <c r="CM26" s="1"/>
      <c r="CN26" s="1"/>
      <c r="CO26" s="1"/>
      <c r="CP26" s="1">
        <f t="shared" ref="CP26:CQ27" si="104">CM9</f>
        <v>140</v>
      </c>
      <c r="CQ26" s="1">
        <f t="shared" si="104"/>
        <v>236</v>
      </c>
      <c r="CR26" s="1"/>
      <c r="CS26" s="1"/>
      <c r="CT26" s="1">
        <f>(CR25*CR27+CS25*CS27)/(SQRT(CR25^2+CS25^2)*SQRT(CR27^2+CS27^2))</f>
        <v>-0.62216584714320111</v>
      </c>
      <c r="CU26" s="1">
        <f>ACOS(CT26)</f>
        <v>2.2423024919955381</v>
      </c>
      <c r="CV26" s="1">
        <f>DEGREES(CU26)</f>
        <v>128.47446918301139</v>
      </c>
      <c r="CW26" s="1"/>
      <c r="CX26" s="1"/>
      <c r="CY26" s="1"/>
      <c r="CZ26" s="1"/>
      <c r="DB26" s="1"/>
      <c r="DC26" s="1"/>
      <c r="DD26" s="1"/>
      <c r="DE26" s="1">
        <f t="shared" ref="DE26:DF27" si="105">DB9</f>
        <v>257</v>
      </c>
      <c r="DF26" s="1">
        <f t="shared" si="105"/>
        <v>186</v>
      </c>
      <c r="DG26" s="1"/>
      <c r="DH26" s="1"/>
      <c r="DI26" s="1">
        <f>(DG25*DG27+DH25*DH27)/(SQRT(DG25^2+DH25^2)*SQRT(DG27^2+DH27^2))</f>
        <v>-0.49309181414589653</v>
      </c>
      <c r="DJ26" s="1">
        <f>ACOS(DI26)</f>
        <v>2.0864364172302152</v>
      </c>
      <c r="DK26" s="1">
        <f>DEGREES(DJ26)</f>
        <v>119.54400092968784</v>
      </c>
      <c r="DL26" s="1"/>
      <c r="DM26" s="1"/>
      <c r="DN26" s="1"/>
      <c r="DO26" s="1"/>
      <c r="DQ26" s="1"/>
      <c r="DR26" s="1"/>
      <c r="DS26" s="1"/>
      <c r="DT26" s="1">
        <f t="shared" ref="DT26:DT27" si="106">DQ9</f>
        <v>231</v>
      </c>
      <c r="DU26" s="1">
        <f t="shared" ref="DU26:DU27" si="107">DR9</f>
        <v>276</v>
      </c>
      <c r="DV26" s="1"/>
      <c r="DW26" s="1"/>
      <c r="DX26" s="1">
        <f>(DV25*DV27+DW25*DW27)/(SQRT(DV25^2+DW25^2)*SQRT(DV27^2+DW27^2))</f>
        <v>-0.59232021450586692</v>
      </c>
      <c r="DY26" s="1">
        <f>ACOS(DX26)</f>
        <v>2.2047318701007677</v>
      </c>
      <c r="DZ26" s="1">
        <f>DEGREES(DY26)</f>
        <v>126.32183111475923</v>
      </c>
      <c r="EA26" s="1"/>
      <c r="EB26" s="1"/>
      <c r="EC26" s="1"/>
      <c r="ED26" s="1"/>
      <c r="EF26" s="1"/>
      <c r="EG26" s="1"/>
      <c r="EH26" s="1"/>
      <c r="EI26" s="1">
        <f t="shared" ref="EI26:EI27" si="108">EF9</f>
        <v>191</v>
      </c>
      <c r="EJ26" s="1">
        <f t="shared" ref="EJ26:EJ27" si="109">EG9</f>
        <v>234</v>
      </c>
      <c r="EK26" s="1"/>
      <c r="EL26" s="1"/>
      <c r="EM26" s="1">
        <f>(EK25*EK27+EL25*EL27)/(SQRT(EK25^2+EL25^2)*SQRT(EK27^2+EL27^2))</f>
        <v>-0.82648067206151177</v>
      </c>
      <c r="EN26" s="1">
        <f>ACOS(EM26)</f>
        <v>2.5436236026360186</v>
      </c>
      <c r="EO26" s="1">
        <f>DEGREES(EN26)</f>
        <v>145.73889710090543</v>
      </c>
      <c r="EP26" s="1"/>
      <c r="EQ26" s="1"/>
      <c r="ER26" s="1"/>
      <c r="ES26" s="1"/>
    </row>
    <row r="27" spans="1:149">
      <c r="A27" s="1"/>
      <c r="B27" s="1"/>
      <c r="C27" s="1"/>
      <c r="D27" s="1">
        <f t="shared" ref="D27:E27" si="110">A10</f>
        <v>160</v>
      </c>
      <c r="E27" s="1">
        <f t="shared" si="110"/>
        <v>167</v>
      </c>
      <c r="F27" s="1">
        <f>D27-D26</f>
        <v>9</v>
      </c>
      <c r="G27" s="1">
        <f>E27-E26</f>
        <v>-2</v>
      </c>
      <c r="H27" s="1"/>
      <c r="I27" s="1"/>
      <c r="J27" s="1"/>
      <c r="K27" s="1"/>
      <c r="L27" s="1"/>
      <c r="M27" s="1"/>
      <c r="N27" s="1"/>
      <c r="P27" s="1"/>
      <c r="Q27" s="1"/>
      <c r="R27" s="1"/>
      <c r="S27" s="1">
        <f t="shared" si="99"/>
        <v>132</v>
      </c>
      <c r="T27" s="1">
        <f t="shared" si="99"/>
        <v>186</v>
      </c>
      <c r="U27" s="1">
        <f>S27-S26</f>
        <v>3</v>
      </c>
      <c r="V27" s="1">
        <f>T27-T26</f>
        <v>12</v>
      </c>
      <c r="W27" s="1"/>
      <c r="X27" s="1"/>
      <c r="Y27" s="1"/>
      <c r="Z27" s="1"/>
      <c r="AA27" s="1"/>
      <c r="AB27" s="1"/>
      <c r="AC27" s="1"/>
      <c r="AE27" s="1"/>
      <c r="AF27" s="1"/>
      <c r="AG27" s="1"/>
      <c r="AH27" s="1">
        <f t="shared" si="100"/>
        <v>214</v>
      </c>
      <c r="AI27" s="1">
        <f t="shared" si="100"/>
        <v>198</v>
      </c>
      <c r="AJ27" s="1">
        <f>AH27-AH26</f>
        <v>20</v>
      </c>
      <c r="AK27" s="1">
        <f>AI27-AI26</f>
        <v>-7</v>
      </c>
      <c r="AL27" s="1"/>
      <c r="AM27" s="1"/>
      <c r="AN27" s="1"/>
      <c r="AO27" s="1"/>
      <c r="AP27" s="1"/>
      <c r="AQ27" s="1"/>
      <c r="AR27" s="1"/>
      <c r="AT27" s="1"/>
      <c r="AU27" s="1"/>
      <c r="AV27" s="1"/>
      <c r="AW27" s="1">
        <f t="shared" si="101"/>
        <v>150</v>
      </c>
      <c r="AX27" s="1">
        <f t="shared" si="101"/>
        <v>86</v>
      </c>
      <c r="AY27" s="1">
        <f>AW27-AW26</f>
        <v>3</v>
      </c>
      <c r="AZ27" s="1">
        <f>AX27-AX26</f>
        <v>-29</v>
      </c>
      <c r="BA27" s="1"/>
      <c r="BB27" s="1"/>
      <c r="BC27" s="1"/>
      <c r="BD27" s="1"/>
      <c r="BE27" s="1"/>
      <c r="BF27" s="1"/>
      <c r="BG27" s="1"/>
      <c r="BI27" s="1"/>
      <c r="BJ27" s="1"/>
      <c r="BK27" s="1"/>
      <c r="BL27" s="1">
        <f t="shared" si="102"/>
        <v>166</v>
      </c>
      <c r="BM27" s="1">
        <f t="shared" si="102"/>
        <v>272</v>
      </c>
      <c r="BN27" s="1">
        <f>BL27-BL26</f>
        <v>-9</v>
      </c>
      <c r="BO27" s="1">
        <f>BM27-BM26</f>
        <v>16</v>
      </c>
      <c r="BP27" s="1"/>
      <c r="BQ27" s="1"/>
      <c r="BR27" s="1"/>
      <c r="BS27" s="1"/>
      <c r="BT27" s="1"/>
      <c r="BU27" s="1"/>
      <c r="BV27" s="1"/>
      <c r="BX27" s="1"/>
      <c r="BY27" s="1"/>
      <c r="BZ27" s="1"/>
      <c r="CA27" s="1">
        <f t="shared" si="103"/>
        <v>250</v>
      </c>
      <c r="CB27" s="1">
        <f t="shared" si="103"/>
        <v>217</v>
      </c>
      <c r="CC27" s="1">
        <f>CA27-CA26</f>
        <v>6</v>
      </c>
      <c r="CD27" s="1">
        <f>CB27-CB26</f>
        <v>-19</v>
      </c>
      <c r="CE27" s="1"/>
      <c r="CF27" s="1"/>
      <c r="CG27" s="1"/>
      <c r="CH27" s="1"/>
      <c r="CI27" s="1"/>
      <c r="CJ27" s="1"/>
      <c r="CK27" s="1"/>
      <c r="CM27" s="1"/>
      <c r="CN27" s="1"/>
      <c r="CO27" s="1"/>
      <c r="CP27" s="1">
        <f t="shared" si="104"/>
        <v>133.1</v>
      </c>
      <c r="CQ27" s="1">
        <f t="shared" si="104"/>
        <v>256</v>
      </c>
      <c r="CR27" s="1">
        <f>CP27-CP26</f>
        <v>-6.9000000000000057</v>
      </c>
      <c r="CS27" s="1">
        <f>CQ27-CQ26</f>
        <v>20</v>
      </c>
      <c r="CT27" s="1"/>
      <c r="CU27" s="1"/>
      <c r="CV27" s="1"/>
      <c r="CW27" s="1"/>
      <c r="CX27" s="1"/>
      <c r="CY27" s="1"/>
      <c r="CZ27" s="1"/>
      <c r="DB27" s="1"/>
      <c r="DC27" s="1"/>
      <c r="DD27" s="1"/>
      <c r="DE27" s="1">
        <f t="shared" si="105"/>
        <v>283</v>
      </c>
      <c r="DF27" s="1">
        <f t="shared" si="105"/>
        <v>190</v>
      </c>
      <c r="DG27" s="1">
        <f>DE27-DE26</f>
        <v>26</v>
      </c>
      <c r="DH27" s="1">
        <f>DF27-DF26</f>
        <v>4</v>
      </c>
      <c r="DI27" s="1"/>
      <c r="DJ27" s="1"/>
      <c r="DK27" s="1"/>
      <c r="DL27" s="1"/>
      <c r="DM27" s="1"/>
      <c r="DN27" s="1"/>
      <c r="DO27" s="1"/>
      <c r="DQ27" s="1"/>
      <c r="DR27" s="1"/>
      <c r="DS27" s="1"/>
      <c r="DT27" s="1">
        <f t="shared" si="106"/>
        <v>245</v>
      </c>
      <c r="DU27" s="1">
        <f t="shared" si="107"/>
        <v>280</v>
      </c>
      <c r="DV27" s="1">
        <f>DT27-DT26</f>
        <v>14</v>
      </c>
      <c r="DW27" s="1">
        <f>DU27-DU26</f>
        <v>4</v>
      </c>
      <c r="DX27" s="1"/>
      <c r="DY27" s="1"/>
      <c r="DZ27" s="1"/>
      <c r="EA27" s="1"/>
      <c r="EB27" s="1"/>
      <c r="EC27" s="1"/>
      <c r="ED27" s="1"/>
      <c r="EF27" s="1"/>
      <c r="EG27" s="1"/>
      <c r="EH27" s="1"/>
      <c r="EI27" s="1">
        <f t="shared" si="108"/>
        <v>198</v>
      </c>
      <c r="EJ27" s="1">
        <f t="shared" si="109"/>
        <v>253</v>
      </c>
      <c r="EK27" s="1">
        <f>EI27-EI26</f>
        <v>7</v>
      </c>
      <c r="EL27" s="1">
        <f>EJ27-EJ26</f>
        <v>19</v>
      </c>
      <c r="EM27" s="1"/>
      <c r="EN27" s="1"/>
      <c r="EO27" s="1"/>
      <c r="EP27" s="1"/>
      <c r="EQ27" s="1"/>
      <c r="ER27" s="1"/>
      <c r="ES27" s="1"/>
    </row>
    <row r="28" spans="1:14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</row>
    <row r="29" spans="1:149">
      <c r="A29" s="1"/>
      <c r="B29" s="1"/>
      <c r="C29" s="1">
        <v>8</v>
      </c>
      <c r="D29" s="1">
        <f>A9</f>
        <v>151</v>
      </c>
      <c r="E29" s="1">
        <f>B9</f>
        <v>169</v>
      </c>
      <c r="F29" s="1">
        <f>D29-D30</f>
        <v>-9</v>
      </c>
      <c r="G29" s="1">
        <f>E29-E30</f>
        <v>2</v>
      </c>
      <c r="H29" s="1"/>
      <c r="I29" s="1"/>
      <c r="J29" s="1"/>
      <c r="K29" s="1"/>
      <c r="L29" s="1"/>
      <c r="M29" s="1"/>
      <c r="N29" s="1"/>
      <c r="P29" s="1"/>
      <c r="Q29" s="1"/>
      <c r="R29" s="1">
        <v>8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E29" s="1"/>
      <c r="AF29" s="1"/>
      <c r="AG29" s="1">
        <v>8</v>
      </c>
      <c r="AH29" s="1">
        <f>AE9</f>
        <v>194</v>
      </c>
      <c r="AI29" s="1">
        <f>AF9</f>
        <v>205</v>
      </c>
      <c r="AJ29" s="1">
        <f>AH29-AH30</f>
        <v>-20</v>
      </c>
      <c r="AK29" s="1">
        <f>AI29-AI30</f>
        <v>7</v>
      </c>
      <c r="AL29" s="1"/>
      <c r="AM29" s="1"/>
      <c r="AN29" s="1"/>
      <c r="AO29" s="1"/>
      <c r="AP29" s="1"/>
      <c r="AQ29" s="1"/>
      <c r="AR29" s="1"/>
      <c r="AT29" s="1"/>
      <c r="AU29" s="1"/>
      <c r="AV29" s="1">
        <v>8</v>
      </c>
      <c r="AW29" s="1">
        <f>AT9</f>
        <v>147</v>
      </c>
      <c r="AX29" s="1">
        <f>AU9</f>
        <v>115</v>
      </c>
      <c r="AY29" s="1">
        <f>AW29-AW30</f>
        <v>-3</v>
      </c>
      <c r="AZ29" s="1">
        <f>AX29-AX30</f>
        <v>29</v>
      </c>
      <c r="BA29" s="1"/>
      <c r="BB29" s="1"/>
      <c r="BC29" s="1"/>
      <c r="BD29" s="1"/>
      <c r="BE29" s="1"/>
      <c r="BF29" s="1"/>
      <c r="BG29" s="1"/>
      <c r="BI29" s="1"/>
      <c r="BJ29" s="1"/>
      <c r="BK29" s="1">
        <v>8</v>
      </c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X29" s="1"/>
      <c r="BY29" s="1"/>
      <c r="BZ29" s="1">
        <v>8</v>
      </c>
      <c r="CA29" s="1">
        <f>BX9</f>
        <v>244</v>
      </c>
      <c r="CB29" s="1">
        <f>BY9</f>
        <v>236</v>
      </c>
      <c r="CC29" s="1">
        <f>CA29-CA30</f>
        <v>-6</v>
      </c>
      <c r="CD29" s="1">
        <f>CB29-CB30</f>
        <v>19</v>
      </c>
      <c r="CE29" s="1"/>
      <c r="CF29" s="1"/>
      <c r="CG29" s="1"/>
      <c r="CH29" s="1"/>
      <c r="CI29" s="1"/>
      <c r="CJ29" s="1"/>
      <c r="CK29" s="1"/>
      <c r="CM29" s="1"/>
      <c r="CN29" s="1"/>
      <c r="CO29" s="1">
        <v>8</v>
      </c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B29" s="1"/>
      <c r="DC29" s="1"/>
      <c r="DD29" s="1">
        <v>8</v>
      </c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Q29" s="1"/>
      <c r="DR29" s="1"/>
      <c r="DS29" s="1">
        <v>8</v>
      </c>
      <c r="DT29" s="1">
        <f>DQ9</f>
        <v>231</v>
      </c>
      <c r="DU29" s="1">
        <f>DR9</f>
        <v>276</v>
      </c>
      <c r="DV29" s="1">
        <f>DT29-DT30</f>
        <v>-14</v>
      </c>
      <c r="DW29" s="1">
        <f>DU29-DU30</f>
        <v>-4</v>
      </c>
      <c r="DX29" s="1"/>
      <c r="DY29" s="1"/>
      <c r="DZ29" s="1"/>
      <c r="EA29" s="1"/>
      <c r="EB29" s="1"/>
      <c r="EC29" s="1"/>
      <c r="ED29" s="1"/>
      <c r="EF29" s="1"/>
      <c r="EG29" s="1"/>
      <c r="EH29" s="1">
        <v>8</v>
      </c>
      <c r="EI29" s="1">
        <f>EF9</f>
        <v>191</v>
      </c>
      <c r="EJ29" s="1">
        <f>EG9</f>
        <v>234</v>
      </c>
      <c r="EK29" s="1">
        <f>EI29-EI30</f>
        <v>-7</v>
      </c>
      <c r="EL29" s="1">
        <f>EJ29-EJ30</f>
        <v>-19</v>
      </c>
      <c r="EM29" s="1"/>
      <c r="EN29" s="1"/>
      <c r="EO29" s="1"/>
      <c r="EP29" s="1"/>
      <c r="EQ29" s="1"/>
      <c r="ER29" s="1"/>
      <c r="ES29" s="1"/>
    </row>
    <row r="30" spans="1:149">
      <c r="A30" s="1"/>
      <c r="B30" s="1"/>
      <c r="C30" s="1"/>
      <c r="D30" s="1">
        <f t="shared" ref="D30:E30" si="111">A10</f>
        <v>160</v>
      </c>
      <c r="E30" s="1">
        <f t="shared" si="111"/>
        <v>167</v>
      </c>
      <c r="F30" s="1"/>
      <c r="G30" s="1"/>
      <c r="H30" s="1">
        <f>(F29*F31+G29*G31)/(SQRT(F29^2+G29^2)*SQRT(F31^2+G31^2))</f>
        <v>-0.53687549219315933</v>
      </c>
      <c r="I30" s="1">
        <f>ACOS(H30)</f>
        <v>2.1375255443184029</v>
      </c>
      <c r="J30" s="1">
        <f>DEGREES(I30)</f>
        <v>122.47119229084849</v>
      </c>
      <c r="K30" s="1"/>
      <c r="L30" s="1"/>
      <c r="M30" s="1"/>
      <c r="N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E30" s="1"/>
      <c r="AF30" s="1"/>
      <c r="AG30" s="1"/>
      <c r="AH30" s="1">
        <f t="shared" ref="AH30:AI30" si="112">AE10</f>
        <v>214</v>
      </c>
      <c r="AI30" s="1">
        <f t="shared" si="112"/>
        <v>198</v>
      </c>
      <c r="AJ30" s="1"/>
      <c r="AK30" s="1"/>
      <c r="AL30" s="1">
        <f>(AJ29*AJ31+AK29*AK31)/(SQRT(AJ29^2+AK29^2)*SQRT(AJ31^2+AK31^2))</f>
        <v>-0.72834065154982297</v>
      </c>
      <c r="AM30" s="1">
        <f>ACOS(AL30)</f>
        <v>2.3866935046238371</v>
      </c>
      <c r="AN30" s="1">
        <f>DEGREES(AM30)</f>
        <v>136.7474648062331</v>
      </c>
      <c r="AO30" s="1"/>
      <c r="AP30" s="1"/>
      <c r="AQ30" s="1"/>
      <c r="AR30" s="1"/>
      <c r="AT30" s="1"/>
      <c r="AU30" s="1"/>
      <c r="AV30" s="1"/>
      <c r="AW30" s="1">
        <f t="shared" ref="AW30:AX31" si="113">AT10</f>
        <v>150</v>
      </c>
      <c r="AX30" s="1">
        <f t="shared" si="113"/>
        <v>86</v>
      </c>
      <c r="AY30" s="1"/>
      <c r="AZ30" s="1"/>
      <c r="BA30" s="1">
        <f>(AY29*AY31+AZ29*AZ31)/(SQRT(AY29^2+AZ29^2)*SQRT(AY31^2+AZ31^2))</f>
        <v>-0.81906952575851377</v>
      </c>
      <c r="BB30" s="1">
        <f>ACOS(BA30)</f>
        <v>2.5305835635003358</v>
      </c>
      <c r="BC30" s="1">
        <f>DEGREES(BB30)</f>
        <v>144.99175789374539</v>
      </c>
      <c r="BD30" s="1"/>
      <c r="BE30" s="1"/>
      <c r="BF30" s="1"/>
      <c r="BG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X30" s="1"/>
      <c r="BY30" s="1"/>
      <c r="BZ30" s="1"/>
      <c r="CA30" s="1">
        <f t="shared" ref="CA30:CB30" si="114">BX10</f>
        <v>250</v>
      </c>
      <c r="CB30" s="1">
        <f t="shared" si="114"/>
        <v>217</v>
      </c>
      <c r="CC30" s="1"/>
      <c r="CD30" s="1"/>
      <c r="CE30" s="1">
        <f>(CC29*CC31+CD29*CD31)/(SQRT(CC29^2+CD29^2)*SQRT(CC31^2+CD31^2))</f>
        <v>-0.613578516163657</v>
      </c>
      <c r="CF30" s="1">
        <f>ACOS(CE30)</f>
        <v>2.2313808502106891</v>
      </c>
      <c r="CG30" s="1">
        <f>DEGREES(CF30)</f>
        <v>127.84870520338582</v>
      </c>
      <c r="CH30" s="1"/>
      <c r="CI30" s="1"/>
      <c r="CJ30" s="1"/>
      <c r="CK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Q30" s="1"/>
      <c r="DR30" s="1"/>
      <c r="DS30" s="1"/>
      <c r="DT30" s="1">
        <f t="shared" ref="DT30:DU30" si="115">DQ10</f>
        <v>245</v>
      </c>
      <c r="DU30" s="1">
        <f t="shared" si="115"/>
        <v>280</v>
      </c>
      <c r="DV30" s="1"/>
      <c r="DW30" s="1"/>
      <c r="DX30" s="1">
        <f>(DV29*DV31+DW29*DW31)/(SQRT(DV29^2+DW29^2)*SQRT(DV31^2+DW31^2))</f>
        <v>-0.70710678118654757</v>
      </c>
      <c r="DY30" s="1">
        <f>ACOS(DX30)</f>
        <v>2.3561944901923448</v>
      </c>
      <c r="DZ30" s="1">
        <f>DEGREES(DY30)</f>
        <v>135</v>
      </c>
      <c r="EA30" s="1"/>
      <c r="EB30" s="1"/>
      <c r="EC30" s="1"/>
      <c r="ED30" s="1"/>
      <c r="EF30" s="1"/>
      <c r="EG30" s="1"/>
      <c r="EH30" s="1"/>
      <c r="EI30" s="1">
        <f t="shared" ref="EI30:EI31" si="116">EF10</f>
        <v>198</v>
      </c>
      <c r="EJ30" s="1">
        <f t="shared" ref="EJ30:EJ31" si="117">EG10</f>
        <v>253</v>
      </c>
      <c r="EK30" s="1"/>
      <c r="EL30" s="1"/>
      <c r="EM30" s="1">
        <f>(EK29*EK31+EL29*EL31)/(SQRT(EK29^2+EL29^2)*SQRT(EK31^2+EL31^2))</f>
        <v>-0.66947125239224936</v>
      </c>
      <c r="EN30" s="1">
        <f>ACOS(EM30)</f>
        <v>2.3042930917341722</v>
      </c>
      <c r="EO30" s="1">
        <f>DEGREES(EN30)</f>
        <v>132.0262689175199</v>
      </c>
      <c r="EP30" s="1"/>
      <c r="EQ30" s="1"/>
      <c r="ER30" s="1"/>
      <c r="ES30" s="1"/>
    </row>
    <row r="31" spans="1:149">
      <c r="A31" s="1"/>
      <c r="B31" s="1"/>
      <c r="C31" s="1"/>
      <c r="D31" s="1">
        <f t="shared" ref="D31:E31" si="118">A11</f>
        <v>169</v>
      </c>
      <c r="E31" s="1">
        <f t="shared" si="118"/>
        <v>176</v>
      </c>
      <c r="F31" s="1">
        <f>D31-D30</f>
        <v>9</v>
      </c>
      <c r="G31" s="1">
        <f>E31-E30</f>
        <v>9</v>
      </c>
      <c r="H31" s="1"/>
      <c r="I31" s="1"/>
      <c r="J31" s="1"/>
      <c r="K31" s="1"/>
      <c r="L31" s="1"/>
      <c r="M31" s="1"/>
      <c r="N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E31" s="1"/>
      <c r="AF31" s="1"/>
      <c r="AG31" s="1"/>
      <c r="AH31" s="1">
        <f t="shared" ref="AH31:AI31" si="119">AE11</f>
        <v>241</v>
      </c>
      <c r="AI31" s="1">
        <f t="shared" si="119"/>
        <v>210</v>
      </c>
      <c r="AJ31" s="1">
        <f>AH31-AH30</f>
        <v>27</v>
      </c>
      <c r="AK31" s="1">
        <f>AI31-AI30</f>
        <v>12</v>
      </c>
      <c r="AL31" s="1"/>
      <c r="AM31" s="1"/>
      <c r="AN31" s="1"/>
      <c r="AO31" s="1"/>
      <c r="AP31" s="1"/>
      <c r="AQ31" s="1"/>
      <c r="AR31" s="1"/>
      <c r="AT31" s="1"/>
      <c r="AU31" s="1"/>
      <c r="AV31" s="1"/>
      <c r="AW31" s="1">
        <f t="shared" si="113"/>
        <v>163</v>
      </c>
      <c r="AX31" s="1">
        <f t="shared" si="113"/>
        <v>71</v>
      </c>
      <c r="AY31" s="1">
        <f>AW31-AW30</f>
        <v>13</v>
      </c>
      <c r="AZ31" s="1">
        <f>AX31-AX30</f>
        <v>-15</v>
      </c>
      <c r="BA31" s="1"/>
      <c r="BB31" s="1"/>
      <c r="BC31" s="1"/>
      <c r="BD31" s="1"/>
      <c r="BE31" s="1"/>
      <c r="BF31" s="1"/>
      <c r="BG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X31" s="1"/>
      <c r="BY31" s="1"/>
      <c r="BZ31" s="1"/>
      <c r="CA31" s="1">
        <f t="shared" ref="CA31:CB31" si="120">BX11</f>
        <v>277</v>
      </c>
      <c r="CB31" s="1">
        <f t="shared" si="120"/>
        <v>207</v>
      </c>
      <c r="CC31" s="1">
        <f>CA31-CA30</f>
        <v>27</v>
      </c>
      <c r="CD31" s="1">
        <f>CB31-CB30</f>
        <v>-10</v>
      </c>
      <c r="CE31" s="1"/>
      <c r="CF31" s="1"/>
      <c r="CG31" s="1"/>
      <c r="CH31" s="1"/>
      <c r="CI31" s="1"/>
      <c r="CJ31" s="1"/>
      <c r="CK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Q31" s="1"/>
      <c r="DR31" s="1"/>
      <c r="DS31" s="1"/>
      <c r="DT31" s="1">
        <f t="shared" ref="DT31:DU31" si="121">DQ11</f>
        <v>255</v>
      </c>
      <c r="DU31" s="1">
        <f t="shared" si="121"/>
        <v>298</v>
      </c>
      <c r="DV31" s="1">
        <f>DT31-DT30</f>
        <v>10</v>
      </c>
      <c r="DW31" s="1">
        <f>DU31-DU30</f>
        <v>18</v>
      </c>
      <c r="DX31" s="1"/>
      <c r="DY31" s="1"/>
      <c r="DZ31" s="1"/>
      <c r="EA31" s="1"/>
      <c r="EB31" s="1"/>
      <c r="EC31" s="1"/>
      <c r="ED31" s="1"/>
      <c r="EF31" s="1"/>
      <c r="EG31" s="1"/>
      <c r="EH31" s="1"/>
      <c r="EI31" s="1">
        <f t="shared" si="116"/>
        <v>218</v>
      </c>
      <c r="EJ31" s="1">
        <f t="shared" si="117"/>
        <v>261</v>
      </c>
      <c r="EK31" s="1">
        <f>EI31-EI30</f>
        <v>20</v>
      </c>
      <c r="EL31" s="1">
        <f>EJ31-EJ30</f>
        <v>8</v>
      </c>
      <c r="EM31" s="1"/>
      <c r="EN31" s="1"/>
      <c r="EO31" s="1"/>
      <c r="EP31" s="1"/>
      <c r="EQ31" s="1"/>
      <c r="ER31" s="1"/>
      <c r="ES31" s="1"/>
    </row>
    <row r="32" spans="1:14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</row>
    <row r="33" spans="1:149">
      <c r="A33" s="1" t="s">
        <v>43</v>
      </c>
      <c r="B33" s="1"/>
      <c r="C33" s="1">
        <v>1</v>
      </c>
      <c r="D33" s="1">
        <f>A34</f>
        <v>83</v>
      </c>
      <c r="E33" s="1">
        <f t="shared" ref="E33:E35" si="122">B34</f>
        <v>89</v>
      </c>
      <c r="F33" s="1">
        <f>D33-D34</f>
        <v>-8</v>
      </c>
      <c r="G33" s="1">
        <f>E33-E34</f>
        <v>-20</v>
      </c>
      <c r="H33" s="1"/>
      <c r="I33" s="1"/>
      <c r="J33" s="1"/>
      <c r="K33" s="1">
        <v>1</v>
      </c>
      <c r="L33" s="1">
        <f>J34</f>
        <v>111.80140948635182</v>
      </c>
      <c r="M33" s="1">
        <f>COS(RADIANS(L33))</f>
        <v>-0.37139067635410367</v>
      </c>
      <c r="N33" s="1">
        <f>SIN(RADIANS(L33))</f>
        <v>0.9284766908852593</v>
      </c>
      <c r="P33" s="1"/>
      <c r="Q33" s="1"/>
      <c r="R33" s="1">
        <v>9</v>
      </c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E33" s="1"/>
      <c r="AF33" s="1"/>
      <c r="AG33" s="1">
        <v>9</v>
      </c>
      <c r="AH33" s="1">
        <f>AE10</f>
        <v>214</v>
      </c>
      <c r="AI33" s="1">
        <f>AF10</f>
        <v>198</v>
      </c>
      <c r="AJ33" s="1">
        <f>AH33-AH34</f>
        <v>-27</v>
      </c>
      <c r="AK33" s="1">
        <f>AI33-AI34</f>
        <v>-12</v>
      </c>
      <c r="AL33" s="1"/>
      <c r="AM33" s="1"/>
      <c r="AN33" s="1"/>
      <c r="AO33" s="1"/>
      <c r="AP33" s="1"/>
      <c r="AQ33" s="1"/>
      <c r="AR33" s="1"/>
      <c r="AT33" s="1"/>
      <c r="AU33" s="1"/>
      <c r="AV33" s="1">
        <v>9</v>
      </c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I33" s="1"/>
      <c r="BJ33" s="1"/>
      <c r="BK33" s="1">
        <v>9</v>
      </c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X33" s="1"/>
      <c r="BY33" s="1"/>
      <c r="BZ33" s="1">
        <v>9</v>
      </c>
      <c r="CA33" s="1">
        <f>BX10</f>
        <v>250</v>
      </c>
      <c r="CB33" s="1">
        <f>BY10</f>
        <v>217</v>
      </c>
      <c r="CC33" s="1">
        <f>CA33-CA34</f>
        <v>-27</v>
      </c>
      <c r="CD33" s="1">
        <f>CB33-CB34</f>
        <v>10</v>
      </c>
      <c r="CE33" s="1"/>
      <c r="CF33" s="1"/>
      <c r="CG33" s="1"/>
      <c r="CH33" s="1"/>
      <c r="CI33" s="1"/>
      <c r="CJ33" s="1"/>
      <c r="CK33" s="1"/>
      <c r="CM33" s="1"/>
      <c r="CN33" s="1"/>
      <c r="CO33" s="1">
        <v>9</v>
      </c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B33" s="1"/>
      <c r="DC33" s="1"/>
      <c r="DD33" s="1">
        <v>9</v>
      </c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Q33" s="1"/>
      <c r="DR33" s="1"/>
      <c r="DS33" s="1">
        <v>9</v>
      </c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F33" s="1"/>
      <c r="EG33" s="1"/>
      <c r="EH33" s="1">
        <v>9</v>
      </c>
      <c r="EI33" s="1">
        <f>EF10</f>
        <v>198</v>
      </c>
      <c r="EJ33" s="1">
        <f>EG10</f>
        <v>253</v>
      </c>
      <c r="EK33" s="1">
        <f>EI33-EI34</f>
        <v>-20</v>
      </c>
      <c r="EL33" s="1">
        <f>EJ33-EJ34</f>
        <v>-8</v>
      </c>
      <c r="EM33" s="1"/>
      <c r="EN33" s="1"/>
      <c r="EO33" s="1"/>
      <c r="EP33" s="1"/>
      <c r="EQ33" s="1"/>
      <c r="ER33" s="1"/>
      <c r="ES33" s="1"/>
    </row>
    <row r="34" spans="1:149">
      <c r="A34">
        <v>83</v>
      </c>
      <c r="B34">
        <v>89</v>
      </c>
      <c r="C34" s="1"/>
      <c r="D34" s="1">
        <f>A35</f>
        <v>91</v>
      </c>
      <c r="E34" s="1">
        <f t="shared" si="122"/>
        <v>109</v>
      </c>
      <c r="F34" s="1"/>
      <c r="G34" s="1"/>
      <c r="H34" s="1">
        <f>(F33*F35+G33*G35)/(SQRT(F33^2+G33^2)*SQRT(F35^2+G35^2))</f>
        <v>-0.37139067635410372</v>
      </c>
      <c r="I34" s="1">
        <f>ACOS(H34)</f>
        <v>1.9513027039072615</v>
      </c>
      <c r="J34" s="1">
        <f>DEGREES(I34)</f>
        <v>111.80140948635182</v>
      </c>
      <c r="K34" s="1">
        <v>2</v>
      </c>
      <c r="L34" s="1">
        <f>J38</f>
        <v>104.03624346792648</v>
      </c>
      <c r="M34" s="1">
        <f>COS(RADIANS(L34))</f>
        <v>-0.242535625036333</v>
      </c>
      <c r="N34" s="1">
        <f>SIN(RADIANS(L34))</f>
        <v>0.97014250014533188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E34" s="1"/>
      <c r="AF34" s="1"/>
      <c r="AG34" s="1"/>
      <c r="AH34" s="1">
        <f t="shared" ref="AH34:AI34" si="123">AE11</f>
        <v>241</v>
      </c>
      <c r="AI34" s="1">
        <f t="shared" si="123"/>
        <v>210</v>
      </c>
      <c r="AJ34" s="1"/>
      <c r="AK34" s="1"/>
      <c r="AL34" s="1">
        <f>(AJ33*AJ35+AK33*AK35)/(SQRT(AJ33^2+AK33^2)*SQRT(AJ35^2+AK35^2))</f>
        <v>-0.25038282196851758</v>
      </c>
      <c r="AM34" s="1">
        <f>ACOS(AL34)</f>
        <v>1.8238719789594988</v>
      </c>
      <c r="AN34" s="1">
        <f>DEGREES(AM34)</f>
        <v>104.50016676655257</v>
      </c>
      <c r="AO34" s="1"/>
      <c r="AP34" s="1"/>
      <c r="AQ34" s="1"/>
      <c r="AR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X34" s="1"/>
      <c r="BY34" s="1"/>
      <c r="BZ34" s="1"/>
      <c r="CA34" s="1">
        <f t="shared" ref="CA34:CB34" si="124">BX11</f>
        <v>277</v>
      </c>
      <c r="CB34" s="1">
        <f t="shared" si="124"/>
        <v>207</v>
      </c>
      <c r="CC34" s="1"/>
      <c r="CD34" s="1"/>
      <c r="CE34" s="1">
        <f>(CC33*CC35+CD33*CD35)/(SQRT(CC33^2+CD33^2)*SQRT(CC35^2+CD35^2))</f>
        <v>-0.84720143499731915</v>
      </c>
      <c r="CF34" s="1">
        <f>ACOS(CE34)</f>
        <v>2.5814916123890859</v>
      </c>
      <c r="CG34" s="1">
        <f>DEGREES(CF34)</f>
        <v>147.90857423831645</v>
      </c>
      <c r="CH34" s="1"/>
      <c r="CI34" s="1"/>
      <c r="CJ34" s="1"/>
      <c r="CK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F34" s="1"/>
      <c r="EG34" s="1"/>
      <c r="EH34" s="1"/>
      <c r="EI34" s="1">
        <f t="shared" ref="EI34:EJ34" si="125">EF11</f>
        <v>218</v>
      </c>
      <c r="EJ34" s="1">
        <f t="shared" si="125"/>
        <v>261</v>
      </c>
      <c r="EK34" s="1"/>
      <c r="EL34" s="1"/>
      <c r="EM34" s="1">
        <f>(EK33*EK35+EL33*EL35)/(SQRT(EK33^2+EL33^2)*SQRT(EK35^2+EL35^2))</f>
        <v>-0.55470019622522915</v>
      </c>
      <c r="EN34" s="1">
        <f>ACOS(EM34)</f>
        <v>2.158798930342464</v>
      </c>
      <c r="EO34" s="1">
        <f>DEGREES(EN34)</f>
        <v>123.69006752597979</v>
      </c>
      <c r="EP34" s="1"/>
      <c r="EQ34" s="1"/>
      <c r="ER34" s="1"/>
      <c r="ES34" s="1"/>
    </row>
    <row r="35" spans="1:149">
      <c r="A35">
        <v>91</v>
      </c>
      <c r="B35">
        <v>109</v>
      </c>
      <c r="C35" s="1"/>
      <c r="D35" s="1">
        <f>A36</f>
        <v>101</v>
      </c>
      <c r="E35" s="1">
        <f t="shared" si="122"/>
        <v>109</v>
      </c>
      <c r="F35" s="1">
        <f>D35-D34</f>
        <v>10</v>
      </c>
      <c r="G35" s="1">
        <f>E35-E34</f>
        <v>0</v>
      </c>
      <c r="H35" s="1"/>
      <c r="I35" s="1"/>
      <c r="J35" s="1"/>
      <c r="K35" s="1">
        <v>3</v>
      </c>
      <c r="L35" s="1">
        <f>J42</f>
        <v>109.23067237566127</v>
      </c>
      <c r="M35" s="1">
        <f>COS(RADIANS(L35))</f>
        <v>-0.32937215631829392</v>
      </c>
      <c r="N35" s="1">
        <f>SIN(RADIANS(L35))</f>
        <v>0.94420018144577655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E35" s="1"/>
      <c r="AF35" s="1"/>
      <c r="AG35" s="1"/>
      <c r="AH35" s="1">
        <f t="shared" ref="AH35:AI35" si="126">AE12</f>
        <v>240</v>
      </c>
      <c r="AI35" s="1">
        <f t="shared" si="126"/>
        <v>216</v>
      </c>
      <c r="AJ35" s="1">
        <f>AH35-AH34</f>
        <v>-1</v>
      </c>
      <c r="AK35" s="1">
        <f>AI35-AI34</f>
        <v>6</v>
      </c>
      <c r="AL35" s="1"/>
      <c r="AM35" s="1"/>
      <c r="AN35" s="1"/>
      <c r="AO35" s="1"/>
      <c r="AP35" s="1"/>
      <c r="AQ35" s="1"/>
      <c r="AR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X35" s="1"/>
      <c r="BY35" s="1"/>
      <c r="BZ35" s="1"/>
      <c r="CA35" s="1">
        <f t="shared" ref="CA35:CB35" si="127">BX12</f>
        <v>301</v>
      </c>
      <c r="CB35" s="1">
        <f t="shared" si="127"/>
        <v>212</v>
      </c>
      <c r="CC35" s="1">
        <f>CA35-CA34</f>
        <v>24</v>
      </c>
      <c r="CD35" s="1">
        <f>CB35-CB34</f>
        <v>5</v>
      </c>
      <c r="CE35" s="1"/>
      <c r="CF35" s="1"/>
      <c r="CG35" s="1"/>
      <c r="CH35" s="1"/>
      <c r="CI35" s="1"/>
      <c r="CJ35" s="1"/>
      <c r="CK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F35" s="1"/>
      <c r="EG35" s="1"/>
      <c r="EH35" s="1"/>
      <c r="EI35" s="1">
        <f t="shared" ref="EI35:EJ35" si="128">EF12</f>
        <v>222</v>
      </c>
      <c r="EJ35" s="1">
        <f t="shared" si="128"/>
        <v>280</v>
      </c>
      <c r="EK35" s="1">
        <f>EI35-EI34</f>
        <v>4</v>
      </c>
      <c r="EL35" s="1">
        <f>EJ35-EJ34</f>
        <v>19</v>
      </c>
      <c r="EM35" s="1"/>
      <c r="EN35" s="1"/>
      <c r="EO35" s="1"/>
      <c r="EP35" s="1"/>
      <c r="EQ35" s="1"/>
      <c r="ER35" s="1"/>
      <c r="ES35" s="1"/>
    </row>
    <row r="36" spans="1:149">
      <c r="A36">
        <v>101</v>
      </c>
      <c r="B36">
        <v>109</v>
      </c>
      <c r="C36" s="1"/>
      <c r="D36" s="1"/>
      <c r="E36" s="1"/>
      <c r="F36" s="1"/>
      <c r="G36" s="1"/>
      <c r="H36" s="1"/>
      <c r="I36" s="1"/>
      <c r="J36" s="1"/>
      <c r="K36" s="1">
        <v>4</v>
      </c>
      <c r="L36" s="1">
        <f>J46</f>
        <v>132.59978553914337</v>
      </c>
      <c r="M36" s="1">
        <f>COS(RADIANS(L36))</f>
        <v>-0.67687321443114146</v>
      </c>
      <c r="N36" s="1">
        <f>SIN(RADIANS(L36))</f>
        <v>0.73609962069386636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</row>
    <row r="37" spans="1:149">
      <c r="A37">
        <v>105</v>
      </c>
      <c r="B37">
        <v>125</v>
      </c>
      <c r="C37" s="1">
        <v>2</v>
      </c>
      <c r="D37" s="1">
        <f>A35</f>
        <v>91</v>
      </c>
      <c r="E37" s="1">
        <f>B35</f>
        <v>109</v>
      </c>
      <c r="F37" s="1">
        <f>D37-D38</f>
        <v>-10</v>
      </c>
      <c r="G37" s="1">
        <f>E37-E38</f>
        <v>0</v>
      </c>
      <c r="H37" s="1"/>
      <c r="I37" s="1"/>
      <c r="J37" s="1"/>
      <c r="K37" s="1">
        <v>5</v>
      </c>
      <c r="L37" s="1">
        <f>J50</f>
        <v>113.90962335061275</v>
      </c>
      <c r="M37" s="1">
        <f t="shared" ref="M37:M39" si="129">COS(RADIANS(L37))</f>
        <v>-0.40529513838475373</v>
      </c>
      <c r="N37" s="1">
        <f t="shared" ref="N37:N39" si="130">SIN(RADIANS(L37))</f>
        <v>0.91418589510103654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E37" s="1"/>
      <c r="AF37" s="1"/>
      <c r="AG37" s="1">
        <v>10</v>
      </c>
      <c r="AH37" s="1">
        <f>AE11</f>
        <v>241</v>
      </c>
      <c r="AI37" s="1">
        <f>AF11</f>
        <v>210</v>
      </c>
      <c r="AJ37" s="1">
        <f>AH37-AH38</f>
        <v>1</v>
      </c>
      <c r="AK37" s="1">
        <f>AI37-AI38</f>
        <v>-6</v>
      </c>
      <c r="AL37" s="1"/>
      <c r="AM37" s="1"/>
      <c r="AN37" s="1"/>
      <c r="AO37" s="1"/>
      <c r="AP37" s="1"/>
      <c r="AQ37" s="1"/>
      <c r="AR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M37" s="1"/>
      <c r="CN37" s="1"/>
      <c r="CO37" s="1">
        <v>10</v>
      </c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B37" s="1"/>
      <c r="DC37" s="1"/>
      <c r="DD37" s="1">
        <v>10</v>
      </c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Q37" s="1"/>
      <c r="DR37" s="1"/>
      <c r="DS37" s="1">
        <v>10</v>
      </c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F37" s="1"/>
      <c r="EG37" s="1"/>
      <c r="EH37" s="1">
        <v>10</v>
      </c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</row>
    <row r="38" spans="1:149">
      <c r="A38">
        <v>127</v>
      </c>
      <c r="B38">
        <v>127</v>
      </c>
      <c r="C38" s="1"/>
      <c r="D38" s="1">
        <f>A36</f>
        <v>101</v>
      </c>
      <c r="E38" s="1">
        <f t="shared" ref="E38" si="131">B36</f>
        <v>109</v>
      </c>
      <c r="F38" s="1"/>
      <c r="G38" s="1"/>
      <c r="H38" s="1">
        <f>(F37*F39+G37*G39)/(SQRT(F37^2+G37^2)*SQRT(F39^2+G39^2))</f>
        <v>-0.24253562503633297</v>
      </c>
      <c r="I38" s="1">
        <f>ACOS(H38)</f>
        <v>1.8157749899217608</v>
      </c>
      <c r="J38" s="1">
        <f>DEGREES(I38)</f>
        <v>104.03624346792648</v>
      </c>
      <c r="K38" s="1">
        <v>6</v>
      </c>
      <c r="L38" s="1">
        <f>J54</f>
        <v>112.04194451117857</v>
      </c>
      <c r="M38" s="1">
        <f t="shared" si="129"/>
        <v>-0.37528525629503157</v>
      </c>
      <c r="N38" s="1">
        <f t="shared" si="130"/>
        <v>0.92690936795760803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E38" s="1"/>
      <c r="AF38" s="1"/>
      <c r="AG38" s="1"/>
      <c r="AH38" s="1">
        <f t="shared" ref="AH38:AI38" si="132">AE12</f>
        <v>240</v>
      </c>
      <c r="AI38" s="1">
        <f t="shared" si="132"/>
        <v>216</v>
      </c>
      <c r="AJ38" s="1"/>
      <c r="AK38" s="1"/>
      <c r="AL38" s="1">
        <f>(AJ37*AJ39+AK37*AK39)/(SQRT(AJ37^2+AK37^2)*SQRT(AJ39^2+AK39^2))</f>
        <v>-0.24253562503633297</v>
      </c>
      <c r="AM38" s="1">
        <f>ACOS(AL38)</f>
        <v>1.8157749899217608</v>
      </c>
      <c r="AN38" s="1">
        <f>DEGREES(AM38)</f>
        <v>104.03624346792648</v>
      </c>
      <c r="AO38" s="1"/>
      <c r="AP38" s="1"/>
      <c r="AQ38" s="1"/>
      <c r="AR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</row>
    <row r="39" spans="1:149">
      <c r="A39">
        <v>140</v>
      </c>
      <c r="B39">
        <v>144</v>
      </c>
      <c r="C39" s="1"/>
      <c r="D39" s="1">
        <f>A37</f>
        <v>105</v>
      </c>
      <c r="E39" s="1">
        <f>B37</f>
        <v>125</v>
      </c>
      <c r="F39" s="1">
        <f>D39-D38</f>
        <v>4</v>
      </c>
      <c r="G39" s="1">
        <f>E39-E38</f>
        <v>16</v>
      </c>
      <c r="H39" s="1"/>
      <c r="I39" s="1"/>
      <c r="J39" s="1"/>
      <c r="K39" s="1">
        <v>7</v>
      </c>
      <c r="L39" s="1">
        <f>J58</f>
        <v>128.40008301808612</v>
      </c>
      <c r="M39" s="1">
        <f t="shared" si="129"/>
        <v>-0.62114891580162701</v>
      </c>
      <c r="N39" s="1">
        <f t="shared" si="130"/>
        <v>0.7836925573198098</v>
      </c>
      <c r="P39" s="1" t="s">
        <v>43</v>
      </c>
      <c r="Q39" s="1"/>
      <c r="R39" s="1">
        <v>1</v>
      </c>
      <c r="S39" s="1">
        <f>P40</f>
        <v>120</v>
      </c>
      <c r="T39" s="1">
        <f t="shared" ref="T39:T41" si="133">Q40</f>
        <v>74</v>
      </c>
      <c r="U39" s="1">
        <f>S39-S40</f>
        <v>0</v>
      </c>
      <c r="V39" s="1">
        <f>T39-T40</f>
        <v>-22</v>
      </c>
      <c r="W39" s="1"/>
      <c r="X39" s="1"/>
      <c r="Y39" s="1"/>
      <c r="Z39" s="1">
        <v>1</v>
      </c>
      <c r="AA39" s="1">
        <f>Y40</f>
        <v>119.74488129694222</v>
      </c>
      <c r="AB39" s="1">
        <f>COS(RADIANS(AA39))</f>
        <v>-0.49613893835683381</v>
      </c>
      <c r="AC39" s="1">
        <f>SIN(RADIANS(AA39))</f>
        <v>0.86824314212445919</v>
      </c>
      <c r="AE39" s="1"/>
      <c r="AF39" s="1"/>
      <c r="AG39" s="1"/>
      <c r="AH39" s="1">
        <f t="shared" ref="AH39:AI39" si="134">AE13</f>
        <v>263</v>
      </c>
      <c r="AI39" s="1">
        <f t="shared" si="134"/>
        <v>226</v>
      </c>
      <c r="AJ39" s="1">
        <f>AH39-AH38</f>
        <v>23</v>
      </c>
      <c r="AK39" s="1">
        <f>AI39-AI38</f>
        <v>10</v>
      </c>
      <c r="AL39" s="1"/>
      <c r="AM39" s="1"/>
      <c r="AN39" s="1"/>
      <c r="AO39" s="1"/>
      <c r="AP39" s="1"/>
      <c r="AQ39" s="1"/>
      <c r="AR39" s="1"/>
      <c r="AT39" s="1" t="s">
        <v>43</v>
      </c>
      <c r="AU39" s="1"/>
      <c r="AV39" s="1">
        <v>1</v>
      </c>
      <c r="AW39" s="1">
        <f>AT40</f>
        <v>84</v>
      </c>
      <c r="AX39" s="1">
        <f t="shared" ref="AX39:AX41" si="135">AU40</f>
        <v>200</v>
      </c>
      <c r="AY39" s="1">
        <f>AW39-AW40</f>
        <v>-11</v>
      </c>
      <c r="AZ39" s="1">
        <f>AX39-AX40</f>
        <v>11</v>
      </c>
      <c r="BA39" s="1"/>
      <c r="BB39" s="1"/>
      <c r="BC39" s="1"/>
      <c r="BD39" s="1">
        <v>1</v>
      </c>
      <c r="BE39" s="1">
        <f>BC40</f>
        <v>122.0053832080835</v>
      </c>
      <c r="BF39" s="1">
        <f>COS(RADIANS(BE39))</f>
        <v>-0.52999894000317993</v>
      </c>
      <c r="BG39" s="1">
        <f>SIN(RADIANS(BE39))</f>
        <v>0.84799830400508802</v>
      </c>
      <c r="BI39" s="1" t="s">
        <v>43</v>
      </c>
      <c r="BJ39" s="1"/>
      <c r="BK39" s="1">
        <v>1</v>
      </c>
      <c r="BL39" s="1">
        <f>BI40</f>
        <v>189</v>
      </c>
      <c r="BM39" s="1">
        <f t="shared" ref="BM39:BM41" si="136">BJ40</f>
        <v>113</v>
      </c>
      <c r="BN39" s="1">
        <f>BL39-BL40</f>
        <v>8</v>
      </c>
      <c r="BO39" s="1">
        <f>BM39-BM40</f>
        <v>-29</v>
      </c>
      <c r="BP39" s="1"/>
      <c r="BQ39" s="1"/>
      <c r="BR39" s="1"/>
      <c r="BS39" s="1">
        <v>1</v>
      </c>
      <c r="BT39" s="1">
        <f>BR40</f>
        <v>112.8680018735044</v>
      </c>
      <c r="BU39" s="1">
        <f>COS(RADIANS(BT39))</f>
        <v>-0.38860943261920822</v>
      </c>
      <c r="BV39" s="1">
        <f>SIN(RADIANS(BT39))</f>
        <v>0.92140257698759287</v>
      </c>
      <c r="BX39" s="1" t="s">
        <v>43</v>
      </c>
      <c r="BY39" s="1"/>
      <c r="BZ39" s="1">
        <v>1</v>
      </c>
      <c r="CA39" s="1">
        <f>BX40</f>
        <v>77</v>
      </c>
      <c r="CB39" s="1">
        <f t="shared" ref="CB39:CB41" si="137">BY40</f>
        <v>216</v>
      </c>
      <c r="CC39" s="1">
        <f>CA39-CA40</f>
        <v>-31</v>
      </c>
      <c r="CD39" s="1">
        <f>CB39-CB40</f>
        <v>4</v>
      </c>
      <c r="CE39" s="1"/>
      <c r="CF39" s="1"/>
      <c r="CG39" s="1"/>
      <c r="CH39" s="1">
        <v>1</v>
      </c>
      <c r="CI39" s="1">
        <f>CG40</f>
        <v>109.55284808727315</v>
      </c>
      <c r="CJ39" s="1">
        <f>COS(RADIANS(CI39))</f>
        <v>-0.33467618429281593</v>
      </c>
      <c r="CK39" s="1">
        <f>SIN(RADIANS(CI39))</f>
        <v>0.94233319567295359</v>
      </c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</row>
    <row r="40" spans="1:149">
      <c r="A40">
        <v>165</v>
      </c>
      <c r="B40">
        <v>138</v>
      </c>
      <c r="C40" s="1"/>
      <c r="D40" s="1"/>
      <c r="E40" s="1"/>
      <c r="F40" s="1"/>
      <c r="G40" s="1"/>
      <c r="H40" s="1"/>
      <c r="I40" s="1"/>
      <c r="J40" s="1"/>
      <c r="K40" s="1">
        <v>8</v>
      </c>
      <c r="L40" s="1"/>
      <c r="M40" s="1"/>
      <c r="N40" s="1"/>
      <c r="P40">
        <v>120</v>
      </c>
      <c r="Q40">
        <v>74</v>
      </c>
      <c r="R40" s="1"/>
      <c r="S40" s="1">
        <f>P41</f>
        <v>120</v>
      </c>
      <c r="T40" s="1">
        <f t="shared" si="133"/>
        <v>96</v>
      </c>
      <c r="U40" s="1"/>
      <c r="V40" s="1"/>
      <c r="W40" s="1">
        <f>(U39*U41+V39*V41)/(SQRT(U39^2+V39^2)*SQRT(U41^2+V41^2))</f>
        <v>-0.49613893835683387</v>
      </c>
      <c r="X40" s="1">
        <f>ACOS(W40)</f>
        <v>2.0899424410414196</v>
      </c>
      <c r="Y40" s="1">
        <f>DEGREES(X40)</f>
        <v>119.74488129694222</v>
      </c>
      <c r="Z40" s="1">
        <v>2</v>
      </c>
      <c r="AA40" s="1">
        <f>Y44</f>
        <v>132.27368900609378</v>
      </c>
      <c r="AB40" s="1">
        <f>COS(RADIANS(AA40))</f>
        <v>-0.67267279399631308</v>
      </c>
      <c r="AC40" s="1">
        <f>SIN(RADIANS(AA40))</f>
        <v>0.73994007339594314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T40">
        <v>84</v>
      </c>
      <c r="AU40">
        <v>200</v>
      </c>
      <c r="AV40" s="1"/>
      <c r="AW40" s="1">
        <f>AT41</f>
        <v>95</v>
      </c>
      <c r="AX40" s="1">
        <f t="shared" si="135"/>
        <v>189</v>
      </c>
      <c r="AY40" s="1"/>
      <c r="AZ40" s="1"/>
      <c r="BA40" s="1">
        <f>(AY39*AY41+AZ39*AZ41)/(SQRT(AY39^2+AZ39^2)*SQRT(AY41^2+AZ41^2))</f>
        <v>-0.52999894000317993</v>
      </c>
      <c r="BB40" s="1">
        <f>ACOS(BA40)</f>
        <v>2.129395642138459</v>
      </c>
      <c r="BC40" s="1">
        <f>DEGREES(BB40)</f>
        <v>122.0053832080835</v>
      </c>
      <c r="BD40" s="1">
        <v>2</v>
      </c>
      <c r="BE40" s="1">
        <f>BC44</f>
        <v>122.0053832080835</v>
      </c>
      <c r="BF40" s="1">
        <f>COS(RADIANS(BE40))</f>
        <v>-0.52999894000317993</v>
      </c>
      <c r="BG40" s="1">
        <f>SIN(RADIANS(BE40))</f>
        <v>0.84799830400508802</v>
      </c>
      <c r="BI40">
        <v>189</v>
      </c>
      <c r="BJ40">
        <v>113</v>
      </c>
      <c r="BK40" s="1"/>
      <c r="BL40" s="1">
        <f>BI41</f>
        <v>181</v>
      </c>
      <c r="BM40" s="1">
        <f t="shared" si="136"/>
        <v>142</v>
      </c>
      <c r="BN40" s="1"/>
      <c r="BO40" s="1"/>
      <c r="BP40" s="1">
        <f>(BN39*BN41+BO39*BO41)/(SQRT(BN39^2+BO39^2)*SQRT(BN41^2+BO41^2))</f>
        <v>-0.38860943261920827</v>
      </c>
      <c r="BQ40" s="1">
        <f>ACOS(BP40)</f>
        <v>1.9699182528397801</v>
      </c>
      <c r="BR40" s="1">
        <f>DEGREES(BQ40)</f>
        <v>112.8680018735044</v>
      </c>
      <c r="BS40" s="1">
        <v>2</v>
      </c>
      <c r="BT40" s="1">
        <f>BR44</f>
        <v>124.71382881724571</v>
      </c>
      <c r="BU40" s="1">
        <f>COS(RADIANS(BT40))</f>
        <v>-0.56947793821177306</v>
      </c>
      <c r="BV40" s="1">
        <f>SIN(RADIANS(BT40))</f>
        <v>0.822006616694822</v>
      </c>
      <c r="BX40">
        <v>77</v>
      </c>
      <c r="BY40">
        <v>216</v>
      </c>
      <c r="BZ40" s="1"/>
      <c r="CA40" s="1">
        <f>BX41</f>
        <v>108</v>
      </c>
      <c r="CB40" s="1">
        <f t="shared" si="137"/>
        <v>212</v>
      </c>
      <c r="CC40" s="1"/>
      <c r="CD40" s="1"/>
      <c r="CE40" s="1">
        <f>(CC39*CC41+CD39*CD41)/(SQRT(CC39^2+CD39^2)*SQRT(CC41^2+CD41^2))</f>
        <v>-0.33467618429281581</v>
      </c>
      <c r="CF40" s="1">
        <f>ACOS(CE40)</f>
        <v>1.9120579040600885</v>
      </c>
      <c r="CG40" s="1">
        <f>DEGREES(CF40)</f>
        <v>109.55284808727315</v>
      </c>
      <c r="CH40" s="1">
        <v>2</v>
      </c>
      <c r="CI40" s="1">
        <f>CG44</f>
        <v>99.474157733474513</v>
      </c>
      <c r="CJ40" s="1">
        <f>COS(RADIANS(CI40))</f>
        <v>-0.16460274209216352</v>
      </c>
      <c r="CK40" s="1">
        <f>SIN(RADIANS(CI40))</f>
        <v>0.9863599430713621</v>
      </c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</row>
    <row r="41" spans="1:149">
      <c r="A41">
        <v>170</v>
      </c>
      <c r="B41">
        <v>145</v>
      </c>
      <c r="C41" s="1">
        <v>3</v>
      </c>
      <c r="D41" s="1">
        <f>A36</f>
        <v>101</v>
      </c>
      <c r="E41" s="1">
        <f>B36</f>
        <v>109</v>
      </c>
      <c r="F41" s="1">
        <f>D41-D42</f>
        <v>-4</v>
      </c>
      <c r="G41" s="1">
        <f>E41-E42</f>
        <v>-16</v>
      </c>
      <c r="H41" s="1"/>
      <c r="I41" s="1"/>
      <c r="J41" s="1"/>
      <c r="K41" s="1">
        <v>9</v>
      </c>
      <c r="L41" s="1"/>
      <c r="M41" s="1"/>
      <c r="N41" s="1"/>
      <c r="P41">
        <v>120</v>
      </c>
      <c r="Q41">
        <v>96</v>
      </c>
      <c r="R41" s="1"/>
      <c r="S41" s="1">
        <f>P42</f>
        <v>127</v>
      </c>
      <c r="T41" s="1">
        <f t="shared" si="133"/>
        <v>100</v>
      </c>
      <c r="U41" s="1">
        <f>S41-S40</f>
        <v>7</v>
      </c>
      <c r="V41" s="1">
        <f>T41-T40</f>
        <v>4</v>
      </c>
      <c r="W41" s="1"/>
      <c r="X41" s="1"/>
      <c r="Y41" s="1"/>
      <c r="Z41" s="1">
        <v>3</v>
      </c>
      <c r="AA41" s="1">
        <f>Y48</f>
        <v>133.49256424122501</v>
      </c>
      <c r="AB41" s="1">
        <f>COS(RADIANS(AA41))</f>
        <v>-0.6882604319190001</v>
      </c>
      <c r="AC41" s="1">
        <f>SIN(RADIANS(AA41))</f>
        <v>0.72546369850921655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T41">
        <v>95</v>
      </c>
      <c r="AU41">
        <v>189</v>
      </c>
      <c r="AV41" s="1"/>
      <c r="AW41" s="1">
        <f>AT42</f>
        <v>92</v>
      </c>
      <c r="AX41" s="1">
        <f t="shared" si="135"/>
        <v>176</v>
      </c>
      <c r="AY41" s="1">
        <f>AW41-AW40</f>
        <v>-3</v>
      </c>
      <c r="AZ41" s="1">
        <f>AX41-AX40</f>
        <v>-13</v>
      </c>
      <c r="BA41" s="1"/>
      <c r="BB41" s="1"/>
      <c r="BC41" s="1"/>
      <c r="BD41" s="1">
        <v>3</v>
      </c>
      <c r="BE41" s="1">
        <f>BC48</f>
        <v>110.22485943116808</v>
      </c>
      <c r="BF41" s="1">
        <f>COS(RADIANS(BE41))</f>
        <v>-0.34570535882735631</v>
      </c>
      <c r="BG41" s="1">
        <f>SIN(RADIANS(BE41))</f>
        <v>0.93834311681711013</v>
      </c>
      <c r="BI41">
        <v>181</v>
      </c>
      <c r="BJ41">
        <v>142</v>
      </c>
      <c r="BK41" s="1"/>
      <c r="BL41" s="1">
        <f>BI42</f>
        <v>200</v>
      </c>
      <c r="BM41" s="1">
        <f t="shared" si="136"/>
        <v>157</v>
      </c>
      <c r="BN41" s="1">
        <f>BL41-BL40</f>
        <v>19</v>
      </c>
      <c r="BO41" s="1">
        <f>BM41-BM40</f>
        <v>15</v>
      </c>
      <c r="BP41" s="1"/>
      <c r="BQ41" s="1"/>
      <c r="BR41" s="1"/>
      <c r="BS41" s="1">
        <v>3</v>
      </c>
      <c r="BT41" s="1">
        <f>BR48</f>
        <v>118.42904883308614</v>
      </c>
      <c r="BU41" s="1">
        <f>COS(RADIANS(BT41))</f>
        <v>-0.47607012779703423</v>
      </c>
      <c r="BV41" s="1">
        <f>SIN(RADIANS(BT41))</f>
        <v>0.87940731940285533</v>
      </c>
      <c r="BX41">
        <v>108</v>
      </c>
      <c r="BY41">
        <v>212</v>
      </c>
      <c r="BZ41" s="1"/>
      <c r="CA41" s="1">
        <f>BX42</f>
        <v>116</v>
      </c>
      <c r="CB41" s="1">
        <f t="shared" si="137"/>
        <v>175</v>
      </c>
      <c r="CC41" s="1">
        <f>CA41-CA40</f>
        <v>8</v>
      </c>
      <c r="CD41" s="1">
        <f>CB41-CB40</f>
        <v>-37</v>
      </c>
      <c r="CE41" s="1"/>
      <c r="CF41" s="1"/>
      <c r="CG41" s="1"/>
      <c r="CH41" s="1">
        <v>3</v>
      </c>
      <c r="CI41" s="1">
        <f>CG48</f>
        <v>125.43091559346279</v>
      </c>
      <c r="CJ41" s="1">
        <f>COS(RADIANS(CI41))</f>
        <v>-0.57972091375004575</v>
      </c>
      <c r="CK41" s="1">
        <f>SIN(RADIANS(CI41))</f>
        <v>0.81481510918785249</v>
      </c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</row>
    <row r="42" spans="1:149">
      <c r="A42">
        <v>190</v>
      </c>
      <c r="B42">
        <v>146</v>
      </c>
      <c r="C42" s="1"/>
      <c r="D42" s="1">
        <f t="shared" ref="D42:E43" si="138">A37</f>
        <v>105</v>
      </c>
      <c r="E42" s="1">
        <f t="shared" si="138"/>
        <v>125</v>
      </c>
      <c r="F42" s="1"/>
      <c r="G42" s="1"/>
      <c r="H42" s="1">
        <f>(F41*F43+G41*G43)/(SQRT(F41^2+G41^2)*SQRT(F43^2+G43^2))</f>
        <v>-0.32937215631829408</v>
      </c>
      <c r="I42" s="1">
        <f>ACOS(H42)</f>
        <v>1.9064348771225057</v>
      </c>
      <c r="J42" s="1">
        <f>DEGREES(I42)</f>
        <v>109.23067237566127</v>
      </c>
      <c r="K42" s="1">
        <v>10</v>
      </c>
      <c r="L42" s="1"/>
      <c r="M42" s="1"/>
      <c r="N42" s="1"/>
      <c r="P42">
        <v>127</v>
      </c>
      <c r="Q42">
        <v>100</v>
      </c>
      <c r="R42" s="1"/>
      <c r="S42" s="1"/>
      <c r="T42" s="1"/>
      <c r="U42" s="1"/>
      <c r="V42" s="1"/>
      <c r="W42" s="1"/>
      <c r="X42" s="1"/>
      <c r="Y42" s="1"/>
      <c r="Z42" s="1">
        <v>4</v>
      </c>
      <c r="AA42" s="1">
        <f>Y52</f>
        <v>137.35329686610831</v>
      </c>
      <c r="AB42" s="1">
        <f>COS(RADIANS(AA42))</f>
        <v>-0.73554510515908667</v>
      </c>
      <c r="AC42" s="1">
        <f>SIN(RADIANS(AA42))</f>
        <v>0.67747575475179045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T42">
        <v>92</v>
      </c>
      <c r="AU42">
        <v>176</v>
      </c>
      <c r="AV42" s="1"/>
      <c r="AW42" s="1"/>
      <c r="AX42" s="1"/>
      <c r="AY42" s="1"/>
      <c r="AZ42" s="1"/>
      <c r="BA42" s="1"/>
      <c r="BB42" s="1"/>
      <c r="BC42" s="1"/>
      <c r="BD42" s="1">
        <v>4</v>
      </c>
      <c r="BE42" s="1">
        <f>BC52</f>
        <v>142.2302426392516</v>
      </c>
      <c r="BF42" s="1">
        <f>COS(RADIANS(BE42))</f>
        <v>-0.79047841524341711</v>
      </c>
      <c r="BG42" s="1">
        <f>SIN(RADIANS(BE42))</f>
        <v>0.61248989790383956</v>
      </c>
      <c r="BI42">
        <v>200</v>
      </c>
      <c r="BJ42">
        <v>157</v>
      </c>
      <c r="BK42" s="1"/>
      <c r="BL42" s="1"/>
      <c r="BM42" s="1"/>
      <c r="BN42" s="1"/>
      <c r="BO42" s="1"/>
      <c r="BP42" s="1"/>
      <c r="BQ42" s="1"/>
      <c r="BR42" s="1"/>
      <c r="BS42" s="1">
        <v>4</v>
      </c>
      <c r="BT42" s="1">
        <f>BR52</f>
        <v>142.85984124766185</v>
      </c>
      <c r="BU42" s="1">
        <f>COS(RADIANS(BT42))</f>
        <v>-0.79716094299006723</v>
      </c>
      <c r="BV42" s="1">
        <f>SIN(RADIANS(BT42))</f>
        <v>0.60376686806348268</v>
      </c>
      <c r="BX42">
        <v>116</v>
      </c>
      <c r="BY42">
        <v>175</v>
      </c>
      <c r="BZ42" s="1"/>
      <c r="CA42" s="1"/>
      <c r="CB42" s="1"/>
      <c r="CC42" s="1"/>
      <c r="CD42" s="1"/>
      <c r="CE42" s="1"/>
      <c r="CF42" s="1"/>
      <c r="CG42" s="1"/>
      <c r="CH42" s="1">
        <v>4</v>
      </c>
      <c r="CI42" s="1">
        <f>CG52</f>
        <v>143.57938790610774</v>
      </c>
      <c r="CJ42" s="1">
        <f>COS(RADIANS(CI42))</f>
        <v>-0.80468026348197619</v>
      </c>
      <c r="CK42" s="1">
        <f>SIN(RADIANS(CI42))</f>
        <v>0.59370840785909151</v>
      </c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</row>
    <row r="43" spans="1:149">
      <c r="C43" s="1"/>
      <c r="D43" s="1">
        <f t="shared" si="138"/>
        <v>127</v>
      </c>
      <c r="E43" s="1">
        <f>B38</f>
        <v>127</v>
      </c>
      <c r="F43" s="1">
        <f>D43-D42</f>
        <v>22</v>
      </c>
      <c r="G43" s="1">
        <f>E43-E42</f>
        <v>2</v>
      </c>
      <c r="H43" s="1"/>
      <c r="I43" s="1"/>
      <c r="J43" s="1"/>
      <c r="K43" s="1"/>
      <c r="L43" s="1"/>
      <c r="M43" s="1">
        <f>AVERAGE(M33:M42)</f>
        <v>-0.43170014037446919</v>
      </c>
      <c r="N43" s="1">
        <f>AVERAGE(N33:N42)</f>
        <v>0.88624383050695543</v>
      </c>
      <c r="P43">
        <v>129</v>
      </c>
      <c r="Q43">
        <v>109</v>
      </c>
      <c r="R43" s="1">
        <v>2</v>
      </c>
      <c r="S43" s="1">
        <f>P41</f>
        <v>120</v>
      </c>
      <c r="T43" s="1">
        <f>Q41</f>
        <v>96</v>
      </c>
      <c r="U43" s="1">
        <f>S43-S44</f>
        <v>-7</v>
      </c>
      <c r="V43" s="1">
        <f>T43-T44</f>
        <v>-4</v>
      </c>
      <c r="W43" s="1"/>
      <c r="X43" s="1"/>
      <c r="Y43" s="1"/>
      <c r="Z43" s="1">
        <v>5</v>
      </c>
      <c r="AA43" s="1">
        <f>Y56</f>
        <v>127.58308628086162</v>
      </c>
      <c r="AB43" s="1">
        <f t="shared" ref="AB43:AB47" si="139">COS(RADIANS(AA43))</f>
        <v>-0.60991125334747676</v>
      </c>
      <c r="AC43" s="1">
        <f t="shared" ref="AC43:AC47" si="140">SIN(RADIANS(AA43))</f>
        <v>0.79246972373719748</v>
      </c>
      <c r="AE43" s="1" t="s">
        <v>43</v>
      </c>
      <c r="AF43" s="1"/>
      <c r="AG43" s="1">
        <v>1</v>
      </c>
      <c r="AH43" s="1">
        <f>AE44</f>
        <v>105</v>
      </c>
      <c r="AI43" s="1">
        <f t="shared" ref="AI43:AI45" si="141">AF44</f>
        <v>126</v>
      </c>
      <c r="AJ43" s="1">
        <f>AH43-AH44</f>
        <v>-24</v>
      </c>
      <c r="AK43" s="1">
        <f>AI43-AI44</f>
        <v>-12</v>
      </c>
      <c r="AL43" s="1"/>
      <c r="AM43" s="1"/>
      <c r="AN43" s="1"/>
      <c r="AO43" s="1">
        <v>1</v>
      </c>
      <c r="AP43" s="1">
        <f>AN44</f>
        <v>128.23382517744693</v>
      </c>
      <c r="AQ43" s="1">
        <f>COS(RADIANS(AP43))</f>
        <v>-0.61887222660351271</v>
      </c>
      <c r="AR43" s="1">
        <f>SIN(RADIANS(AP43))</f>
        <v>0.78549167222753569</v>
      </c>
      <c r="AT43">
        <v>111</v>
      </c>
      <c r="AU43">
        <v>157</v>
      </c>
      <c r="AV43" s="1">
        <v>2</v>
      </c>
      <c r="AW43" s="1">
        <f>AT41</f>
        <v>95</v>
      </c>
      <c r="AX43" s="1">
        <f>AU41</f>
        <v>189</v>
      </c>
      <c r="AY43" s="1">
        <f>AW43-AW44</f>
        <v>3</v>
      </c>
      <c r="AZ43" s="1">
        <f>AX43-AX44</f>
        <v>13</v>
      </c>
      <c r="BA43" s="1"/>
      <c r="BB43" s="1"/>
      <c r="BC43" s="1"/>
      <c r="BD43" s="1">
        <v>5</v>
      </c>
      <c r="BE43" s="1">
        <f>BC56</f>
        <v>140.86960044301472</v>
      </c>
      <c r="BF43" s="1">
        <f t="shared" ref="BF43:BF46" si="142">COS(RADIANS(BE43))</f>
        <v>-0.77571167869910373</v>
      </c>
      <c r="BG43" s="1">
        <f t="shared" ref="BG43:BG46" si="143">SIN(RADIANS(BE43))</f>
        <v>0.6310874674162199</v>
      </c>
      <c r="BI43">
        <v>199</v>
      </c>
      <c r="BJ43">
        <v>173</v>
      </c>
      <c r="BK43" s="1">
        <v>2</v>
      </c>
      <c r="BL43" s="1">
        <f>BI41</f>
        <v>181</v>
      </c>
      <c r="BM43" s="1">
        <f>BJ41</f>
        <v>142</v>
      </c>
      <c r="BN43" s="1">
        <f>BL43-BL44</f>
        <v>-19</v>
      </c>
      <c r="BO43" s="1">
        <f>BM43-BM44</f>
        <v>-15</v>
      </c>
      <c r="BP43" s="1"/>
      <c r="BQ43" s="1"/>
      <c r="BR43" s="1"/>
      <c r="BS43" s="1">
        <v>5</v>
      </c>
      <c r="BT43" s="1">
        <f>BR56</f>
        <v>135.94695144677345</v>
      </c>
      <c r="BU43" s="1">
        <f t="shared" ref="BU43:BU46" si="144">COS(RADIANS(BT43))</f>
        <v>-0.71869632743029621</v>
      </c>
      <c r="BV43" s="1">
        <f t="shared" ref="BV43:BV46" si="145">SIN(RADIANS(BT43))</f>
        <v>0.69532408913988042</v>
      </c>
      <c r="BX43">
        <v>137</v>
      </c>
      <c r="BY43">
        <v>176</v>
      </c>
      <c r="BZ43" s="1">
        <v>2</v>
      </c>
      <c r="CA43" s="1">
        <f>BX41</f>
        <v>108</v>
      </c>
      <c r="CB43" s="1">
        <f>BY41</f>
        <v>212</v>
      </c>
      <c r="CC43" s="1">
        <f>CA43-CA44</f>
        <v>-8</v>
      </c>
      <c r="CD43" s="1">
        <f>CB43-CB44</f>
        <v>37</v>
      </c>
      <c r="CE43" s="1"/>
      <c r="CF43" s="1"/>
      <c r="CG43" s="1"/>
      <c r="CH43" s="1">
        <v>5</v>
      </c>
      <c r="CI43" s="1">
        <f>CG56</f>
        <v>135.76704493828828</v>
      </c>
      <c r="CJ43" s="1">
        <f t="shared" ref="CJ43:CJ46" si="146">COS(RADIANS(CI43))</f>
        <v>-0.71650949761406102</v>
      </c>
      <c r="CK43" s="1">
        <f t="shared" ref="CK43:CK46" si="147">SIN(RADIANS(CI43))</f>
        <v>0.69757733609173811</v>
      </c>
      <c r="CM43" s="1" t="s">
        <v>43</v>
      </c>
      <c r="CN43" s="1"/>
      <c r="CO43" s="1">
        <v>1</v>
      </c>
      <c r="CP43" s="1">
        <f>CM44</f>
        <v>173</v>
      </c>
      <c r="CQ43" s="1">
        <f t="shared" ref="CQ43:CQ45" si="148">CN44</f>
        <v>105</v>
      </c>
      <c r="CR43" s="1">
        <f>CP43-CP44</f>
        <v>-1</v>
      </c>
      <c r="CS43" s="1">
        <f>CQ43-CQ44</f>
        <v>-21</v>
      </c>
      <c r="CT43" s="1"/>
      <c r="CU43" s="1"/>
      <c r="CV43" s="1"/>
      <c r="CW43" s="1">
        <v>1</v>
      </c>
      <c r="CX43" s="1">
        <f>CV44</f>
        <v>127.71833119246492</v>
      </c>
      <c r="CY43" s="1">
        <f>COS(RADIANS(CX43))</f>
        <v>-0.61178015267468144</v>
      </c>
      <c r="CZ43" s="1">
        <f>SIN(RADIANS(CX43))</f>
        <v>0.79102784071949295</v>
      </c>
      <c r="DB43" s="1" t="s">
        <v>43</v>
      </c>
      <c r="DC43" s="1"/>
      <c r="DD43" s="1">
        <v>1</v>
      </c>
      <c r="DE43" s="1">
        <f>DB44</f>
        <v>72</v>
      </c>
      <c r="DF43" s="1">
        <f t="shared" ref="DF43:DF45" si="149">DC44</f>
        <v>190</v>
      </c>
      <c r="DG43" s="1">
        <f>DE43-DE44</f>
        <v>-30</v>
      </c>
      <c r="DH43" s="1">
        <f>DF43-DF44</f>
        <v>15</v>
      </c>
      <c r="DI43" s="1"/>
      <c r="DJ43" s="1"/>
      <c r="DK43" s="1"/>
      <c r="DL43" s="1">
        <v>1</v>
      </c>
      <c r="DM43" s="1">
        <f>DK44</f>
        <v>112.83365417791754</v>
      </c>
      <c r="DN43" s="1">
        <f>COS(RADIANS(DM43))</f>
        <v>-0.38805700005813271</v>
      </c>
      <c r="DO43" s="1">
        <f>SIN(RADIANS(DM43))</f>
        <v>0.92163537513806526</v>
      </c>
      <c r="DQ43" s="1" t="s">
        <v>43</v>
      </c>
      <c r="DR43" s="1"/>
      <c r="DS43" s="1">
        <v>1</v>
      </c>
      <c r="DT43" s="1">
        <f>DQ44</f>
        <v>180</v>
      </c>
      <c r="DU43" s="1">
        <f t="shared" ref="DU43:DU45" si="150">DR44</f>
        <v>111</v>
      </c>
      <c r="DV43" s="1">
        <f>DT43-DT44</f>
        <v>-29</v>
      </c>
      <c r="DW43" s="1">
        <f>DU43-DU44</f>
        <v>-11</v>
      </c>
      <c r="DX43" s="1"/>
      <c r="DY43" s="1"/>
      <c r="DZ43" s="1"/>
      <c r="EA43" s="1">
        <v>1</v>
      </c>
      <c r="EB43" s="1">
        <f>DZ44</f>
        <v>115.96668358978064</v>
      </c>
      <c r="EC43" s="1">
        <f>COS(RADIANS(EB43))</f>
        <v>-0.43784844099874071</v>
      </c>
      <c r="ED43" s="1">
        <f>SIN(RADIANS(EB43))</f>
        <v>0.89904879885074773</v>
      </c>
      <c r="EF43" s="1" t="s">
        <v>43</v>
      </c>
      <c r="EG43" s="1"/>
      <c r="EH43" s="1">
        <v>1</v>
      </c>
      <c r="EI43" s="1">
        <f>EF44</f>
        <v>234</v>
      </c>
      <c r="EJ43" s="1">
        <f t="shared" ref="EJ43:EJ45" si="151">EG44</f>
        <v>61</v>
      </c>
      <c r="EK43" s="1">
        <f>EI43-EI44</f>
        <v>0</v>
      </c>
      <c r="EL43" s="1">
        <f>EJ43-EJ44</f>
        <v>-18</v>
      </c>
      <c r="EM43" s="1"/>
      <c r="EN43" s="1"/>
      <c r="EO43" s="1"/>
      <c r="EP43" s="1">
        <v>1</v>
      </c>
      <c r="EQ43" s="1">
        <f>EO44</f>
        <v>129.80557109226518</v>
      </c>
      <c r="ER43" s="1">
        <f>COS(RADIANS(EQ43))</f>
        <v>-0.6401843996644796</v>
      </c>
      <c r="ES43" s="1">
        <f>SIN(RADIANS(EQ43))</f>
        <v>0.76822127959737607</v>
      </c>
    </row>
    <row r="44" spans="1:14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 t="s">
        <v>42</v>
      </c>
      <c r="M44" s="1">
        <f>N43/M43</f>
        <v>-2.0529153169563528</v>
      </c>
      <c r="N44" s="1">
        <f>ATAN(M44)</f>
        <v>-1.117512050695592</v>
      </c>
      <c r="P44">
        <v>139</v>
      </c>
      <c r="Q44">
        <v>115</v>
      </c>
      <c r="R44" s="1"/>
      <c r="S44" s="1">
        <f>P42</f>
        <v>127</v>
      </c>
      <c r="T44" s="1">
        <f t="shared" ref="T44" si="152">Q42</f>
        <v>100</v>
      </c>
      <c r="U44" s="1"/>
      <c r="V44" s="1"/>
      <c r="W44" s="1">
        <f>(U43*U45+V43*V45)/(SQRT(U43^2+V43^2)*SQRT(U45^2+V45^2))</f>
        <v>-0.67267279399631252</v>
      </c>
      <c r="X44" s="1">
        <f>ACOS(W44)</f>
        <v>2.3086113869153619</v>
      </c>
      <c r="Y44" s="1">
        <f>DEGREES(X44)</f>
        <v>132.27368900609378</v>
      </c>
      <c r="Z44" s="1">
        <v>6</v>
      </c>
      <c r="AA44" s="1">
        <f>Y60</f>
        <v>113.00887008282287</v>
      </c>
      <c r="AB44" s="1">
        <f t="shared" si="139"/>
        <v>-0.39087362914203416</v>
      </c>
      <c r="AC44" s="1">
        <f t="shared" si="140"/>
        <v>0.92044435249575818</v>
      </c>
      <c r="AE44">
        <v>105</v>
      </c>
      <c r="AF44">
        <v>126</v>
      </c>
      <c r="AG44" s="1"/>
      <c r="AH44" s="1">
        <f>AE45</f>
        <v>129</v>
      </c>
      <c r="AI44" s="1">
        <f t="shared" si="141"/>
        <v>138</v>
      </c>
      <c r="AJ44" s="1"/>
      <c r="AK44" s="1"/>
      <c r="AL44" s="1">
        <f>(AJ43*AJ45+AK43*AK45)/(SQRT(AJ43^2+AK43^2)*SQRT(AJ45^2+AK45^2))</f>
        <v>-0.61887222660351282</v>
      </c>
      <c r="AM44" s="1">
        <f>ACOS(AL44)</f>
        <v>2.2381024617732508</v>
      </c>
      <c r="AN44" s="1">
        <f>DEGREES(AM44)</f>
        <v>128.23382517744693</v>
      </c>
      <c r="AO44" s="1">
        <v>2</v>
      </c>
      <c r="AP44" s="1">
        <f>AN48</f>
        <v>112.52518734843119</v>
      </c>
      <c r="AQ44" s="1">
        <f>COS(RADIANS(AP44))</f>
        <v>-0.38308953481325653</v>
      </c>
      <c r="AR44" s="1">
        <f>SIN(RADIANS(AP44))</f>
        <v>0.9237112147833666</v>
      </c>
      <c r="AT44">
        <v>105</v>
      </c>
      <c r="AU44">
        <v>144</v>
      </c>
      <c r="AV44" s="1"/>
      <c r="AW44" s="1">
        <f>AT42</f>
        <v>92</v>
      </c>
      <c r="AX44" s="1">
        <f t="shared" ref="AX44" si="153">AU42</f>
        <v>176</v>
      </c>
      <c r="AY44" s="1"/>
      <c r="AZ44" s="1"/>
      <c r="BA44" s="1">
        <f>(AY43*AY45+AZ43*AZ45)/(SQRT(AY43^2+AZ43^2)*SQRT(AY45^2+AZ45^2))</f>
        <v>-0.52999894000317993</v>
      </c>
      <c r="BB44" s="1">
        <f>ACOS(BA44)</f>
        <v>2.129395642138459</v>
      </c>
      <c r="BC44" s="1">
        <f>DEGREES(BB44)</f>
        <v>122.0053832080835</v>
      </c>
      <c r="BD44" s="1">
        <v>6</v>
      </c>
      <c r="BE44" s="1">
        <f>BC60</f>
        <v>125.82957516221097</v>
      </c>
      <c r="BF44" s="1">
        <f t="shared" si="142"/>
        <v>-0.58537625517062897</v>
      </c>
      <c r="BG44" s="1">
        <f t="shared" si="143"/>
        <v>0.81076176518284993</v>
      </c>
      <c r="BI44">
        <v>215</v>
      </c>
      <c r="BJ44">
        <v>183</v>
      </c>
      <c r="BK44" s="1"/>
      <c r="BL44" s="1">
        <f>BI42</f>
        <v>200</v>
      </c>
      <c r="BM44" s="1">
        <f t="shared" ref="BM44" si="154">BJ42</f>
        <v>157</v>
      </c>
      <c r="BN44" s="1"/>
      <c r="BO44" s="1"/>
      <c r="BP44" s="1">
        <f>(BN43*BN45+BO43*BO45)/(SQRT(BN43^2+BO43^2)*SQRT(BN45^2+BO45^2))</f>
        <v>-0.56947793821177306</v>
      </c>
      <c r="BQ44" s="1">
        <f>ACOS(BP44)</f>
        <v>2.1766669356295232</v>
      </c>
      <c r="BR44" s="1">
        <f>DEGREES(BQ44)</f>
        <v>124.71382881724571</v>
      </c>
      <c r="BS44" s="1">
        <v>6</v>
      </c>
      <c r="BT44" s="1">
        <f>BR60</f>
        <v>115.37774386134917</v>
      </c>
      <c r="BU44" s="1">
        <f t="shared" si="144"/>
        <v>-0.42858420687217308</v>
      </c>
      <c r="BV44" s="1">
        <f t="shared" si="145"/>
        <v>0.90350184151431057</v>
      </c>
      <c r="BX44">
        <v>148</v>
      </c>
      <c r="BY44">
        <v>162</v>
      </c>
      <c r="BZ44" s="1"/>
      <c r="CA44" s="1">
        <f>BX42</f>
        <v>116</v>
      </c>
      <c r="CB44" s="1">
        <f t="shared" ref="CB44" si="155">BY42</f>
        <v>175</v>
      </c>
      <c r="CC44" s="1"/>
      <c r="CD44" s="1"/>
      <c r="CE44" s="1">
        <f>(CC43*CC45+CD43*CD45)/(SQRT(CC43^2+CD43^2)*SQRT(CC45^2+CD45^2))</f>
        <v>-0.16460274209216361</v>
      </c>
      <c r="CF44" s="1">
        <f>ACOS(CE44)</f>
        <v>1.7361515730973103</v>
      </c>
      <c r="CG44" s="1">
        <f>DEGREES(CF44)</f>
        <v>99.474157733474513</v>
      </c>
      <c r="CH44" s="1">
        <v>6</v>
      </c>
      <c r="CI44" s="1">
        <f>CG60</f>
        <v>140.61220322932488</v>
      </c>
      <c r="CJ44" s="1">
        <f t="shared" si="146"/>
        <v>-0.77286874501965808</v>
      </c>
      <c r="CK44" s="1">
        <f t="shared" si="147"/>
        <v>0.63456591696350872</v>
      </c>
      <c r="CM44">
        <v>173</v>
      </c>
      <c r="CN44">
        <v>105</v>
      </c>
      <c r="CO44" s="1"/>
      <c r="CP44" s="1">
        <f>CM45</f>
        <v>174</v>
      </c>
      <c r="CQ44" s="1">
        <f t="shared" si="148"/>
        <v>126</v>
      </c>
      <c r="CR44" s="1"/>
      <c r="CS44" s="1"/>
      <c r="CT44" s="1">
        <f>(CR43*CR45+CS43*CS45)/(SQRT(CR43^2+CS43^2)*SQRT(CR45^2+CS45^2))</f>
        <v>-0.61178015267468155</v>
      </c>
      <c r="CU44" s="1">
        <f>ACOS(CT44)</f>
        <v>2.2291053944610884</v>
      </c>
      <c r="CV44" s="1">
        <f>DEGREES(CU44)</f>
        <v>127.71833119246492</v>
      </c>
      <c r="CW44" s="1">
        <v>2</v>
      </c>
      <c r="CX44" s="1">
        <f>CV48</f>
        <v>122.2657092046524</v>
      </c>
      <c r="CY44" s="1">
        <f>COS(RADIANS(CX44))</f>
        <v>-0.533846375263894</v>
      </c>
      <c r="CZ44" s="1">
        <f>SIN(RADIANS(CX44))</f>
        <v>0.8455814849070441</v>
      </c>
      <c r="DB44">
        <v>72</v>
      </c>
      <c r="DC44">
        <v>190</v>
      </c>
      <c r="DD44" s="1"/>
      <c r="DE44" s="1">
        <f>DB45</f>
        <v>102</v>
      </c>
      <c r="DF44" s="1">
        <f t="shared" si="149"/>
        <v>175</v>
      </c>
      <c r="DG44" s="1"/>
      <c r="DH44" s="1"/>
      <c r="DI44" s="1">
        <f>(DG43*DG45+DH43*DH45)/(SQRT(DG43^2+DH43^2)*SQRT(DG45^2+DH45^2))</f>
        <v>-0.38805700005813276</v>
      </c>
      <c r="DJ44" s="1">
        <f>ACOS(DI44)</f>
        <v>1.9693187724613168</v>
      </c>
      <c r="DK44" s="1">
        <f>DEGREES(DJ44)</f>
        <v>112.83365417791754</v>
      </c>
      <c r="DL44" s="1">
        <v>2</v>
      </c>
      <c r="DM44" s="1">
        <f>DK48</f>
        <v>99.839037386001038</v>
      </c>
      <c r="DN44" s="1">
        <f>COS(RADIANS(DM44))</f>
        <v>-0.17088084847464061</v>
      </c>
      <c r="DO44" s="1">
        <f>SIN(RADIANS(DM44))</f>
        <v>0.98529170077931083</v>
      </c>
      <c r="DQ44">
        <v>180</v>
      </c>
      <c r="DR44">
        <v>111</v>
      </c>
      <c r="DS44" s="1"/>
      <c r="DT44" s="1">
        <f>DQ45</f>
        <v>209</v>
      </c>
      <c r="DU44" s="1">
        <f t="shared" si="150"/>
        <v>122</v>
      </c>
      <c r="DV44" s="1"/>
      <c r="DW44" s="1"/>
      <c r="DX44" s="1">
        <f>(DV43*DV45+DW43*DW45)/(SQRT(DV43^2+DW43^2)*SQRT(DV45^2+DW45^2))</f>
        <v>-0.43784844099874076</v>
      </c>
      <c r="DY44" s="1">
        <f>ACOS(DX44)</f>
        <v>2.0240004512601493</v>
      </c>
      <c r="DZ44" s="1">
        <f>DEGREES(DY44)</f>
        <v>115.96668358978064</v>
      </c>
      <c r="EA44" s="1">
        <v>2</v>
      </c>
      <c r="EB44" s="1">
        <f>DZ48</f>
        <v>127.68447469560375</v>
      </c>
      <c r="EC44" s="1">
        <f>COS(RADIANS(EB44))</f>
        <v>-0.61131262173386347</v>
      </c>
      <c r="ED44" s="1">
        <f>SIN(RADIANS(EB44))</f>
        <v>0.79138920798104795</v>
      </c>
      <c r="EF44">
        <v>234</v>
      </c>
      <c r="EG44">
        <v>61</v>
      </c>
      <c r="EH44" s="1"/>
      <c r="EI44" s="1">
        <f>EF45</f>
        <v>234</v>
      </c>
      <c r="EJ44" s="1">
        <f t="shared" si="151"/>
        <v>79</v>
      </c>
      <c r="EK44" s="1"/>
      <c r="EL44" s="1"/>
      <c r="EM44" s="1">
        <f>(EK43*EK45+EL43*EL45)/(SQRT(EK43^2+EL43^2)*SQRT(EK45^2+EL45^2))</f>
        <v>-0.64018439966447993</v>
      </c>
      <c r="EN44" s="1">
        <f>ACOS(EM44)</f>
        <v>2.2655346029915995</v>
      </c>
      <c r="EO44" s="1">
        <f>DEGREES(EN44)</f>
        <v>129.80557109226518</v>
      </c>
      <c r="EP44" s="1">
        <v>2</v>
      </c>
      <c r="EQ44" s="1">
        <f>EO48</f>
        <v>105.99962757380749</v>
      </c>
      <c r="ER44" s="1">
        <f>COS(RADIANS(EQ44))</f>
        <v>-0.27563110754932407</v>
      </c>
      <c r="ES44" s="1">
        <f>SIN(RADIANS(EQ44))</f>
        <v>0.96126348757826696</v>
      </c>
    </row>
    <row r="45" spans="1:149">
      <c r="A45" s="1"/>
      <c r="B45" s="1"/>
      <c r="C45" s="1">
        <v>4</v>
      </c>
      <c r="D45" s="1">
        <f>A37</f>
        <v>105</v>
      </c>
      <c r="E45" s="1">
        <f>B37</f>
        <v>125</v>
      </c>
      <c r="F45" s="1">
        <f>D45-D46</f>
        <v>-22</v>
      </c>
      <c r="G45" s="1">
        <f>E45-E46</f>
        <v>-2</v>
      </c>
      <c r="H45" s="1"/>
      <c r="I45" s="1"/>
      <c r="J45" s="1"/>
      <c r="K45" s="1"/>
      <c r="L45" s="1"/>
      <c r="M45" s="1"/>
      <c r="N45" s="1">
        <f>N44+PI()</f>
        <v>2.0240806028942009</v>
      </c>
      <c r="P45">
        <v>144</v>
      </c>
      <c r="Q45">
        <v>132</v>
      </c>
      <c r="R45" s="1"/>
      <c r="S45" s="1">
        <f>P43</f>
        <v>129</v>
      </c>
      <c r="T45" s="1">
        <f>Q43</f>
        <v>109</v>
      </c>
      <c r="U45" s="1">
        <f>S45-S44</f>
        <v>2</v>
      </c>
      <c r="V45" s="1">
        <f>T45-T44</f>
        <v>9</v>
      </c>
      <c r="W45" s="1"/>
      <c r="X45" s="1"/>
      <c r="Y45" s="1"/>
      <c r="Z45" s="1">
        <v>7</v>
      </c>
      <c r="AA45" s="1">
        <f>Y64</f>
        <v>131.26860300083956</v>
      </c>
      <c r="AB45" s="1">
        <f t="shared" si="139"/>
        <v>-0.65958989040873861</v>
      </c>
      <c r="AC45" s="1">
        <f t="shared" si="140"/>
        <v>0.75162568907042293</v>
      </c>
      <c r="AE45">
        <v>129</v>
      </c>
      <c r="AF45">
        <v>138</v>
      </c>
      <c r="AG45" s="1"/>
      <c r="AH45" s="1">
        <f>AE46</f>
        <v>146</v>
      </c>
      <c r="AI45" s="1">
        <f t="shared" si="141"/>
        <v>130</v>
      </c>
      <c r="AJ45" s="1">
        <f>AH45-AH44</f>
        <v>17</v>
      </c>
      <c r="AK45" s="1">
        <f>AI45-AI44</f>
        <v>-8</v>
      </c>
      <c r="AL45" s="1"/>
      <c r="AM45" s="1"/>
      <c r="AN45" s="1"/>
      <c r="AO45" s="1">
        <v>3</v>
      </c>
      <c r="AP45" s="1">
        <f>AN52</f>
        <v>129.29934197242559</v>
      </c>
      <c r="AQ45" s="1">
        <f>COS(RADIANS(AP45))</f>
        <v>-0.63337198522617755</v>
      </c>
      <c r="AR45" s="1">
        <f>SIN(RADIANS(AP45))</f>
        <v>0.77384748389501834</v>
      </c>
      <c r="AT45">
        <v>111</v>
      </c>
      <c r="AU45">
        <v>118</v>
      </c>
      <c r="AV45" s="1"/>
      <c r="AW45" s="1">
        <f>AT43</f>
        <v>111</v>
      </c>
      <c r="AX45" s="1">
        <f>AU43</f>
        <v>157</v>
      </c>
      <c r="AY45" s="1">
        <f>AW45-AW44</f>
        <v>19</v>
      </c>
      <c r="AZ45" s="1">
        <f>AX45-AX44</f>
        <v>-19</v>
      </c>
      <c r="BA45" s="1"/>
      <c r="BB45" s="1"/>
      <c r="BC45" s="1"/>
      <c r="BD45" s="1">
        <v>7</v>
      </c>
      <c r="BE45" s="1">
        <f>BC64</f>
        <v>117.69947280805499</v>
      </c>
      <c r="BF45" s="1">
        <f t="shared" si="142"/>
        <v>-0.46483389898992011</v>
      </c>
      <c r="BG45" s="1">
        <f t="shared" si="143"/>
        <v>0.88539790283794362</v>
      </c>
      <c r="BI45">
        <v>223</v>
      </c>
      <c r="BJ45">
        <v>204</v>
      </c>
      <c r="BK45" s="1"/>
      <c r="BL45" s="1">
        <f>BI43</f>
        <v>199</v>
      </c>
      <c r="BM45" s="1">
        <f>BJ43</f>
        <v>173</v>
      </c>
      <c r="BN45" s="1">
        <f>BL45-BL44</f>
        <v>-1</v>
      </c>
      <c r="BO45" s="1">
        <f>BM45-BM44</f>
        <v>16</v>
      </c>
      <c r="BP45" s="1"/>
      <c r="BQ45" s="1"/>
      <c r="BR45" s="1"/>
      <c r="BS45" s="1">
        <v>7</v>
      </c>
      <c r="BT45" s="1">
        <f>BR64</f>
        <v>120.14138555207532</v>
      </c>
      <c r="BU45" s="1">
        <f t="shared" si="144"/>
        <v>-0.50213551738650331</v>
      </c>
      <c r="BV45" s="1">
        <f t="shared" si="145"/>
        <v>0.86478894661008976</v>
      </c>
      <c r="BX45">
        <v>177</v>
      </c>
      <c r="BY45">
        <v>154</v>
      </c>
      <c r="BZ45" s="1"/>
      <c r="CA45" s="1">
        <f>BX43</f>
        <v>137</v>
      </c>
      <c r="CB45" s="1">
        <f>BY43</f>
        <v>176</v>
      </c>
      <c r="CC45" s="1">
        <f>CA45-CA44</f>
        <v>21</v>
      </c>
      <c r="CD45" s="1">
        <f>CB45-CB44</f>
        <v>1</v>
      </c>
      <c r="CE45" s="1"/>
      <c r="CF45" s="1"/>
      <c r="CG45" s="1"/>
      <c r="CH45" s="1">
        <v>7</v>
      </c>
      <c r="CI45" s="1">
        <f>CG64</f>
        <v>121.5838165181591</v>
      </c>
      <c r="CJ45" s="1">
        <f t="shared" si="146"/>
        <v>-0.523745310503824</v>
      </c>
      <c r="CK45" s="1">
        <f t="shared" si="147"/>
        <v>0.85187490262670196</v>
      </c>
      <c r="CM45">
        <v>174</v>
      </c>
      <c r="CN45">
        <v>126</v>
      </c>
      <c r="CO45" s="1"/>
      <c r="CP45" s="1">
        <f>CM46</f>
        <v>194</v>
      </c>
      <c r="CQ45" s="1">
        <f t="shared" si="148"/>
        <v>140</v>
      </c>
      <c r="CR45" s="1">
        <f>CP45-CP44</f>
        <v>20</v>
      </c>
      <c r="CS45" s="1">
        <f>CQ45-CQ44</f>
        <v>14</v>
      </c>
      <c r="CT45" s="1"/>
      <c r="CU45" s="1"/>
      <c r="CV45" s="1"/>
      <c r="CW45" s="1">
        <v>3</v>
      </c>
      <c r="CX45" s="1">
        <f>CV52</f>
        <v>117.34227182795617</v>
      </c>
      <c r="CY45" s="1">
        <f>COS(RADIANS(CX45))</f>
        <v>-0.45930503591142258</v>
      </c>
      <c r="CZ45" s="1">
        <f>SIN(RADIANS(CX45))</f>
        <v>0.88827860718718588</v>
      </c>
      <c r="DB45">
        <v>102</v>
      </c>
      <c r="DC45">
        <v>175</v>
      </c>
      <c r="DD45" s="1"/>
      <c r="DE45" s="1">
        <f>DB46</f>
        <v>116</v>
      </c>
      <c r="DF45" s="1">
        <f t="shared" si="149"/>
        <v>187</v>
      </c>
      <c r="DG45" s="1">
        <f>DE45-DE44</f>
        <v>14</v>
      </c>
      <c r="DH45" s="1">
        <f>DF45-DF44</f>
        <v>12</v>
      </c>
      <c r="DI45" s="1"/>
      <c r="DJ45" s="1"/>
      <c r="DK45" s="1"/>
      <c r="DL45" s="1">
        <v>3</v>
      </c>
      <c r="DM45" s="1">
        <f>DK52</f>
        <v>115.0941560890588</v>
      </c>
      <c r="DN45" s="1">
        <f>COS(RADIANS(DM45))</f>
        <v>-0.42410705660828679</v>
      </c>
      <c r="DO45" s="1">
        <f>SIN(RADIANS(DM45))</f>
        <v>0.90561206072747036</v>
      </c>
      <c r="DQ45">
        <v>209</v>
      </c>
      <c r="DR45">
        <v>122</v>
      </c>
      <c r="DS45" s="1"/>
      <c r="DT45" s="1">
        <f>DQ46</f>
        <v>211</v>
      </c>
      <c r="DU45" s="1">
        <f t="shared" si="150"/>
        <v>144</v>
      </c>
      <c r="DV45" s="1">
        <f>DT45-DT44</f>
        <v>2</v>
      </c>
      <c r="DW45" s="1">
        <f>DU45-DU44</f>
        <v>22</v>
      </c>
      <c r="DX45" s="1"/>
      <c r="DY45" s="1"/>
      <c r="DZ45" s="1"/>
      <c r="EA45" s="1">
        <v>3</v>
      </c>
      <c r="EB45" s="1">
        <f>DZ52</f>
        <v>112.55576677367561</v>
      </c>
      <c r="EC45" s="1">
        <f>COS(RADIANS(EB45))</f>
        <v>-0.38358247566883641</v>
      </c>
      <c r="ED45" s="1">
        <f>SIN(RADIANS(EB45))</f>
        <v>0.92350662388516003</v>
      </c>
      <c r="EF45">
        <v>234</v>
      </c>
      <c r="EG45">
        <v>79</v>
      </c>
      <c r="EH45" s="1"/>
      <c r="EI45" s="1">
        <f>EF46</f>
        <v>216</v>
      </c>
      <c r="EJ45" s="1">
        <f t="shared" si="151"/>
        <v>94</v>
      </c>
      <c r="EK45" s="1">
        <f>EI45-EI44</f>
        <v>-18</v>
      </c>
      <c r="EL45" s="1">
        <f>EJ45-EJ44</f>
        <v>15</v>
      </c>
      <c r="EM45" s="1"/>
      <c r="EN45" s="1"/>
      <c r="EO45" s="1"/>
      <c r="EP45" s="1">
        <v>3</v>
      </c>
      <c r="EQ45" s="1">
        <f>EO52</f>
        <v>136.39518012701734</v>
      </c>
      <c r="ER45" s="1">
        <f>COS(RADIANS(EQ45))</f>
        <v>-0.72411384624955955</v>
      </c>
      <c r="ES45" s="1">
        <f>SIN(RADIANS(EQ45))</f>
        <v>0.68968046055377652</v>
      </c>
    </row>
    <row r="46" spans="1:149">
      <c r="A46" s="1"/>
      <c r="B46" s="1"/>
      <c r="C46" s="1"/>
      <c r="D46" s="1">
        <f t="shared" ref="D46:E47" si="156">A38</f>
        <v>127</v>
      </c>
      <c r="E46" s="1">
        <f t="shared" si="156"/>
        <v>127</v>
      </c>
      <c r="F46" s="1"/>
      <c r="G46" s="1"/>
      <c r="H46" s="1">
        <f>(F45*F47+G45*G47)/(SQRT(F45^2+G45^2)*SQRT(F47^2+G47^2))</f>
        <v>-0.67687321443114157</v>
      </c>
      <c r="I46" s="1">
        <f>ACOS(H46)</f>
        <v>2.314302845096416</v>
      </c>
      <c r="J46" s="1">
        <f>DEGREES(I46)</f>
        <v>132.59978553914337</v>
      </c>
      <c r="K46" s="1"/>
      <c r="L46" s="1"/>
      <c r="M46" s="1"/>
      <c r="N46" s="4">
        <f>DEGREES(N45)</f>
        <v>115.97127594013287</v>
      </c>
      <c r="P46">
        <v>136</v>
      </c>
      <c r="Q46">
        <v>143</v>
      </c>
      <c r="R46" s="1"/>
      <c r="S46" s="1"/>
      <c r="T46" s="1"/>
      <c r="U46" s="1"/>
      <c r="V46" s="1"/>
      <c r="W46" s="1"/>
      <c r="X46" s="1"/>
      <c r="Y46" s="1"/>
      <c r="Z46" s="1">
        <v>8</v>
      </c>
      <c r="AA46" s="1">
        <f>Y68</f>
        <v>136.33221985386965</v>
      </c>
      <c r="AB46" s="1">
        <f t="shared" si="139"/>
        <v>-0.72335554414357195</v>
      </c>
      <c r="AC46" s="1">
        <f t="shared" si="140"/>
        <v>0.69047574668250067</v>
      </c>
      <c r="AE46">
        <v>146</v>
      </c>
      <c r="AF46">
        <v>130</v>
      </c>
      <c r="AG46" s="1"/>
      <c r="AH46" s="1"/>
      <c r="AI46" s="1"/>
      <c r="AJ46" s="1"/>
      <c r="AK46" s="1"/>
      <c r="AL46" s="1"/>
      <c r="AM46" s="1"/>
      <c r="AN46" s="1"/>
      <c r="AO46" s="1">
        <v>4</v>
      </c>
      <c r="AP46" s="1">
        <f>AN56</f>
        <v>112.53678751059286</v>
      </c>
      <c r="AQ46" s="1">
        <f>COS(RADIANS(AP46))</f>
        <v>-0.38327654247842063</v>
      </c>
      <c r="AR46" s="1">
        <f>SIN(RADIANS(AP46))</f>
        <v>0.92363363515291463</v>
      </c>
      <c r="AT46">
        <v>120</v>
      </c>
      <c r="AU46">
        <v>111</v>
      </c>
      <c r="AV46" s="1"/>
      <c r="AW46" s="1"/>
      <c r="AX46" s="1"/>
      <c r="AY46" s="1"/>
      <c r="AZ46" s="1"/>
      <c r="BA46" s="1"/>
      <c r="BB46" s="1"/>
      <c r="BC46" s="1"/>
      <c r="BD46" s="1">
        <v>8</v>
      </c>
      <c r="BE46" s="1">
        <f>BC68</f>
        <v>114.98123960621605</v>
      </c>
      <c r="BF46" s="1">
        <f t="shared" si="142"/>
        <v>-0.42232148615217585</v>
      </c>
      <c r="BG46" s="1">
        <f t="shared" si="143"/>
        <v>0.90644611661930441</v>
      </c>
      <c r="BI46">
        <v>217</v>
      </c>
      <c r="BJ46">
        <v>218</v>
      </c>
      <c r="BK46" s="1"/>
      <c r="BL46" s="1"/>
      <c r="BM46" s="1"/>
      <c r="BN46" s="1"/>
      <c r="BO46" s="1"/>
      <c r="BP46" s="1"/>
      <c r="BQ46" s="1"/>
      <c r="BR46" s="1"/>
      <c r="BS46" s="1">
        <v>8</v>
      </c>
      <c r="BT46" s="1">
        <f>BR68</f>
        <v>127.87498365109822</v>
      </c>
      <c r="BU46" s="1">
        <f t="shared" si="144"/>
        <v>-0.61394061351492057</v>
      </c>
      <c r="BV46" s="1">
        <f t="shared" si="145"/>
        <v>0.78935221737632622</v>
      </c>
      <c r="BX46">
        <v>197</v>
      </c>
      <c r="BY46">
        <v>165</v>
      </c>
      <c r="BZ46" s="1"/>
      <c r="CA46" s="1"/>
      <c r="CB46" s="1"/>
      <c r="CC46" s="1"/>
      <c r="CD46" s="1"/>
      <c r="CE46" s="1"/>
      <c r="CF46" s="1"/>
      <c r="CG46" s="1"/>
      <c r="CH46" s="1">
        <v>8</v>
      </c>
      <c r="CI46" s="1">
        <f>CG68</f>
        <v>121.40351813390237</v>
      </c>
      <c r="CJ46" s="1">
        <f t="shared" si="146"/>
        <v>-0.52106204145513457</v>
      </c>
      <c r="CK46" s="1">
        <f t="shared" si="147"/>
        <v>0.85351880410135528</v>
      </c>
      <c r="CM46">
        <v>194</v>
      </c>
      <c r="CN46">
        <v>140</v>
      </c>
      <c r="CO46" s="1"/>
      <c r="CP46" s="1"/>
      <c r="CQ46" s="1"/>
      <c r="CR46" s="1"/>
      <c r="CS46" s="1"/>
      <c r="CT46" s="1"/>
      <c r="CU46" s="1"/>
      <c r="CV46" s="1"/>
      <c r="CW46" s="1">
        <v>4</v>
      </c>
      <c r="CX46" s="1">
        <f>CV56</f>
        <v>131.37851529588266</v>
      </c>
      <c r="CY46" s="1">
        <f>COS(RADIANS(CX46))</f>
        <v>-0.66103054306899678</v>
      </c>
      <c r="CZ46" s="1">
        <f>SIN(RADIANS(CX46))</f>
        <v>0.75035899483507706</v>
      </c>
      <c r="DB46">
        <v>116</v>
      </c>
      <c r="DC46">
        <v>187</v>
      </c>
      <c r="DD46" s="1"/>
      <c r="DE46" s="1"/>
      <c r="DF46" s="1"/>
      <c r="DG46" s="1"/>
      <c r="DH46" s="1"/>
      <c r="DI46" s="1"/>
      <c r="DJ46" s="1"/>
      <c r="DK46" s="1"/>
      <c r="DL46" s="1">
        <v>4</v>
      </c>
      <c r="DM46" s="1">
        <f>DK56</f>
        <v>115.66283001554785</v>
      </c>
      <c r="DN46" s="1">
        <f>COS(RADIANS(DM46))</f>
        <v>-0.4330744299175206</v>
      </c>
      <c r="DO46" s="1">
        <f>SIN(RADIANS(DM46))</f>
        <v>0.90135816308036754</v>
      </c>
      <c r="DQ46">
        <v>211</v>
      </c>
      <c r="DR46">
        <v>144</v>
      </c>
      <c r="DS46" s="1"/>
      <c r="DT46" s="1"/>
      <c r="DU46" s="1"/>
      <c r="DV46" s="1"/>
      <c r="DW46" s="1"/>
      <c r="DX46" s="1"/>
      <c r="DY46" s="1"/>
      <c r="DZ46" s="1"/>
      <c r="EA46" s="1">
        <v>4</v>
      </c>
      <c r="EB46" s="1">
        <f>DZ56</f>
        <v>122.66222410798913</v>
      </c>
      <c r="EC46" s="1">
        <f>COS(RADIANS(EB46))</f>
        <v>-0.53968538351635786</v>
      </c>
      <c r="ED46" s="1">
        <f>SIN(RADIANS(EB46))</f>
        <v>0.84186678686048766</v>
      </c>
      <c r="EF46">
        <v>216</v>
      </c>
      <c r="EG46">
        <v>94</v>
      </c>
      <c r="EH46" s="1"/>
      <c r="EI46" s="1"/>
      <c r="EJ46" s="1"/>
      <c r="EK46" s="1"/>
      <c r="EL46" s="1"/>
      <c r="EM46" s="1"/>
      <c r="EN46" s="1"/>
      <c r="EO46" s="1"/>
      <c r="EP46" s="1">
        <v>4</v>
      </c>
      <c r="EQ46" s="1">
        <f>EO56</f>
        <v>127.72993135462659</v>
      </c>
      <c r="ER46" s="1">
        <f>COS(RADIANS(EQ46))</f>
        <v>-0.61194029244124881</v>
      </c>
      <c r="ES46" s="1">
        <f>SIN(RADIANS(EQ46))</f>
        <v>0.79090396287218012</v>
      </c>
    </row>
    <row r="47" spans="1:149">
      <c r="A47" s="1"/>
      <c r="B47" s="1"/>
      <c r="C47" s="1"/>
      <c r="D47" s="1">
        <f t="shared" si="156"/>
        <v>140</v>
      </c>
      <c r="E47" s="1">
        <f t="shared" si="156"/>
        <v>144</v>
      </c>
      <c r="F47" s="1">
        <f>D47-D46</f>
        <v>13</v>
      </c>
      <c r="G47" s="1">
        <f>E47-E46</f>
        <v>17</v>
      </c>
      <c r="H47" s="1"/>
      <c r="I47" s="1"/>
      <c r="J47" s="1"/>
      <c r="K47" s="1"/>
      <c r="L47" s="1"/>
      <c r="M47" s="1"/>
      <c r="N47" s="1"/>
      <c r="P47">
        <v>145</v>
      </c>
      <c r="Q47">
        <v>158</v>
      </c>
      <c r="R47" s="1">
        <v>3</v>
      </c>
      <c r="S47" s="1">
        <f>P42</f>
        <v>127</v>
      </c>
      <c r="T47" s="1">
        <f>Q42</f>
        <v>100</v>
      </c>
      <c r="U47" s="1">
        <f>S47-S48</f>
        <v>-2</v>
      </c>
      <c r="V47" s="1">
        <f>T47-T48</f>
        <v>-9</v>
      </c>
      <c r="W47" s="1"/>
      <c r="X47" s="1"/>
      <c r="Y47" s="1"/>
      <c r="Z47" s="1">
        <v>9</v>
      </c>
      <c r="AA47" s="1">
        <f>Y72</f>
        <v>0</v>
      </c>
      <c r="AB47" s="1">
        <f t="shared" si="139"/>
        <v>1</v>
      </c>
      <c r="AC47" s="1">
        <f t="shared" si="140"/>
        <v>0</v>
      </c>
      <c r="AE47">
        <v>157</v>
      </c>
      <c r="AF47">
        <v>140</v>
      </c>
      <c r="AG47" s="1">
        <v>2</v>
      </c>
      <c r="AH47" s="1">
        <f>AE45</f>
        <v>129</v>
      </c>
      <c r="AI47" s="1">
        <f>AF45</f>
        <v>138</v>
      </c>
      <c r="AJ47" s="1">
        <f>AH47-AH48</f>
        <v>-17</v>
      </c>
      <c r="AK47" s="1">
        <f>AI47-AI48</f>
        <v>8</v>
      </c>
      <c r="AL47" s="1"/>
      <c r="AM47" s="1"/>
      <c r="AN47" s="1"/>
      <c r="AO47" s="1">
        <v>5</v>
      </c>
      <c r="AP47" s="1">
        <f>AN60</f>
        <v>130.42607874009914</v>
      </c>
      <c r="AQ47" s="1">
        <f t="shared" ref="AQ47:AQ50" si="157">COS(RADIANS(AP47))</f>
        <v>-0.64846645559979099</v>
      </c>
      <c r="AR47" s="1">
        <f t="shared" ref="AR47:AR50" si="158">SIN(RADIANS(AP47))</f>
        <v>0.76124323048671128</v>
      </c>
      <c r="AT47">
        <v>119</v>
      </c>
      <c r="AU47">
        <v>83</v>
      </c>
      <c r="AV47" s="1">
        <v>3</v>
      </c>
      <c r="AW47" s="1">
        <f>AT42</f>
        <v>92</v>
      </c>
      <c r="AX47" s="1">
        <f>AU42</f>
        <v>176</v>
      </c>
      <c r="AY47" s="1">
        <f>AW47-AW48</f>
        <v>-19</v>
      </c>
      <c r="AZ47" s="1">
        <f>AX47-AX48</f>
        <v>19</v>
      </c>
      <c r="BA47" s="1"/>
      <c r="BB47" s="1"/>
      <c r="BC47" s="1"/>
      <c r="BD47" s="1">
        <v>9</v>
      </c>
      <c r="BE47" s="1"/>
      <c r="BF47" s="1"/>
      <c r="BG47" s="1"/>
      <c r="BI47">
        <v>232</v>
      </c>
      <c r="BJ47">
        <v>235</v>
      </c>
      <c r="BK47" s="1">
        <v>3</v>
      </c>
      <c r="BL47" s="1">
        <f>BI42</f>
        <v>200</v>
      </c>
      <c r="BM47" s="1">
        <f>BJ42</f>
        <v>157</v>
      </c>
      <c r="BN47" s="1">
        <f>BL47-BL48</f>
        <v>1</v>
      </c>
      <c r="BO47" s="1">
        <f>BM47-BM48</f>
        <v>-16</v>
      </c>
      <c r="BP47" s="1"/>
      <c r="BQ47" s="1"/>
      <c r="BR47" s="1"/>
      <c r="BS47" s="1">
        <v>9</v>
      </c>
      <c r="BT47" s="1"/>
      <c r="BU47" s="1"/>
      <c r="BV47" s="1"/>
      <c r="BX47">
        <v>205</v>
      </c>
      <c r="BY47">
        <v>185</v>
      </c>
      <c r="BZ47" s="1">
        <v>3</v>
      </c>
      <c r="CA47" s="1">
        <f>BX42</f>
        <v>116</v>
      </c>
      <c r="CB47" s="1">
        <f>BY42</f>
        <v>175</v>
      </c>
      <c r="CC47" s="1">
        <f>CA47-CA48</f>
        <v>-21</v>
      </c>
      <c r="CD47" s="1">
        <f>CB47-CB48</f>
        <v>-1</v>
      </c>
      <c r="CE47" s="1"/>
      <c r="CF47" s="1"/>
      <c r="CG47" s="1"/>
      <c r="CH47" s="1">
        <v>9</v>
      </c>
      <c r="CI47" s="1">
        <f>CG72</f>
        <v>97.495857639729863</v>
      </c>
      <c r="CJ47" s="1">
        <f t="shared" ref="CJ47:CJ48" si="159">COS(RADIANS(CI47))</f>
        <v>-0.13045451257138746</v>
      </c>
      <c r="CK47" s="1">
        <f t="shared" ref="CK47:CK48" si="160">SIN(RADIANS(CI47))</f>
        <v>0.99145429554254372</v>
      </c>
      <c r="CM47">
        <v>193</v>
      </c>
      <c r="CN47">
        <v>161</v>
      </c>
      <c r="CO47" s="1">
        <v>2</v>
      </c>
      <c r="CP47" s="1">
        <f>CM45</f>
        <v>174</v>
      </c>
      <c r="CQ47" s="1">
        <f>CN45</f>
        <v>126</v>
      </c>
      <c r="CR47" s="1">
        <f>CP47-CP48</f>
        <v>-20</v>
      </c>
      <c r="CS47" s="1">
        <f>CQ47-CQ48</f>
        <v>-14</v>
      </c>
      <c r="CT47" s="1"/>
      <c r="CU47" s="1"/>
      <c r="CV47" s="1"/>
      <c r="CW47" s="1">
        <v>5</v>
      </c>
      <c r="CX47" s="1">
        <f>CV60</f>
        <v>126.17962044797895</v>
      </c>
      <c r="CY47" s="1">
        <f t="shared" ref="CY47:CY50" si="161">COS(RADIANS(CX47))</f>
        <v>-0.59031860232389533</v>
      </c>
      <c r="CZ47" s="1">
        <f t="shared" ref="CZ47:CZ50" si="162">SIN(RADIANS(CX47))</f>
        <v>0.80717033378981584</v>
      </c>
      <c r="DB47">
        <v>139</v>
      </c>
      <c r="DC47">
        <v>168</v>
      </c>
      <c r="DD47" s="1">
        <v>2</v>
      </c>
      <c r="DE47" s="1">
        <f>DB45</f>
        <v>102</v>
      </c>
      <c r="DF47" s="1">
        <f>DC45</f>
        <v>175</v>
      </c>
      <c r="DG47" s="1">
        <f>DE47-DE48</f>
        <v>-14</v>
      </c>
      <c r="DH47" s="1">
        <f>DF47-DF48</f>
        <v>-12</v>
      </c>
      <c r="DI47" s="1"/>
      <c r="DJ47" s="1"/>
      <c r="DK47" s="1"/>
      <c r="DL47" s="1">
        <v>5</v>
      </c>
      <c r="DM47" s="1">
        <f>DK60</f>
        <v>124.0814928933475</v>
      </c>
      <c r="DN47" s="1">
        <f t="shared" ref="DN47:DN50" si="163">COS(RADIANS(DM47))</f>
        <v>-0.56037149359658189</v>
      </c>
      <c r="DO47" s="1">
        <f t="shared" ref="DO47:DO50" si="164">SIN(RADIANS(DM47))</f>
        <v>0.82824138339274989</v>
      </c>
      <c r="DQ47">
        <v>197</v>
      </c>
      <c r="DR47">
        <v>157</v>
      </c>
      <c r="DS47" s="1">
        <v>2</v>
      </c>
      <c r="DT47" s="1">
        <f>DQ45</f>
        <v>209</v>
      </c>
      <c r="DU47" s="1">
        <f>DR45</f>
        <v>122</v>
      </c>
      <c r="DV47" s="1">
        <f>DT47-DT48</f>
        <v>-2</v>
      </c>
      <c r="DW47" s="1">
        <f>DU47-DU48</f>
        <v>-22</v>
      </c>
      <c r="DX47" s="1"/>
      <c r="DY47" s="1"/>
      <c r="DZ47" s="1"/>
      <c r="EA47" s="1">
        <v>5</v>
      </c>
      <c r="EB47" s="1">
        <f>DZ60</f>
        <v>114.60386100621859</v>
      </c>
      <c r="EC47" s="1">
        <f t="shared" ref="EC47:EC50" si="165">COS(RADIANS(EB47))</f>
        <v>-0.41634206225522186</v>
      </c>
      <c r="ED47" s="1">
        <f t="shared" ref="ED47:ED50" si="166">SIN(RADIANS(EB47))</f>
        <v>0.9092080549561079</v>
      </c>
      <c r="EF47">
        <v>231</v>
      </c>
      <c r="EG47">
        <v>128</v>
      </c>
      <c r="EH47" s="1">
        <v>2</v>
      </c>
      <c r="EI47" s="1">
        <f>EF45</f>
        <v>234</v>
      </c>
      <c r="EJ47" s="1">
        <f>EG45</f>
        <v>79</v>
      </c>
      <c r="EK47" s="1">
        <f>EI47-EI48</f>
        <v>18</v>
      </c>
      <c r="EL47" s="1">
        <f>EJ47-EJ48</f>
        <v>-15</v>
      </c>
      <c r="EM47" s="1"/>
      <c r="EN47" s="1"/>
      <c r="EO47" s="1"/>
      <c r="EP47" s="1">
        <v>5</v>
      </c>
      <c r="EQ47" s="1">
        <f>EO60</f>
        <v>143.58362148011392</v>
      </c>
      <c r="ER47" s="1">
        <f t="shared" ref="ER47:ER50" si="167">COS(RADIANS(EQ47))</f>
        <v>-0.80472413028407974</v>
      </c>
      <c r="ES47" s="1">
        <f t="shared" ref="ES47:ES50" si="168">SIN(RADIANS(EQ47))</f>
        <v>0.59364894857022321</v>
      </c>
    </row>
    <row r="48" spans="1:14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2">
        <f>(N14+N46)/2</f>
        <v>122.10867333675554</v>
      </c>
      <c r="P48">
        <v>156</v>
      </c>
      <c r="Q48">
        <v>160</v>
      </c>
      <c r="R48" s="1"/>
      <c r="S48" s="1">
        <f t="shared" ref="S48:T49" si="169">P43</f>
        <v>129</v>
      </c>
      <c r="T48" s="1">
        <f t="shared" si="169"/>
        <v>109</v>
      </c>
      <c r="U48" s="1"/>
      <c r="V48" s="1"/>
      <c r="W48" s="1">
        <f>(U47*U49+V47*V49)/(SQRT(U47^2+V47^2)*SQRT(U49^2+V49^2))</f>
        <v>-0.68826043191900022</v>
      </c>
      <c r="X48" s="1">
        <f>ACOS(W48)</f>
        <v>2.3298847729394225</v>
      </c>
      <c r="Y48" s="1">
        <f>DEGREES(X48)</f>
        <v>133.49256424122501</v>
      </c>
      <c r="Z48" s="1">
        <v>10</v>
      </c>
      <c r="AA48" s="1"/>
      <c r="AB48" s="1"/>
      <c r="AC48" s="1"/>
      <c r="AE48">
        <v>184</v>
      </c>
      <c r="AF48">
        <v>136</v>
      </c>
      <c r="AG48" s="1"/>
      <c r="AH48" s="1">
        <f>AE46</f>
        <v>146</v>
      </c>
      <c r="AI48" s="1">
        <f t="shared" ref="AI48" si="170">AF46</f>
        <v>130</v>
      </c>
      <c r="AJ48" s="1"/>
      <c r="AK48" s="1"/>
      <c r="AL48" s="1">
        <f>(AJ47*AJ49+AK47*AK49)/(SQRT(AJ47^2+AK47^2)*SQRT(AJ49^2+AK49^2))</f>
        <v>-0.38308953481325664</v>
      </c>
      <c r="AM48" s="1">
        <f>ACOS(AL48)</f>
        <v>1.963935010653592</v>
      </c>
      <c r="AN48" s="1">
        <f>DEGREES(AM48)</f>
        <v>112.52518734843119</v>
      </c>
      <c r="AO48" s="1">
        <v>6</v>
      </c>
      <c r="AP48" s="1">
        <f>AN64</f>
        <v>118.75236842721434</v>
      </c>
      <c r="AQ48" s="1">
        <f t="shared" si="157"/>
        <v>-0.4810250096334438</v>
      </c>
      <c r="AR48" s="1">
        <f t="shared" si="158"/>
        <v>0.87670687239643863</v>
      </c>
      <c r="AT48">
        <v>133</v>
      </c>
      <c r="AU48">
        <v>75</v>
      </c>
      <c r="AV48" s="1"/>
      <c r="AW48" s="1">
        <f t="shared" ref="AW48:AX49" si="171">AT43</f>
        <v>111</v>
      </c>
      <c r="AX48" s="1">
        <f t="shared" si="171"/>
        <v>157</v>
      </c>
      <c r="AY48" s="1"/>
      <c r="AZ48" s="1"/>
      <c r="BA48" s="1">
        <f>(AY47*AY49+AZ47*AZ49)/(SQRT(AY47^2+AZ47^2)*SQRT(AY49^2+AZ49^2))</f>
        <v>-0.34570535882735637</v>
      </c>
      <c r="BB48" s="1">
        <f>ACOS(BA48)</f>
        <v>1.9237867146218071</v>
      </c>
      <c r="BC48" s="1">
        <f>DEGREES(BB48)</f>
        <v>110.22485943116808</v>
      </c>
      <c r="BD48" s="1">
        <v>10</v>
      </c>
      <c r="BE48" s="1"/>
      <c r="BF48" s="1"/>
      <c r="BG48" s="1"/>
      <c r="BI48">
        <v>224</v>
      </c>
      <c r="BJ48">
        <v>259</v>
      </c>
      <c r="BK48" s="1"/>
      <c r="BL48" s="1">
        <f t="shared" ref="BL48:BM49" si="172">BI43</f>
        <v>199</v>
      </c>
      <c r="BM48" s="1">
        <f t="shared" si="172"/>
        <v>173</v>
      </c>
      <c r="BN48" s="1"/>
      <c r="BO48" s="1"/>
      <c r="BP48" s="1">
        <f>(BN47*BN49+BO47*BO49)/(SQRT(BN47^2+BO47^2)*SQRT(BN49^2+BO49^2))</f>
        <v>-0.47607012779703434</v>
      </c>
      <c r="BQ48" s="1">
        <f>ACOS(BP48)</f>
        <v>2.0669768321425015</v>
      </c>
      <c r="BR48" s="1">
        <f>DEGREES(BQ48)</f>
        <v>118.42904883308614</v>
      </c>
      <c r="BS48" s="1">
        <v>10</v>
      </c>
      <c r="BT48" s="1"/>
      <c r="BU48" s="1"/>
      <c r="BV48" s="1"/>
      <c r="BX48">
        <v>234</v>
      </c>
      <c r="BY48">
        <v>190</v>
      </c>
      <c r="BZ48" s="1"/>
      <c r="CA48" s="1">
        <f t="shared" ref="CA48:CB49" si="173">BX43</f>
        <v>137</v>
      </c>
      <c r="CB48" s="1">
        <f t="shared" si="173"/>
        <v>176</v>
      </c>
      <c r="CC48" s="1"/>
      <c r="CD48" s="1"/>
      <c r="CE48" s="1">
        <f>(CC47*CC49+CD47*CD49)/(SQRT(CC47^2+CD47^2)*SQRT(CC49^2+CD49^2))</f>
        <v>-0.57972091375004575</v>
      </c>
      <c r="CF48" s="1">
        <f>ACOS(CE48)</f>
        <v>2.189182460897023</v>
      </c>
      <c r="CG48" s="1">
        <f>DEGREES(CF48)</f>
        <v>125.43091559346279</v>
      </c>
      <c r="CH48" s="1">
        <v>10</v>
      </c>
      <c r="CI48" s="1">
        <f>CG76</f>
        <v>105.49484859913863</v>
      </c>
      <c r="CJ48" s="1">
        <f t="shared" si="159"/>
        <v>-0.26715173603829528</v>
      </c>
      <c r="CK48" s="1">
        <f t="shared" si="160"/>
        <v>0.96365447642385027</v>
      </c>
      <c r="CM48">
        <v>212</v>
      </c>
      <c r="CN48">
        <v>172</v>
      </c>
      <c r="CO48" s="1"/>
      <c r="CP48" s="1">
        <f>CM46</f>
        <v>194</v>
      </c>
      <c r="CQ48" s="1">
        <f t="shared" ref="CQ48" si="174">CN46</f>
        <v>140</v>
      </c>
      <c r="CR48" s="1"/>
      <c r="CS48" s="1"/>
      <c r="CT48" s="1">
        <f>(CR47*CR49+CS47*CS49)/(SQRT(CR47^2+CS47^2)*SQRT(CR49^2+CS49^2))</f>
        <v>-0.53384637526389411</v>
      </c>
      <c r="CU48" s="1">
        <f>ACOS(CT48)</f>
        <v>2.1339391879071217</v>
      </c>
      <c r="CV48" s="1">
        <f>DEGREES(CU48)</f>
        <v>122.2657092046524</v>
      </c>
      <c r="CW48" s="1">
        <v>6</v>
      </c>
      <c r="CX48" s="1">
        <f>CV64</f>
        <v>124.35553061560283</v>
      </c>
      <c r="CY48" s="1">
        <f t="shared" si="161"/>
        <v>-0.56432643206547495</v>
      </c>
      <c r="CZ48" s="1">
        <f t="shared" si="162"/>
        <v>0.82555174160815081</v>
      </c>
      <c r="DB48">
        <v>158</v>
      </c>
      <c r="DC48">
        <v>177</v>
      </c>
      <c r="DD48" s="1"/>
      <c r="DE48" s="1">
        <f>DB46</f>
        <v>116</v>
      </c>
      <c r="DF48" s="1">
        <f t="shared" ref="DF48" si="175">DC46</f>
        <v>187</v>
      </c>
      <c r="DG48" s="1"/>
      <c r="DH48" s="1"/>
      <c r="DI48" s="1">
        <f>(DG47*DG49+DH47*DH49)/(SQRT(DG47^2+DH47^2)*SQRT(DG49^2+DH49^2))</f>
        <v>-0.17088084847464061</v>
      </c>
      <c r="DJ48" s="1">
        <f>ACOS(DI48)</f>
        <v>1.742519924407431</v>
      </c>
      <c r="DK48" s="1">
        <f>DEGREES(DJ48)</f>
        <v>99.839037386001038</v>
      </c>
      <c r="DL48" s="1">
        <v>6</v>
      </c>
      <c r="DM48" s="1">
        <f>DK64</f>
        <v>119.34551695590966</v>
      </c>
      <c r="DN48" s="1">
        <f t="shared" si="163"/>
        <v>-0.4900750871723577</v>
      </c>
      <c r="DO48" s="1">
        <f t="shared" si="164"/>
        <v>0.87168022171723392</v>
      </c>
      <c r="DQ48">
        <v>207</v>
      </c>
      <c r="DR48">
        <v>184</v>
      </c>
      <c r="DS48" s="1"/>
      <c r="DT48" s="1">
        <f>DQ46</f>
        <v>211</v>
      </c>
      <c r="DU48" s="1">
        <f t="shared" ref="DU48" si="176">DR46</f>
        <v>144</v>
      </c>
      <c r="DV48" s="1"/>
      <c r="DW48" s="1"/>
      <c r="DX48" s="1">
        <f>(DV47*DV49+DW47*DW49)/(SQRT(DV47^2+DW47^2)*SQRT(DV49^2+DW49^2))</f>
        <v>-0.61131262173386347</v>
      </c>
      <c r="DY48" s="1">
        <f>ACOS(DX48)</f>
        <v>2.2285144871176699</v>
      </c>
      <c r="DZ48" s="1">
        <f>DEGREES(DY48)</f>
        <v>127.68447469560375</v>
      </c>
      <c r="EA48" s="1">
        <v>6</v>
      </c>
      <c r="EB48" s="1">
        <f>DZ64</f>
        <v>120.69972255081441</v>
      </c>
      <c r="EC48" s="1">
        <f t="shared" si="165"/>
        <v>-0.51053875415543593</v>
      </c>
      <c r="ED48" s="1">
        <f t="shared" si="166"/>
        <v>0.85985474384073457</v>
      </c>
      <c r="EF48">
        <v>222</v>
      </c>
      <c r="EG48">
        <v>153</v>
      </c>
      <c r="EH48" s="1"/>
      <c r="EI48" s="1">
        <f>EF46</f>
        <v>216</v>
      </c>
      <c r="EJ48" s="1">
        <f t="shared" ref="EJ48" si="177">EG46</f>
        <v>94</v>
      </c>
      <c r="EK48" s="1"/>
      <c r="EL48" s="1"/>
      <c r="EM48" s="1">
        <f>(EK47*EK49+EL47*EL49)/(SQRT(EK47^2+EL47^2)*SQRT(EK49^2+EL49^2))</f>
        <v>-0.27563110754932391</v>
      </c>
      <c r="EN48" s="1">
        <f>ACOS(EM48)</f>
        <v>1.8500425070507092</v>
      </c>
      <c r="EO48" s="1">
        <f>DEGREES(EN48)</f>
        <v>105.99962757380749</v>
      </c>
      <c r="EP48" s="1">
        <v>6</v>
      </c>
      <c r="EQ48" s="1">
        <f>EO64</f>
        <v>137.76465057871937</v>
      </c>
      <c r="ER48" s="1">
        <f t="shared" si="167"/>
        <v>-0.7403900280408916</v>
      </c>
      <c r="ES48" s="1">
        <f t="shared" si="168"/>
        <v>0.67217751106207624</v>
      </c>
    </row>
    <row r="49" spans="1:149">
      <c r="A49" s="1"/>
      <c r="B49" s="1"/>
      <c r="C49" s="1">
        <v>5</v>
      </c>
      <c r="D49" s="1">
        <f>A38</f>
        <v>127</v>
      </c>
      <c r="E49" s="1">
        <f>B38</f>
        <v>127</v>
      </c>
      <c r="F49" s="1">
        <f>D49-D50</f>
        <v>-13</v>
      </c>
      <c r="G49" s="1">
        <f>E49-E50</f>
        <v>-17</v>
      </c>
      <c r="H49" s="1"/>
      <c r="I49" s="1"/>
      <c r="J49" s="1"/>
      <c r="K49" s="1"/>
      <c r="L49" s="1"/>
      <c r="M49" s="1"/>
      <c r="N49" s="1"/>
      <c r="P49">
        <v>164</v>
      </c>
      <c r="Q49">
        <v>171</v>
      </c>
      <c r="R49" s="1"/>
      <c r="S49" s="1">
        <f t="shared" si="169"/>
        <v>139</v>
      </c>
      <c r="T49" s="1">
        <f>Q44</f>
        <v>115</v>
      </c>
      <c r="U49" s="1">
        <f>S49-S48</f>
        <v>10</v>
      </c>
      <c r="V49" s="1">
        <f>T49-T48</f>
        <v>6</v>
      </c>
      <c r="W49" s="1"/>
      <c r="X49" s="1"/>
      <c r="Y49" s="1"/>
      <c r="Z49" s="1"/>
      <c r="AA49" s="1"/>
      <c r="AB49" s="1">
        <f>AVERAGE(AB39:AB48)</f>
        <v>-0.44181639849700605</v>
      </c>
      <c r="AC49" s="1">
        <f>AVERAGE(AC39:AC48)</f>
        <v>0.68512646452969872</v>
      </c>
      <c r="AE49">
        <v>193</v>
      </c>
      <c r="AF49">
        <v>151</v>
      </c>
      <c r="AG49" s="1"/>
      <c r="AH49" s="1">
        <f>AE47</f>
        <v>157</v>
      </c>
      <c r="AI49" s="1">
        <f>AF47</f>
        <v>140</v>
      </c>
      <c r="AJ49" s="1">
        <f>AH49-AH48</f>
        <v>11</v>
      </c>
      <c r="AK49" s="1">
        <f>AI49-AI48</f>
        <v>10</v>
      </c>
      <c r="AL49" s="1"/>
      <c r="AM49" s="1"/>
      <c r="AN49" s="1"/>
      <c r="AO49" s="1">
        <v>7</v>
      </c>
      <c r="AP49" s="1">
        <f>AN68</f>
        <v>125.98929045318236</v>
      </c>
      <c r="AQ49" s="1">
        <f t="shared" si="157"/>
        <v>-0.58763402311445279</v>
      </c>
      <c r="AR49" s="1">
        <f t="shared" si="158"/>
        <v>0.80912684721143857</v>
      </c>
      <c r="AT49">
        <v>131</v>
      </c>
      <c r="AU49">
        <v>51</v>
      </c>
      <c r="AV49" s="1"/>
      <c r="AW49" s="1">
        <f t="shared" si="171"/>
        <v>105</v>
      </c>
      <c r="AX49" s="1">
        <f>AU44</f>
        <v>144</v>
      </c>
      <c r="AY49" s="1">
        <f>AW49-AW48</f>
        <v>-6</v>
      </c>
      <c r="AZ49" s="1">
        <f>AX49-AX48</f>
        <v>-13</v>
      </c>
      <c r="BA49" s="1"/>
      <c r="BB49" s="1"/>
      <c r="BC49" s="1"/>
      <c r="BD49" s="1"/>
      <c r="BE49" s="1"/>
      <c r="BF49" s="1">
        <f>AVERAGE(BF39:BF48)</f>
        <v>-0.55555312163612025</v>
      </c>
      <c r="BG49" s="1">
        <f>AVERAGE(BG39:BG48)</f>
        <v>0.81006535934843038</v>
      </c>
      <c r="BI49">
        <v>232</v>
      </c>
      <c r="BJ49">
        <v>271</v>
      </c>
      <c r="BK49" s="1"/>
      <c r="BL49" s="1">
        <f t="shared" si="172"/>
        <v>215</v>
      </c>
      <c r="BM49" s="1">
        <f>BJ44</f>
        <v>183</v>
      </c>
      <c r="BN49" s="1">
        <f>BL49-BL48</f>
        <v>16</v>
      </c>
      <c r="BO49" s="1">
        <f>BM49-BM48</f>
        <v>10</v>
      </c>
      <c r="BP49" s="1"/>
      <c r="BQ49" s="1"/>
      <c r="BR49" s="1"/>
      <c r="BS49" s="1"/>
      <c r="BT49" s="1"/>
      <c r="BU49" s="1">
        <f>AVERAGE(BU39:BU48)</f>
        <v>-0.56183438835274702</v>
      </c>
      <c r="BV49" s="1">
        <f>AVERAGE(BV39:BV48)</f>
        <v>0.80994380947366984</v>
      </c>
      <c r="BX49">
        <v>255</v>
      </c>
      <c r="BY49">
        <v>166</v>
      </c>
      <c r="BZ49" s="1"/>
      <c r="CA49" s="1">
        <f t="shared" si="173"/>
        <v>148</v>
      </c>
      <c r="CB49" s="1">
        <f>BY44</f>
        <v>162</v>
      </c>
      <c r="CC49" s="1">
        <f>CA49-CA48</f>
        <v>11</v>
      </c>
      <c r="CD49" s="1">
        <f>CB49-CB48</f>
        <v>-14</v>
      </c>
      <c r="CE49" s="1"/>
      <c r="CF49" s="1"/>
      <c r="CG49" s="1"/>
      <c r="CH49" s="1"/>
      <c r="CI49" s="1"/>
      <c r="CJ49" s="1">
        <f>AVERAGE(CJ39:CJ48)</f>
        <v>-0.48154719468193613</v>
      </c>
      <c r="CK49" s="1">
        <f>AVERAGE(CK39:CK48)</f>
        <v>0.83298623875409583</v>
      </c>
      <c r="CM49">
        <v>216</v>
      </c>
      <c r="CN49">
        <v>192</v>
      </c>
      <c r="CO49" s="1"/>
      <c r="CP49" s="1">
        <f>CM47</f>
        <v>193</v>
      </c>
      <c r="CQ49" s="1">
        <f>CN47</f>
        <v>161</v>
      </c>
      <c r="CR49" s="1">
        <f>CP49-CP48</f>
        <v>-1</v>
      </c>
      <c r="CS49" s="1">
        <f>CQ49-CQ48</f>
        <v>21</v>
      </c>
      <c r="CT49" s="1"/>
      <c r="CU49" s="1"/>
      <c r="CV49" s="1"/>
      <c r="CW49" s="1">
        <v>7</v>
      </c>
      <c r="CX49" s="1">
        <f>CV68</f>
        <v>116.96688523981591</v>
      </c>
      <c r="CY49" s="1">
        <f t="shared" si="161"/>
        <v>-0.45347545638985182</v>
      </c>
      <c r="CZ49" s="1">
        <f t="shared" si="162"/>
        <v>0.89126876443192804</v>
      </c>
      <c r="DB49">
        <v>179</v>
      </c>
      <c r="DC49">
        <v>160</v>
      </c>
      <c r="DD49" s="1"/>
      <c r="DE49" s="1">
        <f>DB47</f>
        <v>139</v>
      </c>
      <c r="DF49" s="1">
        <f>DC47</f>
        <v>168</v>
      </c>
      <c r="DG49" s="1">
        <f>DE49-DE48</f>
        <v>23</v>
      </c>
      <c r="DH49" s="1">
        <f>DF49-DF48</f>
        <v>-19</v>
      </c>
      <c r="DI49" s="1"/>
      <c r="DJ49" s="1"/>
      <c r="DK49" s="1"/>
      <c r="DL49" s="1">
        <v>7</v>
      </c>
      <c r="DM49" s="1">
        <f>DK68</f>
        <v>108.79859839377959</v>
      </c>
      <c r="DN49" s="1">
        <f t="shared" si="163"/>
        <v>-0.32224253759084825</v>
      </c>
      <c r="DO49" s="1">
        <f t="shared" si="164"/>
        <v>0.94665714330321871</v>
      </c>
      <c r="DQ49">
        <v>239</v>
      </c>
      <c r="DR49">
        <v>191</v>
      </c>
      <c r="DS49" s="1"/>
      <c r="DT49" s="1">
        <f>DQ47</f>
        <v>197</v>
      </c>
      <c r="DU49" s="1">
        <f>DR47</f>
        <v>157</v>
      </c>
      <c r="DV49" s="1">
        <f>DT49-DT48</f>
        <v>-14</v>
      </c>
      <c r="DW49" s="1">
        <f>DU49-DU48</f>
        <v>13</v>
      </c>
      <c r="DX49" s="1"/>
      <c r="DY49" s="1"/>
      <c r="DZ49" s="1"/>
      <c r="EA49" s="1">
        <v>7</v>
      </c>
      <c r="EB49" s="1">
        <f>DZ68</f>
        <v>125.53767779197437</v>
      </c>
      <c r="EC49" s="1">
        <f t="shared" si="165"/>
        <v>-0.58123819371909624</v>
      </c>
      <c r="ED49" s="1">
        <f t="shared" si="166"/>
        <v>0.81373347120673512</v>
      </c>
      <c r="EF49">
        <v>236</v>
      </c>
      <c r="EG49">
        <v>175</v>
      </c>
      <c r="EH49" s="1"/>
      <c r="EI49" s="1">
        <f>EF47</f>
        <v>231</v>
      </c>
      <c r="EJ49" s="1">
        <f>EG47</f>
        <v>128</v>
      </c>
      <c r="EK49" s="1">
        <f>EI49-EI48</f>
        <v>15</v>
      </c>
      <c r="EL49" s="1">
        <f>EJ49-EJ48</f>
        <v>34</v>
      </c>
      <c r="EM49" s="1"/>
      <c r="EN49" s="1"/>
      <c r="EO49" s="1"/>
      <c r="EP49" s="1">
        <v>7</v>
      </c>
      <c r="EQ49" s="1">
        <f>EO68</f>
        <v>138.34337614432712</v>
      </c>
      <c r="ER49" s="1">
        <f t="shared" si="167"/>
        <v>-0.74714158526269769</v>
      </c>
      <c r="ES49" s="1">
        <f t="shared" si="168"/>
        <v>0.66466491675967299</v>
      </c>
    </row>
    <row r="50" spans="1:149">
      <c r="A50" s="1"/>
      <c r="B50" s="1"/>
      <c r="C50" s="1"/>
      <c r="D50" s="1">
        <f t="shared" ref="D50:E51" si="178">A39</f>
        <v>140</v>
      </c>
      <c r="E50" s="1">
        <f t="shared" si="178"/>
        <v>144</v>
      </c>
      <c r="F50" s="1"/>
      <c r="G50" s="1"/>
      <c r="H50" s="1">
        <f>(F49*F51+G49*G51)/(SQRT(F49^2+G49^2)*SQRT(F51^2+G51^2))</f>
        <v>-0.40529513838475378</v>
      </c>
      <c r="I50" s="1">
        <f>ACOS(H50)</f>
        <v>1.9880979771748075</v>
      </c>
      <c r="J50" s="1">
        <f>DEGREES(I50)</f>
        <v>113.90962335061275</v>
      </c>
      <c r="K50" s="1"/>
      <c r="L50" s="1"/>
      <c r="M50" s="1"/>
      <c r="N50" s="1"/>
      <c r="R50" s="1"/>
      <c r="S50" s="1"/>
      <c r="T50" s="1"/>
      <c r="U50" s="1"/>
      <c r="V50" s="1"/>
      <c r="W50" s="1"/>
      <c r="X50" s="1"/>
      <c r="Y50" s="1"/>
      <c r="Z50" s="1"/>
      <c r="AA50" s="1" t="s">
        <v>42</v>
      </c>
      <c r="AB50" s="1">
        <f>AC49/AB49</f>
        <v>-1.5507040183668996</v>
      </c>
      <c r="AC50" s="1">
        <f>ATAN(AB50)</f>
        <v>-0.99803702964928986</v>
      </c>
      <c r="AE50">
        <v>223</v>
      </c>
      <c r="AF50">
        <v>156</v>
      </c>
      <c r="AG50" s="1"/>
      <c r="AH50" s="1"/>
      <c r="AI50" s="1"/>
      <c r="AJ50" s="1"/>
      <c r="AK50" s="1"/>
      <c r="AL50" s="1"/>
      <c r="AM50" s="1"/>
      <c r="AN50" s="1"/>
      <c r="AO50" s="1">
        <v>8</v>
      </c>
      <c r="AP50" s="1">
        <f>AN72</f>
        <v>122.11483060029673</v>
      </c>
      <c r="AQ50" s="1">
        <f t="shared" si="157"/>
        <v>-0.53161783312838706</v>
      </c>
      <c r="AR50" s="1">
        <f t="shared" si="158"/>
        <v>0.84698434430624425</v>
      </c>
      <c r="AV50" s="1"/>
      <c r="AW50" s="1"/>
      <c r="AX50" s="1"/>
      <c r="AY50" s="1"/>
      <c r="AZ50" s="1"/>
      <c r="BA50" s="1"/>
      <c r="BB50" s="1"/>
      <c r="BC50" s="1"/>
      <c r="BD50" s="1"/>
      <c r="BE50" s="1" t="s">
        <v>42</v>
      </c>
      <c r="BF50" s="1">
        <f>BG49/BF49</f>
        <v>-1.4581240349487445</v>
      </c>
      <c r="BG50" s="1">
        <f>ATAN(BF50)</f>
        <v>-0.96965562746707701</v>
      </c>
      <c r="BK50" s="1"/>
      <c r="BL50" s="1"/>
      <c r="BM50" s="1"/>
      <c r="BN50" s="1"/>
      <c r="BO50" s="1"/>
      <c r="BP50" s="1"/>
      <c r="BQ50" s="1"/>
      <c r="BR50" s="1"/>
      <c r="BS50" s="1"/>
      <c r="BT50" s="1" t="s">
        <v>42</v>
      </c>
      <c r="BU50" s="1">
        <f>BV49/BU49</f>
        <v>-1.4416059719099068</v>
      </c>
      <c r="BV50" s="1">
        <f>ATAN(BU50)</f>
        <v>-0.96433077503614328</v>
      </c>
      <c r="BX50">
        <v>273</v>
      </c>
      <c r="BY50">
        <v>178</v>
      </c>
      <c r="BZ50" s="1"/>
      <c r="CA50" s="1"/>
      <c r="CB50" s="1"/>
      <c r="CC50" s="1"/>
      <c r="CD50" s="1"/>
      <c r="CE50" s="1"/>
      <c r="CF50" s="1"/>
      <c r="CG50" s="1"/>
      <c r="CH50" s="1"/>
      <c r="CI50" s="1" t="s">
        <v>42</v>
      </c>
      <c r="CJ50" s="1">
        <f>CK49/CJ49</f>
        <v>-1.7298122550673078</v>
      </c>
      <c r="CK50" s="1">
        <f>ATAN(CJ50)</f>
        <v>-1.0466373701341027</v>
      </c>
      <c r="CM50">
        <v>205</v>
      </c>
      <c r="CN50">
        <v>204</v>
      </c>
      <c r="CO50" s="1"/>
      <c r="CP50" s="1"/>
      <c r="CQ50" s="1"/>
      <c r="CR50" s="1"/>
      <c r="CS50" s="1"/>
      <c r="CT50" s="1"/>
      <c r="CU50" s="1"/>
      <c r="CV50" s="1"/>
      <c r="CW50" s="1">
        <v>8</v>
      </c>
      <c r="CX50" s="1">
        <f>CV72</f>
        <v>130.10090754621223</v>
      </c>
      <c r="CY50" s="1">
        <f t="shared" si="161"/>
        <v>-0.64413574578277943</v>
      </c>
      <c r="CZ50" s="1">
        <f t="shared" si="162"/>
        <v>0.76491119811705099</v>
      </c>
      <c r="DB50">
        <v>202</v>
      </c>
      <c r="DC50">
        <v>167</v>
      </c>
      <c r="DD50" s="1"/>
      <c r="DE50" s="1"/>
      <c r="DF50" s="1"/>
      <c r="DG50" s="1"/>
      <c r="DH50" s="1"/>
      <c r="DI50" s="1"/>
      <c r="DJ50" s="1"/>
      <c r="DK50" s="1"/>
      <c r="DL50" s="1">
        <v>8</v>
      </c>
      <c r="DM50" s="1">
        <f>DK72</f>
        <v>117.70107921676608</v>
      </c>
      <c r="DN50" s="1">
        <f t="shared" si="163"/>
        <v>-0.46485872281547852</v>
      </c>
      <c r="DO50" s="1">
        <f t="shared" si="164"/>
        <v>0.88538486988561205</v>
      </c>
      <c r="DQ50">
        <v>244</v>
      </c>
      <c r="DR50">
        <v>214</v>
      </c>
      <c r="DS50" s="1"/>
      <c r="DT50" s="1"/>
      <c r="DU50" s="1"/>
      <c r="DV50" s="1"/>
      <c r="DW50" s="1"/>
      <c r="DX50" s="1"/>
      <c r="DY50" s="1"/>
      <c r="DZ50" s="1"/>
      <c r="EA50" s="1">
        <v>8</v>
      </c>
      <c r="EB50" s="1">
        <f>DZ72</f>
        <v>138.86220905386514</v>
      </c>
      <c r="EC50" s="1">
        <f t="shared" si="165"/>
        <v>-0.75312963919484766</v>
      </c>
      <c r="ED50" s="1">
        <f t="shared" si="166"/>
        <v>0.65787213542316769</v>
      </c>
      <c r="EF50">
        <v>234</v>
      </c>
      <c r="EG50">
        <v>204</v>
      </c>
      <c r="EH50" s="1"/>
      <c r="EI50" s="1"/>
      <c r="EJ50" s="1"/>
      <c r="EK50" s="1"/>
      <c r="EL50" s="1"/>
      <c r="EM50" s="1"/>
      <c r="EN50" s="1"/>
      <c r="EO50" s="1"/>
      <c r="EP50" s="1">
        <v>8</v>
      </c>
      <c r="EQ50" s="1">
        <f>EO72</f>
        <v>134.49594456268196</v>
      </c>
      <c r="ER50" s="1">
        <f t="shared" si="167"/>
        <v>-0.70085877815396591</v>
      </c>
      <c r="ES50" s="1">
        <f t="shared" si="168"/>
        <v>0.71330005823953924</v>
      </c>
    </row>
    <row r="51" spans="1:149">
      <c r="A51" s="1"/>
      <c r="B51" s="1"/>
      <c r="C51" s="1"/>
      <c r="D51" s="1">
        <f t="shared" si="178"/>
        <v>165</v>
      </c>
      <c r="E51" s="1">
        <f t="shared" si="178"/>
        <v>138</v>
      </c>
      <c r="F51" s="1">
        <f>D51-D50</f>
        <v>25</v>
      </c>
      <c r="G51" s="1">
        <f>E51-E50</f>
        <v>-6</v>
      </c>
      <c r="H51" s="1"/>
      <c r="I51" s="1"/>
      <c r="J51" s="1"/>
      <c r="K51" s="1"/>
      <c r="L51" s="1"/>
      <c r="M51" s="1"/>
      <c r="N51" s="1"/>
      <c r="P51" s="1"/>
      <c r="Q51" s="1"/>
      <c r="R51" s="1">
        <v>4</v>
      </c>
      <c r="S51" s="1">
        <f>P43</f>
        <v>129</v>
      </c>
      <c r="T51" s="1">
        <f>Q43</f>
        <v>109</v>
      </c>
      <c r="U51" s="1">
        <f>S51-S52</f>
        <v>-10</v>
      </c>
      <c r="V51" s="1">
        <f>T51-T52</f>
        <v>-6</v>
      </c>
      <c r="W51" s="1"/>
      <c r="X51" s="1"/>
      <c r="Y51" s="1"/>
      <c r="Z51" s="1"/>
      <c r="AA51" s="1"/>
      <c r="AB51" s="1"/>
      <c r="AC51" s="1">
        <f>AC50+PI()</f>
        <v>2.1435556239405034</v>
      </c>
      <c r="AE51">
        <v>230</v>
      </c>
      <c r="AF51">
        <v>176</v>
      </c>
      <c r="AG51" s="1">
        <v>3</v>
      </c>
      <c r="AH51" s="1">
        <f>AE46</f>
        <v>146</v>
      </c>
      <c r="AI51" s="1">
        <f>AF46</f>
        <v>130</v>
      </c>
      <c r="AJ51" s="1">
        <f>AH51-AH52</f>
        <v>-11</v>
      </c>
      <c r="AK51" s="1">
        <f>AI51-AI52</f>
        <v>-10</v>
      </c>
      <c r="AL51" s="1"/>
      <c r="AM51" s="1"/>
      <c r="AN51" s="1"/>
      <c r="AO51" s="1">
        <v>9</v>
      </c>
      <c r="AP51" s="1">
        <f>AN76</f>
        <v>120.37912601136834</v>
      </c>
      <c r="AQ51" s="1">
        <f t="shared" ref="AQ51" si="179">COS(RADIANS(AP51))</f>
        <v>-0.50571949971242014</v>
      </c>
      <c r="AR51" s="1">
        <f t="shared" ref="AR51" si="180">SIN(RADIANS(AP51))</f>
        <v>0.86269797009765792</v>
      </c>
      <c r="AT51" s="1"/>
      <c r="AU51" s="1"/>
      <c r="AV51" s="1">
        <v>4</v>
      </c>
      <c r="AW51" s="1">
        <f>AT43</f>
        <v>111</v>
      </c>
      <c r="AX51" s="1">
        <f>AU43</f>
        <v>157</v>
      </c>
      <c r="AY51" s="1">
        <f>AW51-AW52</f>
        <v>6</v>
      </c>
      <c r="AZ51" s="1">
        <f>AX51-AX52</f>
        <v>13</v>
      </c>
      <c r="BA51" s="1"/>
      <c r="BB51" s="1"/>
      <c r="BC51" s="1"/>
      <c r="BD51" s="1"/>
      <c r="BE51" s="1"/>
      <c r="BF51" s="1"/>
      <c r="BG51" s="1">
        <f>BG50+PI()</f>
        <v>2.1719370261227162</v>
      </c>
      <c r="BI51" s="1"/>
      <c r="BJ51" s="1"/>
      <c r="BK51" s="1">
        <v>4</v>
      </c>
      <c r="BL51" s="1">
        <f>BI43</f>
        <v>199</v>
      </c>
      <c r="BM51" s="1">
        <f>BJ43</f>
        <v>173</v>
      </c>
      <c r="BN51" s="1">
        <f>BL51-BL52</f>
        <v>-16</v>
      </c>
      <c r="BO51" s="1">
        <f>BM51-BM52</f>
        <v>-10</v>
      </c>
      <c r="BP51" s="1"/>
      <c r="BQ51" s="1"/>
      <c r="BR51" s="1"/>
      <c r="BS51" s="1"/>
      <c r="BT51" s="1"/>
      <c r="BU51" s="1"/>
      <c r="BV51" s="1">
        <f>BV50+PI()</f>
        <v>2.1772618785536499</v>
      </c>
      <c r="BX51">
        <v>295</v>
      </c>
      <c r="BY51">
        <v>159</v>
      </c>
      <c r="BZ51" s="1">
        <v>4</v>
      </c>
      <c r="CA51" s="1">
        <f>BX43</f>
        <v>137</v>
      </c>
      <c r="CB51" s="1">
        <f>BY43</f>
        <v>176</v>
      </c>
      <c r="CC51" s="1">
        <f>CA51-CA52</f>
        <v>-11</v>
      </c>
      <c r="CD51" s="1">
        <f>CB51-CB52</f>
        <v>14</v>
      </c>
      <c r="CE51" s="1"/>
      <c r="CF51" s="1"/>
      <c r="CG51" s="1"/>
      <c r="CH51" s="1"/>
      <c r="CI51" s="1"/>
      <c r="CJ51" s="1"/>
      <c r="CK51" s="1">
        <f>CK50+PI()</f>
        <v>2.0949552834556906</v>
      </c>
      <c r="CM51">
        <v>212</v>
      </c>
      <c r="CN51">
        <v>234</v>
      </c>
      <c r="CO51" s="1">
        <v>3</v>
      </c>
      <c r="CP51" s="1">
        <f>CM46</f>
        <v>194</v>
      </c>
      <c r="CQ51" s="1">
        <f>CN46</f>
        <v>140</v>
      </c>
      <c r="CR51" s="1">
        <f>CP51-CP52</f>
        <v>1</v>
      </c>
      <c r="CS51" s="1">
        <f>CQ51-CQ52</f>
        <v>-21</v>
      </c>
      <c r="CT51" s="1"/>
      <c r="CU51" s="1"/>
      <c r="CV51" s="1"/>
      <c r="CW51" s="1">
        <v>9</v>
      </c>
      <c r="CX51" s="1"/>
      <c r="CY51" s="1"/>
      <c r="CZ51" s="1"/>
      <c r="DB51">
        <v>225</v>
      </c>
      <c r="DC51">
        <v>145</v>
      </c>
      <c r="DD51" s="1">
        <v>3</v>
      </c>
      <c r="DE51" s="1">
        <f>DB46</f>
        <v>116</v>
      </c>
      <c r="DF51" s="1">
        <f>DC46</f>
        <v>187</v>
      </c>
      <c r="DG51" s="1">
        <f>DE51-DE52</f>
        <v>-23</v>
      </c>
      <c r="DH51" s="1">
        <f>DF51-DF52</f>
        <v>19</v>
      </c>
      <c r="DI51" s="1"/>
      <c r="DJ51" s="1"/>
      <c r="DK51" s="1"/>
      <c r="DL51" s="1">
        <v>9</v>
      </c>
      <c r="DM51" s="1"/>
      <c r="DN51" s="1"/>
      <c r="DO51" s="1"/>
      <c r="DQ51">
        <v>271</v>
      </c>
      <c r="DR51">
        <v>223</v>
      </c>
      <c r="DS51" s="1">
        <v>3</v>
      </c>
      <c r="DT51" s="1">
        <f>DQ46</f>
        <v>211</v>
      </c>
      <c r="DU51" s="1">
        <f>DR46</f>
        <v>144</v>
      </c>
      <c r="DV51" s="1">
        <f>DT51-DT52</f>
        <v>14</v>
      </c>
      <c r="DW51" s="1">
        <f>DU51-DU52</f>
        <v>-13</v>
      </c>
      <c r="DX51" s="1"/>
      <c r="DY51" s="1"/>
      <c r="DZ51" s="1"/>
      <c r="EA51" s="1">
        <v>9</v>
      </c>
      <c r="EB51" s="1"/>
      <c r="EC51" s="1"/>
      <c r="ED51" s="1"/>
      <c r="EF51">
        <v>249</v>
      </c>
      <c r="EG51">
        <v>223</v>
      </c>
      <c r="EH51" s="1">
        <v>3</v>
      </c>
      <c r="EI51" s="1">
        <f>EF46</f>
        <v>216</v>
      </c>
      <c r="EJ51" s="1">
        <f>EG46</f>
        <v>94</v>
      </c>
      <c r="EK51" s="1">
        <f>EI51-EI52</f>
        <v>-15</v>
      </c>
      <c r="EL51" s="1">
        <f>EJ51-EJ52</f>
        <v>-34</v>
      </c>
      <c r="EM51" s="1"/>
      <c r="EN51" s="1"/>
      <c r="EO51" s="1"/>
      <c r="EP51" s="1">
        <v>9</v>
      </c>
      <c r="EQ51" s="1"/>
      <c r="ER51" s="1"/>
      <c r="ES51" s="1"/>
    </row>
    <row r="52" spans="1:14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P52" s="1"/>
      <c r="Q52" s="1"/>
      <c r="R52" s="1"/>
      <c r="S52" s="1">
        <f t="shared" ref="S52:T53" si="181">P44</f>
        <v>139</v>
      </c>
      <c r="T52" s="1">
        <f t="shared" si="181"/>
        <v>115</v>
      </c>
      <c r="U52" s="1"/>
      <c r="V52" s="1"/>
      <c r="W52" s="1">
        <f>(U51*U53+V51*V53)/(SQRT(U51^2+V51^2)*SQRT(U53^2+V53^2))</f>
        <v>-0.73554510515908678</v>
      </c>
      <c r="X52" s="1">
        <f>ACOS(W52)</f>
        <v>2.3972672687827989</v>
      </c>
      <c r="Y52" s="1">
        <f>DEGREES(X52)</f>
        <v>137.35329686610831</v>
      </c>
      <c r="Z52" s="1"/>
      <c r="AA52" s="1"/>
      <c r="AB52" s="1"/>
      <c r="AC52" s="4">
        <f>DEGREES(AC51)</f>
        <v>122.8166904033227</v>
      </c>
      <c r="AE52">
        <v>260</v>
      </c>
      <c r="AF52">
        <v>185</v>
      </c>
      <c r="AG52" s="1"/>
      <c r="AH52" s="1">
        <f t="shared" ref="AH52:AI53" si="182">AE47</f>
        <v>157</v>
      </c>
      <c r="AI52" s="1">
        <f t="shared" si="182"/>
        <v>140</v>
      </c>
      <c r="AJ52" s="1"/>
      <c r="AK52" s="1"/>
      <c r="AL52" s="1">
        <f>(AJ51*AJ53+AK51*AK53)/(SQRT(AJ51^2+AK51^2)*SQRT(AJ53^2+AK53^2))</f>
        <v>-0.63337198522617744</v>
      </c>
      <c r="AM52" s="1">
        <f>ACOS(AL52)</f>
        <v>2.2566992380809259</v>
      </c>
      <c r="AN52" s="1">
        <f>DEGREES(AM52)</f>
        <v>129.29934197242559</v>
      </c>
      <c r="AO52" s="1">
        <v>10</v>
      </c>
      <c r="AP52" s="1"/>
      <c r="AQ52" s="1"/>
      <c r="AR52" s="1"/>
      <c r="AT52" s="1"/>
      <c r="AU52" s="1"/>
      <c r="AV52" s="1"/>
      <c r="AW52" s="1">
        <f t="shared" ref="AW52:AX53" si="183">AT44</f>
        <v>105</v>
      </c>
      <c r="AX52" s="1">
        <f t="shared" si="183"/>
        <v>144</v>
      </c>
      <c r="AY52" s="1"/>
      <c r="AZ52" s="1"/>
      <c r="BA52" s="1">
        <f>(AY51*AY53+AZ51*AZ53)/(SQRT(AY51^2+AZ51^2)*SQRT(AY53^2+AZ53^2))</f>
        <v>-0.790478415243417</v>
      </c>
      <c r="BB52" s="1">
        <f>ACOS(BA52)</f>
        <v>2.4823860299653697</v>
      </c>
      <c r="BC52" s="1">
        <f>DEGREES(BB52)</f>
        <v>142.2302426392516</v>
      </c>
      <c r="BD52" s="1"/>
      <c r="BE52" s="1"/>
      <c r="BF52" s="1"/>
      <c r="BG52" s="4">
        <f>DEGREES(BG51)</f>
        <v>124.44282496502687</v>
      </c>
      <c r="BI52" s="1"/>
      <c r="BJ52" s="1"/>
      <c r="BK52" s="1"/>
      <c r="BL52" s="1">
        <f t="shared" ref="BL52:BM53" si="184">BI44</f>
        <v>215</v>
      </c>
      <c r="BM52" s="1">
        <f t="shared" si="184"/>
        <v>183</v>
      </c>
      <c r="BN52" s="1"/>
      <c r="BO52" s="1"/>
      <c r="BP52" s="1">
        <f>(BN51*BN53+BO51*BO53)/(SQRT(BN51^2+BO51^2)*SQRT(BN53^2+BO53^2))</f>
        <v>-0.79716094299006723</v>
      </c>
      <c r="BQ52" s="1">
        <f>ACOS(BP52)</f>
        <v>2.4933745986481033</v>
      </c>
      <c r="BR52" s="1">
        <f>DEGREES(BQ52)</f>
        <v>142.85984124766185</v>
      </c>
      <c r="BS52" s="1"/>
      <c r="BT52" s="1"/>
      <c r="BU52" s="1"/>
      <c r="BV52" s="4">
        <f>DEGREES(BV51)</f>
        <v>124.74791653584934</v>
      </c>
      <c r="BX52" s="1"/>
      <c r="BY52" s="1"/>
      <c r="BZ52" s="1"/>
      <c r="CA52" s="1">
        <f t="shared" ref="CA52:CB53" si="185">BX44</f>
        <v>148</v>
      </c>
      <c r="CB52" s="1">
        <f t="shared" si="185"/>
        <v>162</v>
      </c>
      <c r="CC52" s="1"/>
      <c r="CD52" s="1"/>
      <c r="CE52" s="1">
        <f>(CC51*CC53+CD51*CD53)/(SQRT(CC51^2+CD51^2)*SQRT(CC53^2+CD53^2))</f>
        <v>-0.80468026348197619</v>
      </c>
      <c r="CF52" s="1">
        <f>ACOS(CE52)</f>
        <v>2.5059330569597069</v>
      </c>
      <c r="CG52" s="1">
        <f>DEGREES(CF52)</f>
        <v>143.57938790610774</v>
      </c>
      <c r="CH52" s="1"/>
      <c r="CI52" s="1"/>
      <c r="CJ52" s="1"/>
      <c r="CK52" s="4">
        <f>DEGREES(CK51)</f>
        <v>120.03209601064412</v>
      </c>
      <c r="CM52">
        <v>193</v>
      </c>
      <c r="CN52">
        <v>250</v>
      </c>
      <c r="CO52" s="1"/>
      <c r="CP52" s="1">
        <f t="shared" ref="CP52:CQ53" si="186">CM47</f>
        <v>193</v>
      </c>
      <c r="CQ52" s="1">
        <f t="shared" si="186"/>
        <v>161</v>
      </c>
      <c r="CR52" s="1"/>
      <c r="CS52" s="1"/>
      <c r="CT52" s="1">
        <f>(CR51*CR53+CS51*CS53)/(SQRT(CR51^2+CS51^2)*SQRT(CR53^2+CS53^2))</f>
        <v>-0.45930503591142285</v>
      </c>
      <c r="CU52" s="1">
        <f>ACOS(CT52)</f>
        <v>2.0480089951680203</v>
      </c>
      <c r="CV52" s="1">
        <f>DEGREES(CU52)</f>
        <v>117.34227182795617</v>
      </c>
      <c r="CW52" s="1">
        <v>10</v>
      </c>
      <c r="CX52" s="1"/>
      <c r="CY52" s="1"/>
      <c r="CZ52" s="1"/>
      <c r="DB52">
        <v>250</v>
      </c>
      <c r="DC52">
        <v>158</v>
      </c>
      <c r="DD52" s="1"/>
      <c r="DE52" s="1">
        <f t="shared" ref="DE52:DF53" si="187">DB47</f>
        <v>139</v>
      </c>
      <c r="DF52" s="1">
        <f t="shared" si="187"/>
        <v>168</v>
      </c>
      <c r="DG52" s="1"/>
      <c r="DH52" s="1"/>
      <c r="DI52" s="1">
        <f>(DG51*DG53+DH51*DH53)/(SQRT(DG51^2+DH51^2)*SQRT(DG53^2+DH53^2))</f>
        <v>-0.42410705660828701</v>
      </c>
      <c r="DJ52" s="1">
        <f>ACOS(DI52)</f>
        <v>2.008771973558356</v>
      </c>
      <c r="DK52" s="1">
        <f>DEGREES(DJ52)</f>
        <v>115.0941560890588</v>
      </c>
      <c r="DL52" s="1">
        <v>10</v>
      </c>
      <c r="DM52" s="1"/>
      <c r="DN52" s="1"/>
      <c r="DO52" s="1"/>
      <c r="DQ52">
        <v>279</v>
      </c>
      <c r="DR52">
        <v>249</v>
      </c>
      <c r="DS52" s="1"/>
      <c r="DT52" s="1">
        <f t="shared" ref="DT52:DT53" si="188">DQ47</f>
        <v>197</v>
      </c>
      <c r="DU52" s="1">
        <f t="shared" ref="DU52" si="189">DR47</f>
        <v>157</v>
      </c>
      <c r="DV52" s="1"/>
      <c r="DW52" s="1"/>
      <c r="DX52" s="1">
        <f>(DV51*DV53+DW51*DW53)/(SQRT(DV51^2+DW51^2)*SQRT(DV53^2+DW53^2))</f>
        <v>-0.38358247566883624</v>
      </c>
      <c r="DY52" s="1">
        <f>ACOS(DX52)</f>
        <v>1.9644687223074746</v>
      </c>
      <c r="DZ52" s="1">
        <f>DEGREES(DY52)</f>
        <v>112.55576677367561</v>
      </c>
      <c r="EA52" s="1">
        <v>10</v>
      </c>
      <c r="EB52" s="1"/>
      <c r="EC52" s="1"/>
      <c r="ED52" s="1"/>
      <c r="EF52">
        <v>248</v>
      </c>
      <c r="EG52">
        <v>240</v>
      </c>
      <c r="EH52" s="1"/>
      <c r="EI52" s="1">
        <f t="shared" ref="EI52:EI53" si="190">EF47</f>
        <v>231</v>
      </c>
      <c r="EJ52" s="1">
        <f t="shared" ref="EJ52" si="191">EG47</f>
        <v>128</v>
      </c>
      <c r="EK52" s="1"/>
      <c r="EL52" s="1"/>
      <c r="EM52" s="1">
        <f>(EK51*EK53+EL51*EL53)/(SQRT(EK51^2+EL51^2)*SQRT(EK53^2+EL53^2))</f>
        <v>-0.72411384624955966</v>
      </c>
      <c r="EN52" s="1">
        <f>ACOS(EM52)</f>
        <v>2.3805449770671903</v>
      </c>
      <c r="EO52" s="1">
        <f>DEGREES(EN52)</f>
        <v>136.39518012701734</v>
      </c>
      <c r="EP52" s="1">
        <v>10</v>
      </c>
      <c r="EQ52" s="1"/>
      <c r="ER52" s="1"/>
      <c r="ES52" s="1"/>
    </row>
    <row r="53" spans="1:149">
      <c r="A53" s="1"/>
      <c r="B53" s="1"/>
      <c r="C53" s="1">
        <v>6</v>
      </c>
      <c r="D53" s="1">
        <f>A39</f>
        <v>140</v>
      </c>
      <c r="E53" s="1">
        <f>B39</f>
        <v>144</v>
      </c>
      <c r="F53" s="1">
        <f>D53-D54</f>
        <v>-25</v>
      </c>
      <c r="G53" s="1">
        <f>E53-E54</f>
        <v>6</v>
      </c>
      <c r="H53" s="1"/>
      <c r="I53" s="1"/>
      <c r="J53" s="1"/>
      <c r="K53" s="1"/>
      <c r="L53" s="1"/>
      <c r="M53" s="1"/>
      <c r="N53" s="1"/>
      <c r="P53" s="1"/>
      <c r="Q53" s="1"/>
      <c r="R53" s="1"/>
      <c r="S53" s="1">
        <f t="shared" si="181"/>
        <v>144</v>
      </c>
      <c r="T53" s="1">
        <f t="shared" si="181"/>
        <v>132</v>
      </c>
      <c r="U53" s="1">
        <f>S53-S52</f>
        <v>5</v>
      </c>
      <c r="V53" s="1">
        <f>T53-T52</f>
        <v>17</v>
      </c>
      <c r="W53" s="1"/>
      <c r="X53" s="1"/>
      <c r="Y53" s="1"/>
      <c r="Z53" s="1"/>
      <c r="AA53" s="1"/>
      <c r="AB53" s="1"/>
      <c r="AC53" s="1"/>
      <c r="AE53">
        <v>268</v>
      </c>
      <c r="AF53">
        <v>178</v>
      </c>
      <c r="AG53" s="1"/>
      <c r="AH53" s="1">
        <f t="shared" si="182"/>
        <v>184</v>
      </c>
      <c r="AI53" s="1">
        <f>AF48</f>
        <v>136</v>
      </c>
      <c r="AJ53" s="1">
        <f>AH53-AH52</f>
        <v>27</v>
      </c>
      <c r="AK53" s="1">
        <f>AI53-AI52</f>
        <v>-4</v>
      </c>
      <c r="AL53" s="1"/>
      <c r="AM53" s="1"/>
      <c r="AN53" s="1"/>
      <c r="AO53" s="1"/>
      <c r="AP53" s="1"/>
      <c r="AQ53" s="1">
        <f>AVERAGE(AQ43:AQ52)</f>
        <v>-0.53034145670109578</v>
      </c>
      <c r="AR53" s="1">
        <f>AVERAGE(AR43:AR52)</f>
        <v>0.84038258561748058</v>
      </c>
      <c r="AT53" s="1"/>
      <c r="AU53" s="1"/>
      <c r="AV53" s="1"/>
      <c r="AW53" s="1">
        <f t="shared" si="183"/>
        <v>111</v>
      </c>
      <c r="AX53" s="1">
        <f t="shared" si="183"/>
        <v>118</v>
      </c>
      <c r="AY53" s="1">
        <f>AW53-AW52</f>
        <v>6</v>
      </c>
      <c r="AZ53" s="1">
        <f>AX53-AX52</f>
        <v>-26</v>
      </c>
      <c r="BA53" s="1"/>
      <c r="BB53" s="1"/>
      <c r="BC53" s="1"/>
      <c r="BD53" s="1"/>
      <c r="BE53" s="1"/>
      <c r="BF53" s="1"/>
      <c r="BG53" s="1"/>
      <c r="BI53" s="1"/>
      <c r="BJ53" s="1"/>
      <c r="BK53" s="1"/>
      <c r="BL53" s="1">
        <f t="shared" si="184"/>
        <v>223</v>
      </c>
      <c r="BM53" s="1">
        <f t="shared" si="184"/>
        <v>204</v>
      </c>
      <c r="BN53" s="1">
        <f>BL53-BL52</f>
        <v>8</v>
      </c>
      <c r="BO53" s="1">
        <f>BM53-BM52</f>
        <v>21</v>
      </c>
      <c r="BP53" s="1"/>
      <c r="BQ53" s="1"/>
      <c r="BR53" s="1"/>
      <c r="BS53" s="1"/>
      <c r="BT53" s="1"/>
      <c r="BU53" s="1"/>
      <c r="BV53" s="1"/>
      <c r="BX53" s="1"/>
      <c r="BY53" s="1"/>
      <c r="BZ53" s="1"/>
      <c r="CA53" s="1">
        <f t="shared" si="185"/>
        <v>177</v>
      </c>
      <c r="CB53" s="1">
        <f t="shared" si="185"/>
        <v>154</v>
      </c>
      <c r="CC53" s="1">
        <f>CA53-CA52</f>
        <v>29</v>
      </c>
      <c r="CD53" s="1">
        <f>CB53-CB52</f>
        <v>-8</v>
      </c>
      <c r="CE53" s="1"/>
      <c r="CF53" s="1"/>
      <c r="CG53" s="1"/>
      <c r="CH53" s="1"/>
      <c r="CI53" s="1"/>
      <c r="CJ53" s="1"/>
      <c r="CK53" s="1"/>
      <c r="CM53">
        <v>193</v>
      </c>
      <c r="CN53">
        <v>268</v>
      </c>
      <c r="CO53" s="1"/>
      <c r="CP53" s="1">
        <f t="shared" si="186"/>
        <v>212</v>
      </c>
      <c r="CQ53" s="1">
        <f>CN48</f>
        <v>172</v>
      </c>
      <c r="CR53" s="1">
        <f>CP53-CP52</f>
        <v>19</v>
      </c>
      <c r="CS53" s="1">
        <f>CQ53-CQ52</f>
        <v>11</v>
      </c>
      <c r="CT53" s="1"/>
      <c r="CU53" s="1"/>
      <c r="CV53" s="1"/>
      <c r="CW53" s="1"/>
      <c r="CX53" s="1"/>
      <c r="CY53" s="1">
        <f>AVERAGE(CY43:CY52)</f>
        <v>-0.56477729293512446</v>
      </c>
      <c r="CZ53" s="1">
        <f>AVERAGE(CZ43:CZ52)</f>
        <v>0.82051862069946813</v>
      </c>
      <c r="DB53">
        <v>273</v>
      </c>
      <c r="DC53">
        <v>142</v>
      </c>
      <c r="DD53" s="1"/>
      <c r="DE53" s="1">
        <f t="shared" si="187"/>
        <v>158</v>
      </c>
      <c r="DF53" s="1">
        <f>DC48</f>
        <v>177</v>
      </c>
      <c r="DG53" s="1">
        <f>DE53-DE52</f>
        <v>19</v>
      </c>
      <c r="DH53" s="1">
        <f>DF53-DF52</f>
        <v>9</v>
      </c>
      <c r="DI53" s="1"/>
      <c r="DJ53" s="1"/>
      <c r="DK53" s="1"/>
      <c r="DL53" s="1"/>
      <c r="DM53" s="1"/>
      <c r="DN53" s="1">
        <f>AVERAGE(DN43:DN52)</f>
        <v>-0.40670839702923095</v>
      </c>
      <c r="DO53" s="1">
        <f>AVERAGE(DO43:DO52)</f>
        <v>0.90573261475300348</v>
      </c>
      <c r="DQ53">
        <v>300</v>
      </c>
      <c r="DR53">
        <v>262</v>
      </c>
      <c r="DS53" s="1"/>
      <c r="DT53" s="1">
        <f t="shared" si="188"/>
        <v>207</v>
      </c>
      <c r="DU53" s="1">
        <f>DR48</f>
        <v>184</v>
      </c>
      <c r="DV53" s="1">
        <f>DT53-DT52</f>
        <v>10</v>
      </c>
      <c r="DW53" s="1">
        <f>DU53-DU52</f>
        <v>27</v>
      </c>
      <c r="DX53" s="1"/>
      <c r="DY53" s="1"/>
      <c r="DZ53" s="1"/>
      <c r="EA53" s="1"/>
      <c r="EB53" s="1"/>
      <c r="EC53" s="1">
        <f>AVERAGE(EC43:EC52)</f>
        <v>-0.52920969640530002</v>
      </c>
      <c r="ED53" s="1">
        <f>AVERAGE(ED43:ED52)</f>
        <v>0.83705997787552355</v>
      </c>
      <c r="EF53">
        <v>267</v>
      </c>
      <c r="EG53">
        <v>261</v>
      </c>
      <c r="EH53" s="1"/>
      <c r="EI53" s="1">
        <f t="shared" si="190"/>
        <v>222</v>
      </c>
      <c r="EJ53" s="1">
        <f>EG48</f>
        <v>153</v>
      </c>
      <c r="EK53" s="1">
        <f>EI53-EI52</f>
        <v>-9</v>
      </c>
      <c r="EL53" s="1">
        <f>EJ53-EJ52</f>
        <v>25</v>
      </c>
      <c r="EM53" s="1"/>
      <c r="EN53" s="1"/>
      <c r="EO53" s="1"/>
      <c r="EP53" s="1"/>
      <c r="EQ53" s="1"/>
      <c r="ER53" s="1">
        <f>AVERAGE(ER43:ER52)</f>
        <v>-0.65562302095578096</v>
      </c>
      <c r="ES53" s="1">
        <f>AVERAGE(ES43:ES52)</f>
        <v>0.73173257815413906</v>
      </c>
    </row>
    <row r="54" spans="1:149">
      <c r="A54" s="1"/>
      <c r="B54" s="1"/>
      <c r="C54" s="1"/>
      <c r="D54" s="1">
        <f t="shared" ref="D54:E55" si="192">A40</f>
        <v>165</v>
      </c>
      <c r="E54" s="1">
        <f t="shared" si="192"/>
        <v>138</v>
      </c>
      <c r="F54" s="1"/>
      <c r="G54" s="1"/>
      <c r="H54" s="1">
        <f>(F53*F55+G53*G55)/(SQRT(F53^2+G53^2)*SQRT(F55^2+G55^2))</f>
        <v>-0.37528525629503157</v>
      </c>
      <c r="I54" s="1">
        <f>ACOS(H54)</f>
        <v>1.9555008320568548</v>
      </c>
      <c r="J54" s="1">
        <f>DEGREES(I54)</f>
        <v>112.04194451117857</v>
      </c>
      <c r="K54" s="1"/>
      <c r="L54" s="1"/>
      <c r="M54" s="1"/>
      <c r="N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2">
        <f>(AC14+AC52)/2</f>
        <v>122.34026498728332</v>
      </c>
      <c r="AE54">
        <v>286</v>
      </c>
      <c r="AF54">
        <v>184</v>
      </c>
      <c r="AG54" s="1"/>
      <c r="AH54" s="1"/>
      <c r="AI54" s="1"/>
      <c r="AJ54" s="1"/>
      <c r="AK54" s="1"/>
      <c r="AL54" s="1"/>
      <c r="AM54" s="1"/>
      <c r="AN54" s="1"/>
      <c r="AO54" s="1"/>
      <c r="AP54" s="1" t="s">
        <v>42</v>
      </c>
      <c r="AQ54" s="1">
        <f>AR53/AQ53</f>
        <v>-1.5846066246545123</v>
      </c>
      <c r="AR54" s="1">
        <f>ATAN(AQ54)</f>
        <v>-1.0078429338132098</v>
      </c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2">
        <f>(BG14+BG52)/2</f>
        <v>127.26745369783799</v>
      </c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2">
        <f>(BV14+BV52)/2</f>
        <v>124.3246800676163</v>
      </c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2">
        <f>(CK14+CK52)/2</f>
        <v>124.59618875529861</v>
      </c>
      <c r="CO54" s="1"/>
      <c r="CP54" s="1"/>
      <c r="CQ54" s="1"/>
      <c r="CR54" s="1"/>
      <c r="CS54" s="1"/>
      <c r="CT54" s="1"/>
      <c r="CU54" s="1"/>
      <c r="CV54" s="1"/>
      <c r="CW54" s="1"/>
      <c r="CX54" s="1" t="s">
        <v>42</v>
      </c>
      <c r="CY54" s="1">
        <f>CZ53/CY53</f>
        <v>-1.4528180062538747</v>
      </c>
      <c r="CZ54" s="1">
        <f>ATAN(CY54)</f>
        <v>-0.96795410022856454</v>
      </c>
      <c r="DD54" s="1"/>
      <c r="DE54" s="1"/>
      <c r="DF54" s="1"/>
      <c r="DG54" s="1"/>
      <c r="DH54" s="1"/>
      <c r="DI54" s="1"/>
      <c r="DJ54" s="1"/>
      <c r="DK54" s="1"/>
      <c r="DL54" s="1"/>
      <c r="DM54" s="1" t="s">
        <v>42</v>
      </c>
      <c r="DN54" s="1">
        <f>DO53/DN53</f>
        <v>-2.2269828244729029</v>
      </c>
      <c r="DO54" s="1">
        <f>ATAN(DN54)</f>
        <v>-1.1487426562840359</v>
      </c>
      <c r="DS54" s="1"/>
      <c r="DT54" s="1"/>
      <c r="DU54" s="1"/>
      <c r="DV54" s="1"/>
      <c r="DW54" s="1"/>
      <c r="DX54" s="1"/>
      <c r="DY54" s="1"/>
      <c r="DZ54" s="1"/>
      <c r="EA54" s="1"/>
      <c r="EB54" s="1" t="s">
        <v>42</v>
      </c>
      <c r="EC54" s="1">
        <f>ED53/EC53</f>
        <v>-1.58171700851538</v>
      </c>
      <c r="ED54" s="1">
        <f>ATAN(EC54)</f>
        <v>-1.0070188361338124</v>
      </c>
      <c r="EH54" s="1"/>
      <c r="EI54" s="1"/>
      <c r="EJ54" s="1"/>
      <c r="EK54" s="1"/>
      <c r="EL54" s="1"/>
      <c r="EM54" s="1"/>
      <c r="EN54" s="1"/>
      <c r="EO54" s="1"/>
      <c r="EP54" s="1"/>
      <c r="EQ54" s="1" t="s">
        <v>42</v>
      </c>
      <c r="ER54" s="1">
        <f>ES53/ER53</f>
        <v>-1.1160873776021532</v>
      </c>
      <c r="ES54" s="1">
        <f>ATAN(ER54)</f>
        <v>-0.84020267261258774</v>
      </c>
    </row>
    <row r="55" spans="1:149">
      <c r="A55" s="1"/>
      <c r="B55" s="1"/>
      <c r="C55" s="1"/>
      <c r="D55" s="1">
        <f t="shared" si="192"/>
        <v>170</v>
      </c>
      <c r="E55" s="1">
        <f t="shared" si="192"/>
        <v>145</v>
      </c>
      <c r="F55" s="1">
        <f>D55-D54</f>
        <v>5</v>
      </c>
      <c r="G55" s="1">
        <f>E55-E54</f>
        <v>7</v>
      </c>
      <c r="H55" s="1"/>
      <c r="I55" s="1"/>
      <c r="J55" s="1"/>
      <c r="K55" s="1"/>
      <c r="L55" s="1"/>
      <c r="M55" s="1"/>
      <c r="N55" s="1"/>
      <c r="P55" s="1"/>
      <c r="Q55" s="1"/>
      <c r="R55" s="1">
        <v>5</v>
      </c>
      <c r="S55" s="1">
        <f>P44</f>
        <v>139</v>
      </c>
      <c r="T55" s="1">
        <f>Q44</f>
        <v>115</v>
      </c>
      <c r="U55" s="1">
        <f>S55-S56</f>
        <v>-5</v>
      </c>
      <c r="V55" s="1">
        <f>T55-T56</f>
        <v>-17</v>
      </c>
      <c r="W55" s="1"/>
      <c r="X55" s="1"/>
      <c r="Y55" s="1"/>
      <c r="Z55" s="1"/>
      <c r="AA55" s="1"/>
      <c r="AB55" s="1"/>
      <c r="AC55" s="1"/>
      <c r="AE55" s="1"/>
      <c r="AF55" s="1"/>
      <c r="AG55" s="1">
        <v>4</v>
      </c>
      <c r="AH55" s="1">
        <f>AE47</f>
        <v>157</v>
      </c>
      <c r="AI55" s="1">
        <f>AF47</f>
        <v>140</v>
      </c>
      <c r="AJ55" s="1">
        <f>AH55-AH56</f>
        <v>-27</v>
      </c>
      <c r="AK55" s="1">
        <f>AI55-AI56</f>
        <v>4</v>
      </c>
      <c r="AL55" s="1"/>
      <c r="AM55" s="1"/>
      <c r="AN55" s="1"/>
      <c r="AO55" s="1"/>
      <c r="AP55" s="1"/>
      <c r="AQ55" s="1"/>
      <c r="AR55" s="1">
        <f>AR54+PI()</f>
        <v>2.1337497197765831</v>
      </c>
      <c r="AT55" s="1"/>
      <c r="AU55" s="1"/>
      <c r="AV55" s="1">
        <v>5</v>
      </c>
      <c r="AW55" s="1">
        <f>AT44</f>
        <v>105</v>
      </c>
      <c r="AX55" s="1">
        <f>AU44</f>
        <v>144</v>
      </c>
      <c r="AY55" s="1">
        <f>AW55-AW56</f>
        <v>-6</v>
      </c>
      <c r="AZ55" s="1">
        <f>AX55-AX56</f>
        <v>26</v>
      </c>
      <c r="BA55" s="1"/>
      <c r="BB55" s="1"/>
      <c r="BC55" s="1"/>
      <c r="BD55" s="1"/>
      <c r="BE55" s="1"/>
      <c r="BF55" s="1"/>
      <c r="BG55" s="1"/>
      <c r="BI55" s="1"/>
      <c r="BJ55" s="1"/>
      <c r="BK55" s="1">
        <v>5</v>
      </c>
      <c r="BL55" s="1">
        <f>BI44</f>
        <v>215</v>
      </c>
      <c r="BM55" s="1">
        <f>BJ44</f>
        <v>183</v>
      </c>
      <c r="BN55" s="1">
        <f>BL55-BL56</f>
        <v>-8</v>
      </c>
      <c r="BO55" s="1">
        <f>BM55-BM56</f>
        <v>-21</v>
      </c>
      <c r="BP55" s="1"/>
      <c r="BQ55" s="1"/>
      <c r="BR55" s="1"/>
      <c r="BS55" s="1"/>
      <c r="BT55" s="1"/>
      <c r="BU55" s="1"/>
      <c r="BV55" s="1"/>
      <c r="BX55" s="1"/>
      <c r="BY55" s="1"/>
      <c r="BZ55" s="1">
        <v>5</v>
      </c>
      <c r="CA55" s="1">
        <f>BX44</f>
        <v>148</v>
      </c>
      <c r="CB55" s="1">
        <f>BY44</f>
        <v>162</v>
      </c>
      <c r="CC55" s="1">
        <f>CA55-CA56</f>
        <v>-29</v>
      </c>
      <c r="CD55" s="1">
        <f>CB55-CB56</f>
        <v>8</v>
      </c>
      <c r="CE55" s="1"/>
      <c r="CF55" s="1"/>
      <c r="CG55" s="1"/>
      <c r="CH55" s="1"/>
      <c r="CI55" s="1"/>
      <c r="CJ55" s="1"/>
      <c r="CK55" s="1"/>
      <c r="CM55" s="1"/>
      <c r="CN55" s="1"/>
      <c r="CO55" s="1">
        <v>4</v>
      </c>
      <c r="CP55" s="1">
        <f>CM47</f>
        <v>193</v>
      </c>
      <c r="CQ55" s="1">
        <f>CN47</f>
        <v>161</v>
      </c>
      <c r="CR55" s="1">
        <f>CP55-CP56</f>
        <v>-19</v>
      </c>
      <c r="CS55" s="1">
        <f>CQ55-CQ56</f>
        <v>-11</v>
      </c>
      <c r="CT55" s="1"/>
      <c r="CU55" s="1"/>
      <c r="CV55" s="1"/>
      <c r="CW55" s="1"/>
      <c r="CX55" s="1"/>
      <c r="CY55" s="1"/>
      <c r="CZ55" s="1">
        <f>CZ54+PI()</f>
        <v>2.1736385533612284</v>
      </c>
      <c r="DB55" s="1"/>
      <c r="DC55" s="1"/>
      <c r="DD55" s="1">
        <v>4</v>
      </c>
      <c r="DE55" s="1">
        <f>DB47</f>
        <v>139</v>
      </c>
      <c r="DF55" s="1">
        <f>DC47</f>
        <v>168</v>
      </c>
      <c r="DG55" s="1">
        <f>DE55-DE56</f>
        <v>-19</v>
      </c>
      <c r="DH55" s="1">
        <f>DF55-DF56</f>
        <v>-9</v>
      </c>
      <c r="DI55" s="1"/>
      <c r="DJ55" s="1"/>
      <c r="DK55" s="1"/>
      <c r="DL55" s="1"/>
      <c r="DM55" s="1"/>
      <c r="DN55" s="1"/>
      <c r="DO55" s="1">
        <f>DO54+PI()</f>
        <v>1.9928499973057572</v>
      </c>
      <c r="DQ55" s="1"/>
      <c r="DR55" s="1"/>
      <c r="DS55" s="1">
        <v>4</v>
      </c>
      <c r="DT55" s="1">
        <f>DQ47</f>
        <v>197</v>
      </c>
      <c r="DU55" s="1">
        <f>DR47</f>
        <v>157</v>
      </c>
      <c r="DV55" s="1">
        <f>DT55-DT56</f>
        <v>-10</v>
      </c>
      <c r="DW55" s="1">
        <f>DU55-DU56</f>
        <v>-27</v>
      </c>
      <c r="DX55" s="1"/>
      <c r="DY55" s="1"/>
      <c r="DZ55" s="1"/>
      <c r="EA55" s="1"/>
      <c r="EB55" s="1"/>
      <c r="EC55" s="1"/>
      <c r="ED55" s="1">
        <f>ED54+PI()</f>
        <v>2.1345738174559807</v>
      </c>
      <c r="EF55" s="1"/>
      <c r="EG55" s="1"/>
      <c r="EH55" s="1">
        <v>4</v>
      </c>
      <c r="EI55" s="1">
        <f>EF47</f>
        <v>231</v>
      </c>
      <c r="EJ55" s="1">
        <f>EG47</f>
        <v>128</v>
      </c>
      <c r="EK55" s="1">
        <f>EI55-EI56</f>
        <v>9</v>
      </c>
      <c r="EL55" s="1">
        <f>EJ55-EJ56</f>
        <v>-25</v>
      </c>
      <c r="EM55" s="1"/>
      <c r="EN55" s="1"/>
      <c r="EO55" s="1"/>
      <c r="EP55" s="1"/>
      <c r="EQ55" s="1"/>
      <c r="ER55" s="1"/>
      <c r="ES55" s="1">
        <f>ES54+PI()</f>
        <v>2.3013899809772056</v>
      </c>
    </row>
    <row r="56" spans="1:149">
      <c r="P56" s="1"/>
      <c r="Q56" s="1"/>
      <c r="R56" s="1"/>
      <c r="S56" s="1">
        <f t="shared" ref="S56:T57" si="193">P45</f>
        <v>144</v>
      </c>
      <c r="T56" s="1">
        <f t="shared" si="193"/>
        <v>132</v>
      </c>
      <c r="U56" s="1"/>
      <c r="V56" s="1"/>
      <c r="W56" s="1">
        <f>(U55*U57+V55*V57)/(SQRT(U55^2+V55^2)*SQRT(U57^2+V57^2))</f>
        <v>-0.60991125334747665</v>
      </c>
      <c r="X56" s="1">
        <f>ACOS(W56)</f>
        <v>2.2267449254570422</v>
      </c>
      <c r="Y56" s="1">
        <f>DEGREES(X56)</f>
        <v>127.58308628086162</v>
      </c>
      <c r="Z56" s="1"/>
      <c r="AA56" s="1"/>
      <c r="AB56" s="1"/>
      <c r="AC56" s="1"/>
      <c r="AE56" s="1"/>
      <c r="AF56" s="1"/>
      <c r="AG56" s="1"/>
      <c r="AH56" s="1">
        <f t="shared" ref="AH56:AI57" si="194">AE48</f>
        <v>184</v>
      </c>
      <c r="AI56" s="1">
        <f t="shared" si="194"/>
        <v>136</v>
      </c>
      <c r="AJ56" s="1"/>
      <c r="AK56" s="1"/>
      <c r="AL56" s="1">
        <f>(AJ55*AJ57+AK55*AK57)/(SQRT(AJ55^2+AK55^2)*SQRT(AJ57^2+AK57^2))</f>
        <v>-0.38327654247842041</v>
      </c>
      <c r="AM56" s="1">
        <f>ACOS(AL56)</f>
        <v>1.9641374716770783</v>
      </c>
      <c r="AN56" s="1">
        <f>DEGREES(AM56)</f>
        <v>112.53678751059286</v>
      </c>
      <c r="AO56" s="1"/>
      <c r="AP56" s="1"/>
      <c r="AQ56" s="1"/>
      <c r="AR56" s="4">
        <f>DEGREES(AR55)</f>
        <v>122.25485348042029</v>
      </c>
      <c r="AT56" s="1"/>
      <c r="AU56" s="1"/>
      <c r="AV56" s="1"/>
      <c r="AW56" s="1">
        <f t="shared" ref="AW56:AX57" si="195">AT45</f>
        <v>111</v>
      </c>
      <c r="AX56" s="1">
        <f t="shared" si="195"/>
        <v>118</v>
      </c>
      <c r="AY56" s="1"/>
      <c r="AZ56" s="1"/>
      <c r="BA56" s="1">
        <f>(AY55*AY57+AZ55*AZ57)/(SQRT(AY55^2+AZ55^2)*SQRT(AY57^2+AZ57^2))</f>
        <v>-0.77571167869910373</v>
      </c>
      <c r="BB56" s="1">
        <f>ACOS(BA56)</f>
        <v>2.4586383436994694</v>
      </c>
      <c r="BC56" s="1">
        <f>DEGREES(BB56)</f>
        <v>140.86960044301472</v>
      </c>
      <c r="BD56" s="1"/>
      <c r="BE56" s="1"/>
      <c r="BF56" s="1"/>
      <c r="BG56" s="1"/>
      <c r="BI56" s="1"/>
      <c r="BJ56" s="1"/>
      <c r="BK56" s="1"/>
      <c r="BL56" s="1">
        <f t="shared" ref="BL56:BM57" si="196">BI45</f>
        <v>223</v>
      </c>
      <c r="BM56" s="1">
        <f t="shared" si="196"/>
        <v>204</v>
      </c>
      <c r="BN56" s="1"/>
      <c r="BO56" s="1"/>
      <c r="BP56" s="1">
        <f>(BN55*BN57+BO55*BO57)/(SQRT(BN55^2+BO55^2)*SQRT(BN57^2+BO57^2))</f>
        <v>-0.71869632743029643</v>
      </c>
      <c r="BQ56" s="1">
        <f>ACOS(BP56)</f>
        <v>2.3727219107950654</v>
      </c>
      <c r="BR56" s="1">
        <f>DEGREES(BQ56)</f>
        <v>135.94695144677345</v>
      </c>
      <c r="BS56" s="1"/>
      <c r="BT56" s="1"/>
      <c r="BU56" s="1"/>
      <c r="BV56" s="1"/>
      <c r="BX56" s="1"/>
      <c r="BY56" s="1"/>
      <c r="BZ56" s="1"/>
      <c r="CA56" s="1">
        <f t="shared" ref="CA56:CB57" si="197">BX45</f>
        <v>177</v>
      </c>
      <c r="CB56" s="1">
        <f t="shared" si="197"/>
        <v>154</v>
      </c>
      <c r="CC56" s="1"/>
      <c r="CD56" s="1"/>
      <c r="CE56" s="1">
        <f>(CC55*CC57+CD55*CD57)/(SQRT(CC55^2+CD55^2)*SQRT(CC57^2+CD57^2))</f>
        <v>-0.71650949761406102</v>
      </c>
      <c r="CF56" s="1">
        <f>ACOS(CE56)</f>
        <v>2.3695819498762321</v>
      </c>
      <c r="CG56" s="1">
        <f>DEGREES(CF56)</f>
        <v>135.76704493828828</v>
      </c>
      <c r="CH56" s="1"/>
      <c r="CI56" s="1"/>
      <c r="CJ56" s="1"/>
      <c r="CK56" s="1"/>
      <c r="CM56" s="1"/>
      <c r="CN56" s="1"/>
      <c r="CO56" s="1"/>
      <c r="CP56" s="1">
        <f t="shared" ref="CP56:CQ57" si="198">CM48</f>
        <v>212</v>
      </c>
      <c r="CQ56" s="1">
        <f t="shared" si="198"/>
        <v>172</v>
      </c>
      <c r="CR56" s="1"/>
      <c r="CS56" s="1"/>
      <c r="CT56" s="1">
        <f>(CR55*CR57+CS55*CS57)/(SQRT(CR55^2+CS55^2)*SQRT(CR57^2+CS57^2))</f>
        <v>-0.66103054306899667</v>
      </c>
      <c r="CU56" s="1">
        <f>ACOS(CT56)</f>
        <v>2.2929876582948845</v>
      </c>
      <c r="CV56" s="1">
        <f>DEGREES(CU56)</f>
        <v>131.37851529588266</v>
      </c>
      <c r="CW56" s="1"/>
      <c r="CX56" s="1"/>
      <c r="CY56" s="1"/>
      <c r="CZ56" s="4">
        <f>DEGREES(CZ55)</f>
        <v>124.54031529452017</v>
      </c>
      <c r="DB56" s="1"/>
      <c r="DC56" s="1"/>
      <c r="DD56" s="1"/>
      <c r="DE56" s="1">
        <f t="shared" ref="DE56:DF57" si="199">DB48</f>
        <v>158</v>
      </c>
      <c r="DF56" s="1">
        <f t="shared" si="199"/>
        <v>177</v>
      </c>
      <c r="DG56" s="1"/>
      <c r="DH56" s="1"/>
      <c r="DI56" s="1">
        <f>(DG55*DG57+DH55*DH57)/(SQRT(DG55^2+DH55^2)*SQRT(DG57^2+DH57^2))</f>
        <v>-0.43307442991752043</v>
      </c>
      <c r="DJ56" s="1">
        <f>ACOS(DI56)</f>
        <v>2.0186972059458341</v>
      </c>
      <c r="DK56" s="1">
        <f>DEGREES(DJ56)</f>
        <v>115.66283001554785</v>
      </c>
      <c r="DL56" s="1"/>
      <c r="DM56" s="1"/>
      <c r="DN56" s="1"/>
      <c r="DO56" s="4">
        <f>DEGREES(DO55)</f>
        <v>114.18189404827737</v>
      </c>
      <c r="DQ56" s="1"/>
      <c r="DR56" s="1"/>
      <c r="DS56" s="1"/>
      <c r="DT56" s="1">
        <f t="shared" ref="DT56:DT57" si="200">DQ48</f>
        <v>207</v>
      </c>
      <c r="DU56" s="1">
        <f t="shared" ref="DU56:DU57" si="201">DR48</f>
        <v>184</v>
      </c>
      <c r="DV56" s="1"/>
      <c r="DW56" s="1"/>
      <c r="DX56" s="1">
        <f>(DV55*DV57+DW55*DW57)/(SQRT(DV55^2+DW55^2)*SQRT(DV57^2+DW57^2))</f>
        <v>-0.53968538351635797</v>
      </c>
      <c r="DY56" s="1">
        <f>ACOS(DX56)</f>
        <v>2.1408596785035749</v>
      </c>
      <c r="DZ56" s="1">
        <f>DEGREES(DY56)</f>
        <v>122.66222410798913</v>
      </c>
      <c r="EA56" s="1"/>
      <c r="EB56" s="1"/>
      <c r="EC56" s="1"/>
      <c r="ED56" s="4">
        <f>DEGREES(ED55)</f>
        <v>122.3020707993563</v>
      </c>
      <c r="EF56" s="1"/>
      <c r="EG56" s="1"/>
      <c r="EH56" s="1"/>
      <c r="EI56" s="1">
        <f t="shared" ref="EI56:EI57" si="202">EF48</f>
        <v>222</v>
      </c>
      <c r="EJ56" s="1">
        <f t="shared" ref="EJ56:EJ57" si="203">EG48</f>
        <v>153</v>
      </c>
      <c r="EK56" s="1"/>
      <c r="EL56" s="1"/>
      <c r="EM56" s="1">
        <f>(EK55*EK57+EL55*EL57)/(SQRT(EK55^2+EL55^2)*SQRT(EK57^2+EL57^2))</f>
        <v>-0.6119402924412487</v>
      </c>
      <c r="EN56" s="1">
        <f>ACOS(EM56)</f>
        <v>2.2293078554845747</v>
      </c>
      <c r="EO56" s="1">
        <f>DEGREES(EN56)</f>
        <v>127.72993135462659</v>
      </c>
      <c r="EP56" s="1"/>
      <c r="EQ56" s="1"/>
      <c r="ER56" s="1"/>
      <c r="ES56" s="4">
        <f>DEGREES(ES55)</f>
        <v>131.8599329236867</v>
      </c>
    </row>
    <row r="57" spans="1:149">
      <c r="C57" s="1">
        <v>7</v>
      </c>
      <c r="D57" s="1">
        <f>A40</f>
        <v>165</v>
      </c>
      <c r="E57" s="1">
        <f>B40</f>
        <v>138</v>
      </c>
      <c r="F57" s="1">
        <f>D57-D58</f>
        <v>-5</v>
      </c>
      <c r="G57" s="1">
        <f>E57-E58</f>
        <v>-7</v>
      </c>
      <c r="H57" s="1"/>
      <c r="I57" s="1"/>
      <c r="J57" s="1"/>
      <c r="P57" s="1"/>
      <c r="Q57" s="1"/>
      <c r="R57" s="1"/>
      <c r="S57" s="1">
        <f t="shared" si="193"/>
        <v>136</v>
      </c>
      <c r="T57" s="1">
        <f t="shared" si="193"/>
        <v>143</v>
      </c>
      <c r="U57" s="1">
        <f>S57-S56</f>
        <v>-8</v>
      </c>
      <c r="V57" s="1">
        <f>T57-T56</f>
        <v>11</v>
      </c>
      <c r="W57" s="1"/>
      <c r="X57" s="1"/>
      <c r="Y57" s="1"/>
      <c r="Z57" s="1"/>
      <c r="AA57" s="1"/>
      <c r="AB57" s="1"/>
      <c r="AC57" s="1"/>
      <c r="AE57" s="1"/>
      <c r="AF57" s="1"/>
      <c r="AG57" s="1"/>
      <c r="AH57" s="1">
        <f t="shared" si="194"/>
        <v>193</v>
      </c>
      <c r="AI57" s="1">
        <f t="shared" si="194"/>
        <v>151</v>
      </c>
      <c r="AJ57" s="1">
        <f>AH57-AH56</f>
        <v>9</v>
      </c>
      <c r="AK57" s="1">
        <f>AI57-AI56</f>
        <v>15</v>
      </c>
      <c r="AL57" s="1"/>
      <c r="AM57" s="1"/>
      <c r="AN57" s="1"/>
      <c r="AO57" s="1"/>
      <c r="AP57" s="1"/>
      <c r="AQ57" s="1"/>
      <c r="AR57" s="1"/>
      <c r="AT57" s="1"/>
      <c r="AU57" s="1"/>
      <c r="AV57" s="1"/>
      <c r="AW57" s="1">
        <f t="shared" si="195"/>
        <v>120</v>
      </c>
      <c r="AX57" s="1">
        <f t="shared" si="195"/>
        <v>111</v>
      </c>
      <c r="AY57" s="1">
        <f>AW57-AW56</f>
        <v>9</v>
      </c>
      <c r="AZ57" s="1">
        <f>AX57-AX56</f>
        <v>-7</v>
      </c>
      <c r="BA57" s="1"/>
      <c r="BB57" s="1"/>
      <c r="BC57" s="1"/>
      <c r="BD57" s="1"/>
      <c r="BE57" s="1"/>
      <c r="BF57" s="1"/>
      <c r="BG57" s="1"/>
      <c r="BI57" s="1"/>
      <c r="BJ57" s="1"/>
      <c r="BK57" s="1"/>
      <c r="BL57" s="1">
        <f t="shared" si="196"/>
        <v>217</v>
      </c>
      <c r="BM57" s="1">
        <f t="shared" si="196"/>
        <v>218</v>
      </c>
      <c r="BN57" s="1">
        <f>BL57-BL56</f>
        <v>-6</v>
      </c>
      <c r="BO57" s="1">
        <f>BM57-BM56</f>
        <v>14</v>
      </c>
      <c r="BP57" s="1"/>
      <c r="BQ57" s="1"/>
      <c r="BR57" s="1"/>
      <c r="BS57" s="1"/>
      <c r="BT57" s="1"/>
      <c r="BU57" s="1"/>
      <c r="BV57" s="1"/>
      <c r="BX57" s="1"/>
      <c r="BY57" s="1"/>
      <c r="BZ57" s="1"/>
      <c r="CA57" s="1">
        <f t="shared" si="197"/>
        <v>197</v>
      </c>
      <c r="CB57" s="1">
        <f t="shared" si="197"/>
        <v>165</v>
      </c>
      <c r="CC57" s="1">
        <f>CA57-CA56</f>
        <v>20</v>
      </c>
      <c r="CD57" s="1">
        <f>CB57-CB56</f>
        <v>11</v>
      </c>
      <c r="CE57" s="1"/>
      <c r="CF57" s="1"/>
      <c r="CG57" s="1"/>
      <c r="CH57" s="1"/>
      <c r="CI57" s="1"/>
      <c r="CJ57" s="1"/>
      <c r="CK57" s="1"/>
      <c r="CM57" s="1"/>
      <c r="CN57" s="1"/>
      <c r="CO57" s="1"/>
      <c r="CP57" s="1">
        <f t="shared" si="198"/>
        <v>216</v>
      </c>
      <c r="CQ57" s="1">
        <f t="shared" si="198"/>
        <v>192</v>
      </c>
      <c r="CR57" s="1">
        <f>CP57-CP56</f>
        <v>4</v>
      </c>
      <c r="CS57" s="1">
        <f>CQ57-CQ56</f>
        <v>20</v>
      </c>
      <c r="CT57" s="1"/>
      <c r="CU57" s="1"/>
      <c r="CV57" s="1"/>
      <c r="CW57" s="1"/>
      <c r="CX57" s="1"/>
      <c r="CY57" s="1"/>
      <c r="CZ57" s="1"/>
      <c r="DB57" s="1"/>
      <c r="DC57" s="1"/>
      <c r="DD57" s="1"/>
      <c r="DE57" s="1">
        <f t="shared" si="199"/>
        <v>179</v>
      </c>
      <c r="DF57" s="1">
        <f t="shared" si="199"/>
        <v>160</v>
      </c>
      <c r="DG57" s="1">
        <f>DE57-DE56</f>
        <v>21</v>
      </c>
      <c r="DH57" s="1">
        <f>DF57-DF56</f>
        <v>-17</v>
      </c>
      <c r="DI57" s="1"/>
      <c r="DJ57" s="1"/>
      <c r="DK57" s="1"/>
      <c r="DL57" s="1"/>
      <c r="DM57" s="1"/>
      <c r="DN57" s="1"/>
      <c r="DO57" s="1"/>
      <c r="DQ57" s="1"/>
      <c r="DR57" s="1"/>
      <c r="DS57" s="1"/>
      <c r="DT57" s="1">
        <f t="shared" si="200"/>
        <v>239</v>
      </c>
      <c r="DU57" s="1">
        <f t="shared" si="201"/>
        <v>191</v>
      </c>
      <c r="DV57" s="1">
        <f>DT57-DT56</f>
        <v>32</v>
      </c>
      <c r="DW57" s="1">
        <f>DU57-DU56</f>
        <v>7</v>
      </c>
      <c r="DX57" s="1"/>
      <c r="DY57" s="1"/>
      <c r="DZ57" s="1"/>
      <c r="EA57" s="1"/>
      <c r="EB57" s="1"/>
      <c r="EC57" s="1"/>
      <c r="ED57" s="1"/>
      <c r="EF57" s="1"/>
      <c r="EG57" s="1"/>
      <c r="EH57" s="1"/>
      <c r="EI57" s="1">
        <f t="shared" si="202"/>
        <v>236</v>
      </c>
      <c r="EJ57" s="1">
        <f t="shared" si="203"/>
        <v>175</v>
      </c>
      <c r="EK57" s="1">
        <f>EI57-EI56</f>
        <v>14</v>
      </c>
      <c r="EL57" s="1">
        <f>EJ57-EJ56</f>
        <v>22</v>
      </c>
      <c r="EM57" s="1"/>
      <c r="EN57" s="1"/>
      <c r="EO57" s="1"/>
      <c r="EP57" s="1"/>
      <c r="EQ57" s="1"/>
      <c r="ER57" s="1"/>
      <c r="ES57" s="1"/>
    </row>
    <row r="58" spans="1:149">
      <c r="C58" s="1"/>
      <c r="D58" s="1">
        <f t="shared" ref="D58:E59" si="204">A41</f>
        <v>170</v>
      </c>
      <c r="E58" s="1">
        <f t="shared" si="204"/>
        <v>145</v>
      </c>
      <c r="F58" s="1"/>
      <c r="G58" s="1"/>
      <c r="H58" s="1">
        <f>(F57*F59+G57*G59)/(SQRT(F57^2+G57^2)*SQRT(F59^2+G59^2))</f>
        <v>-0.6211489158016269</v>
      </c>
      <c r="I58" s="1">
        <f>ACOS(H58)</f>
        <v>2.2410042084996604</v>
      </c>
      <c r="J58" s="1">
        <f>DEGREES(I58)</f>
        <v>128.40008301808612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2">
        <f>(AR14+AR56)/2</f>
        <v>123.3493479191545</v>
      </c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2">
        <f>(CZ14+CZ56)/2</f>
        <v>122.85943987764472</v>
      </c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2">
        <f>(DO14+DO56)/2</f>
        <v>116.28155245476776</v>
      </c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2">
        <f>(ED14+ED56)/2</f>
        <v>121.83970021584729</v>
      </c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2">
        <f>(ES14+ES56)/2</f>
        <v>130.94917455143886</v>
      </c>
    </row>
    <row r="59" spans="1:149">
      <c r="C59" s="1"/>
      <c r="D59" s="1">
        <f t="shared" si="204"/>
        <v>190</v>
      </c>
      <c r="E59" s="1">
        <f t="shared" si="204"/>
        <v>146</v>
      </c>
      <c r="F59" s="1">
        <f>D59-D58</f>
        <v>20</v>
      </c>
      <c r="G59" s="1">
        <f>E59-E58</f>
        <v>1</v>
      </c>
      <c r="H59" s="1"/>
      <c r="I59" s="1"/>
      <c r="J59" s="1"/>
      <c r="P59" s="1"/>
      <c r="Q59" s="1"/>
      <c r="R59" s="1">
        <v>6</v>
      </c>
      <c r="S59" s="1">
        <f>P45</f>
        <v>144</v>
      </c>
      <c r="T59" s="1">
        <f>Q45</f>
        <v>132</v>
      </c>
      <c r="U59" s="1">
        <f>S59-S60</f>
        <v>8</v>
      </c>
      <c r="V59" s="1">
        <f>T59-T60</f>
        <v>-11</v>
      </c>
      <c r="W59" s="1"/>
      <c r="X59" s="1"/>
      <c r="Y59" s="1"/>
      <c r="Z59" s="1"/>
      <c r="AA59" s="1"/>
      <c r="AB59" s="1"/>
      <c r="AC59" s="1"/>
      <c r="AE59" s="1"/>
      <c r="AF59" s="1"/>
      <c r="AG59" s="1">
        <v>5</v>
      </c>
      <c r="AH59" s="1">
        <f>AE48</f>
        <v>184</v>
      </c>
      <c r="AI59" s="1">
        <f>AF48</f>
        <v>136</v>
      </c>
      <c r="AJ59" s="1">
        <f>AH59-AH60</f>
        <v>-9</v>
      </c>
      <c r="AK59" s="1">
        <f>AI59-AI60</f>
        <v>-15</v>
      </c>
      <c r="AL59" s="1"/>
      <c r="AM59" s="1"/>
      <c r="AN59" s="1"/>
      <c r="AO59" s="1"/>
      <c r="AP59" s="1"/>
      <c r="AQ59" s="1"/>
      <c r="AR59" s="1"/>
      <c r="AT59" s="1"/>
      <c r="AU59" s="1"/>
      <c r="AV59" s="1">
        <v>6</v>
      </c>
      <c r="AW59" s="1">
        <f>AT45</f>
        <v>111</v>
      </c>
      <c r="AX59" s="1">
        <f>AU45</f>
        <v>118</v>
      </c>
      <c r="AY59" s="1">
        <f>AW59-AW60</f>
        <v>-9</v>
      </c>
      <c r="AZ59" s="1">
        <f>AX59-AX60</f>
        <v>7</v>
      </c>
      <c r="BA59" s="1"/>
      <c r="BB59" s="1"/>
      <c r="BC59" s="1"/>
      <c r="BD59" s="1"/>
      <c r="BE59" s="1"/>
      <c r="BF59" s="1"/>
      <c r="BG59" s="1"/>
      <c r="BI59" s="1"/>
      <c r="BJ59" s="1"/>
      <c r="BK59" s="1">
        <v>6</v>
      </c>
      <c r="BL59" s="1">
        <f>BI45</f>
        <v>223</v>
      </c>
      <c r="BM59" s="1">
        <f>BJ45</f>
        <v>204</v>
      </c>
      <c r="BN59" s="1">
        <f>BL59-BL60</f>
        <v>6</v>
      </c>
      <c r="BO59" s="1">
        <f>BM59-BM60</f>
        <v>-14</v>
      </c>
      <c r="BP59" s="1"/>
      <c r="BQ59" s="1"/>
      <c r="BR59" s="1"/>
      <c r="BS59" s="1"/>
      <c r="BT59" s="1"/>
      <c r="BU59" s="1"/>
      <c r="BV59" s="1"/>
      <c r="BX59" s="1"/>
      <c r="BY59" s="1"/>
      <c r="BZ59" s="1">
        <v>6</v>
      </c>
      <c r="CA59" s="1">
        <f>BX45</f>
        <v>177</v>
      </c>
      <c r="CB59" s="1">
        <f>BY45</f>
        <v>154</v>
      </c>
      <c r="CC59" s="1">
        <f>CA59-CA60</f>
        <v>-20</v>
      </c>
      <c r="CD59" s="1">
        <f>CB59-CB60</f>
        <v>-11</v>
      </c>
      <c r="CE59" s="1"/>
      <c r="CF59" s="1"/>
      <c r="CG59" s="1"/>
      <c r="CH59" s="1"/>
      <c r="CI59" s="1"/>
      <c r="CJ59" s="1"/>
      <c r="CK59" s="1"/>
      <c r="CM59" s="1"/>
      <c r="CN59" s="1"/>
      <c r="CO59" s="1">
        <v>5</v>
      </c>
      <c r="CP59" s="1">
        <f>CM48</f>
        <v>212</v>
      </c>
      <c r="CQ59" s="1">
        <f>CN48</f>
        <v>172</v>
      </c>
      <c r="CR59" s="1">
        <f>CP59-CP60</f>
        <v>-4</v>
      </c>
      <c r="CS59" s="1">
        <f>CQ59-CQ60</f>
        <v>-20</v>
      </c>
      <c r="CT59" s="1"/>
      <c r="CU59" s="1"/>
      <c r="CV59" s="1"/>
      <c r="CW59" s="1"/>
      <c r="CX59" s="1"/>
      <c r="CY59" s="1"/>
      <c r="CZ59" s="1"/>
      <c r="DB59" s="1"/>
      <c r="DC59" s="1"/>
      <c r="DD59" s="1">
        <v>5</v>
      </c>
      <c r="DE59" s="1">
        <f>DB48</f>
        <v>158</v>
      </c>
      <c r="DF59" s="1">
        <f>DC48</f>
        <v>177</v>
      </c>
      <c r="DG59" s="1">
        <f>DE59-DE60</f>
        <v>-21</v>
      </c>
      <c r="DH59" s="1">
        <f>DF59-DF60</f>
        <v>17</v>
      </c>
      <c r="DI59" s="1"/>
      <c r="DJ59" s="1"/>
      <c r="DK59" s="1"/>
      <c r="DL59" s="1"/>
      <c r="DM59" s="1"/>
      <c r="DN59" s="1"/>
      <c r="DO59" s="1"/>
      <c r="DQ59" s="1"/>
      <c r="DR59" s="1"/>
      <c r="DS59" s="1">
        <v>5</v>
      </c>
      <c r="DT59" s="1">
        <f>DQ48</f>
        <v>207</v>
      </c>
      <c r="DU59" s="1">
        <f>DR48</f>
        <v>184</v>
      </c>
      <c r="DV59" s="1">
        <f>DT59-DT60</f>
        <v>-32</v>
      </c>
      <c r="DW59" s="1">
        <f>DU59-DU60</f>
        <v>-7</v>
      </c>
      <c r="DX59" s="1"/>
      <c r="DY59" s="1"/>
      <c r="DZ59" s="1"/>
      <c r="EA59" s="1"/>
      <c r="EB59" s="1"/>
      <c r="EC59" s="1"/>
      <c r="ED59" s="1"/>
      <c r="EF59" s="1"/>
      <c r="EG59" s="1"/>
      <c r="EH59" s="1">
        <v>5</v>
      </c>
      <c r="EI59" s="1">
        <f>EF48</f>
        <v>222</v>
      </c>
      <c r="EJ59" s="1">
        <f>EG48</f>
        <v>153</v>
      </c>
      <c r="EK59" s="1">
        <f>EI59-EI60</f>
        <v>-14</v>
      </c>
      <c r="EL59" s="1">
        <f>EJ59-EJ60</f>
        <v>-22</v>
      </c>
      <c r="EM59" s="1"/>
      <c r="EN59" s="1"/>
      <c r="EO59" s="1"/>
      <c r="EP59" s="1"/>
      <c r="EQ59" s="1"/>
      <c r="ER59" s="1"/>
      <c r="ES59" s="1"/>
    </row>
    <row r="60" spans="1:149">
      <c r="P60" s="1"/>
      <c r="Q60" s="1"/>
      <c r="R60" s="1"/>
      <c r="S60" s="1">
        <f t="shared" ref="S60:T61" si="205">P46</f>
        <v>136</v>
      </c>
      <c r="T60" s="1">
        <f t="shared" si="205"/>
        <v>143</v>
      </c>
      <c r="U60" s="1"/>
      <c r="V60" s="1"/>
      <c r="W60" s="1">
        <f>(U59*U61+V59*V61)/(SQRT(U59^2+V59^2)*SQRT(U61^2+V61^2))</f>
        <v>-0.39087362914203427</v>
      </c>
      <c r="X60" s="1">
        <f>ACOS(W60)</f>
        <v>1.972376866903776</v>
      </c>
      <c r="Y60" s="1">
        <f>DEGREES(X60)</f>
        <v>113.00887008282287</v>
      </c>
      <c r="Z60" s="1"/>
      <c r="AA60" s="1"/>
      <c r="AB60" s="1"/>
      <c r="AC60" s="1"/>
      <c r="AE60" s="1"/>
      <c r="AF60" s="1"/>
      <c r="AG60" s="1"/>
      <c r="AH60" s="1">
        <f t="shared" ref="AH60:AI61" si="206">AE49</f>
        <v>193</v>
      </c>
      <c r="AI60" s="1">
        <f t="shared" si="206"/>
        <v>151</v>
      </c>
      <c r="AJ60" s="1"/>
      <c r="AK60" s="1"/>
      <c r="AL60" s="1">
        <f>(AJ59*AJ61+AK59*AK61)/(SQRT(AJ59^2+AK59^2)*SQRT(AJ61^2+AK61^2))</f>
        <v>-0.6484664555997911</v>
      </c>
      <c r="AM60" s="1">
        <f>ACOS(AL60)</f>
        <v>2.2763645044801075</v>
      </c>
      <c r="AN60" s="1">
        <f>DEGREES(AM60)</f>
        <v>130.42607874009914</v>
      </c>
      <c r="AO60" s="1"/>
      <c r="AP60" s="1"/>
      <c r="AQ60" s="1"/>
      <c r="AR60" s="1"/>
      <c r="AT60" s="1"/>
      <c r="AU60" s="1"/>
      <c r="AV60" s="1"/>
      <c r="AW60" s="1">
        <f t="shared" ref="AW60:AX61" si="207">AT46</f>
        <v>120</v>
      </c>
      <c r="AX60" s="1">
        <f t="shared" si="207"/>
        <v>111</v>
      </c>
      <c r="AY60" s="1"/>
      <c r="AZ60" s="1"/>
      <c r="BA60" s="1">
        <f>(AY59*AY61+AZ59*AZ61)/(SQRT(AY59^2+AZ59^2)*SQRT(AY61^2+AZ61^2))</f>
        <v>-0.58537625517062908</v>
      </c>
      <c r="BB60" s="1">
        <f>ACOS(BA60)</f>
        <v>2.1961403829662594</v>
      </c>
      <c r="BC60" s="1">
        <f>DEGREES(BB60)</f>
        <v>125.82957516221097</v>
      </c>
      <c r="BD60" s="1"/>
      <c r="BE60" s="1"/>
      <c r="BF60" s="1"/>
      <c r="BG60" s="1"/>
      <c r="BI60" s="1"/>
      <c r="BJ60" s="1"/>
      <c r="BK60" s="1"/>
      <c r="BL60" s="1">
        <f t="shared" ref="BL60:BM61" si="208">BI46</f>
        <v>217</v>
      </c>
      <c r="BM60" s="1">
        <f t="shared" si="208"/>
        <v>218</v>
      </c>
      <c r="BN60" s="1"/>
      <c r="BO60" s="1"/>
      <c r="BP60" s="1">
        <f>(BN59*BN61+BO59*BO61)/(SQRT(BN59^2+BO59^2)*SQRT(BN61^2+BO61^2))</f>
        <v>-0.42858420687217297</v>
      </c>
      <c r="BQ60" s="1">
        <f>ACOS(BP60)</f>
        <v>2.013721513903219</v>
      </c>
      <c r="BR60" s="1">
        <f>DEGREES(BQ60)</f>
        <v>115.37774386134917</v>
      </c>
      <c r="BS60" s="1"/>
      <c r="BT60" s="1"/>
      <c r="BU60" s="1"/>
      <c r="BV60" s="1"/>
      <c r="BX60" s="1"/>
      <c r="BY60" s="1"/>
      <c r="BZ60" s="1"/>
      <c r="CA60" s="1">
        <f t="shared" ref="CA60:CB61" si="209">BX46</f>
        <v>197</v>
      </c>
      <c r="CB60" s="1">
        <f t="shared" si="209"/>
        <v>165</v>
      </c>
      <c r="CC60" s="1"/>
      <c r="CD60" s="1"/>
      <c r="CE60" s="1">
        <f>(CC59*CC61+CD59*CD61)/(SQRT(CC59^2+CD59^2)*SQRT(CC61^2+CD61^2))</f>
        <v>-0.77286874501965819</v>
      </c>
      <c r="CF60" s="1">
        <f>ACOS(CE60)</f>
        <v>2.4541459148351223</v>
      </c>
      <c r="CG60" s="1">
        <f>DEGREES(CF60)</f>
        <v>140.61220322932488</v>
      </c>
      <c r="CH60" s="1"/>
      <c r="CI60" s="1"/>
      <c r="CJ60" s="1"/>
      <c r="CK60" s="1"/>
      <c r="CM60" s="1"/>
      <c r="CN60" s="1"/>
      <c r="CO60" s="1"/>
      <c r="CP60" s="1">
        <f t="shared" ref="CP60:CQ61" si="210">CM49</f>
        <v>216</v>
      </c>
      <c r="CQ60" s="1">
        <f t="shared" si="210"/>
        <v>192</v>
      </c>
      <c r="CR60" s="1"/>
      <c r="CS60" s="1"/>
      <c r="CT60" s="1">
        <f>(CR59*CR61+CS59*CS61)/(SQRT(CR59^2+CS59^2)*SQRT(CR61^2+CS61^2))</f>
        <v>-0.59031860232389533</v>
      </c>
      <c r="CU60" s="1">
        <f>ACOS(CT60)</f>
        <v>2.2022498257339951</v>
      </c>
      <c r="CV60" s="1">
        <f>DEGREES(CU60)</f>
        <v>126.17962044797895</v>
      </c>
      <c r="CW60" s="1"/>
      <c r="CX60" s="1"/>
      <c r="CY60" s="1"/>
      <c r="CZ60" s="1"/>
      <c r="DB60" s="1"/>
      <c r="DC60" s="1"/>
      <c r="DD60" s="1"/>
      <c r="DE60" s="1">
        <f t="shared" ref="DE60:DF61" si="211">DB49</f>
        <v>179</v>
      </c>
      <c r="DF60" s="1">
        <f t="shared" si="211"/>
        <v>160</v>
      </c>
      <c r="DG60" s="1"/>
      <c r="DH60" s="1"/>
      <c r="DI60" s="1">
        <f>(DG59*DG61+DH59*DH61)/(SQRT(DG59^2+DH59^2)*SQRT(DG61^2+DH61^2))</f>
        <v>-0.56037149359658178</v>
      </c>
      <c r="DJ60" s="1">
        <f>ACOS(DI60)</f>
        <v>2.165630591778859</v>
      </c>
      <c r="DK60" s="1">
        <f>DEGREES(DJ60)</f>
        <v>124.0814928933475</v>
      </c>
      <c r="DL60" s="1"/>
      <c r="DM60" s="1"/>
      <c r="DN60" s="1"/>
      <c r="DO60" s="1"/>
      <c r="DQ60" s="1"/>
      <c r="DR60" s="1"/>
      <c r="DS60" s="1"/>
      <c r="DT60" s="1">
        <f t="shared" ref="DT60:DT61" si="212">DQ49</f>
        <v>239</v>
      </c>
      <c r="DU60" s="1">
        <f t="shared" ref="DU60:DU61" si="213">DR49</f>
        <v>191</v>
      </c>
      <c r="DV60" s="1"/>
      <c r="DW60" s="1"/>
      <c r="DX60" s="1">
        <f>(DV59*DV61+DW59*DW61)/(SQRT(DV59^2+DW59^2)*SQRT(DV61^2+DW61^2))</f>
        <v>-0.41634206225522202</v>
      </c>
      <c r="DY60" s="1">
        <f>ACOS(DX60)</f>
        <v>2.000214710056456</v>
      </c>
      <c r="DZ60" s="1">
        <f>DEGREES(DY60)</f>
        <v>114.60386100621859</v>
      </c>
      <c r="EA60" s="1"/>
      <c r="EB60" s="1"/>
      <c r="EC60" s="1"/>
      <c r="ED60" s="1"/>
      <c r="EF60" s="1"/>
      <c r="EG60" s="1"/>
      <c r="EH60" s="1"/>
      <c r="EI60" s="1">
        <f t="shared" ref="EI60:EI61" si="214">EF49</f>
        <v>236</v>
      </c>
      <c r="EJ60" s="1">
        <f t="shared" ref="EJ60:EJ61" si="215">EG49</f>
        <v>175</v>
      </c>
      <c r="EK60" s="1"/>
      <c r="EL60" s="1"/>
      <c r="EM60" s="1">
        <f>(EK59*EK61+EL59*EL61)/(SQRT(EK59^2+EL59^2)*SQRT(EK61^2+EL61^2))</f>
        <v>-0.80472413028407985</v>
      </c>
      <c r="EN60" s="1">
        <f>ACOS(EM60)</f>
        <v>2.5060069467652419</v>
      </c>
      <c r="EO60" s="1">
        <f>DEGREES(EN60)</f>
        <v>143.58362148011392</v>
      </c>
      <c r="EP60" s="1"/>
      <c r="EQ60" s="1"/>
      <c r="ER60" s="1"/>
      <c r="ES60" s="1"/>
    </row>
    <row r="61" spans="1:149">
      <c r="P61" s="1"/>
      <c r="Q61" s="1"/>
      <c r="R61" s="1"/>
      <c r="S61" s="1">
        <f t="shared" si="205"/>
        <v>145</v>
      </c>
      <c r="T61" s="1">
        <f t="shared" si="205"/>
        <v>158</v>
      </c>
      <c r="U61" s="1">
        <f>S61-S60</f>
        <v>9</v>
      </c>
      <c r="V61" s="1">
        <f>T61-T60</f>
        <v>15</v>
      </c>
      <c r="W61" s="1"/>
      <c r="X61" s="1"/>
      <c r="Y61" s="1"/>
      <c r="Z61" s="1"/>
      <c r="AA61" s="1"/>
      <c r="AB61" s="1"/>
      <c r="AC61" s="1"/>
      <c r="AE61" s="1"/>
      <c r="AF61" s="1"/>
      <c r="AG61" s="1"/>
      <c r="AH61" s="1">
        <f t="shared" si="206"/>
        <v>223</v>
      </c>
      <c r="AI61" s="1">
        <f t="shared" si="206"/>
        <v>156</v>
      </c>
      <c r="AJ61" s="1">
        <f>AH61-AH60</f>
        <v>30</v>
      </c>
      <c r="AK61" s="1">
        <f>AI61-AI60</f>
        <v>5</v>
      </c>
      <c r="AL61" s="1"/>
      <c r="AM61" s="1"/>
      <c r="AN61" s="1"/>
      <c r="AO61" s="1"/>
      <c r="AP61" s="1"/>
      <c r="AQ61" s="1"/>
      <c r="AR61" s="1"/>
      <c r="AT61" s="1"/>
      <c r="AU61" s="1"/>
      <c r="AV61" s="1"/>
      <c r="AW61" s="1">
        <f t="shared" si="207"/>
        <v>119</v>
      </c>
      <c r="AX61" s="1">
        <f t="shared" si="207"/>
        <v>83</v>
      </c>
      <c r="AY61" s="1">
        <f>AW61-AW60</f>
        <v>-1</v>
      </c>
      <c r="AZ61" s="1">
        <f>AX61-AX60</f>
        <v>-28</v>
      </c>
      <c r="BA61" s="1"/>
      <c r="BB61" s="1"/>
      <c r="BC61" s="1"/>
      <c r="BD61" s="1"/>
      <c r="BE61" s="1"/>
      <c r="BF61" s="1"/>
      <c r="BG61" s="1"/>
      <c r="BI61" s="1"/>
      <c r="BJ61" s="1"/>
      <c r="BK61" s="1"/>
      <c r="BL61" s="1">
        <f t="shared" si="208"/>
        <v>232</v>
      </c>
      <c r="BM61" s="1">
        <f t="shared" si="208"/>
        <v>235</v>
      </c>
      <c r="BN61" s="1">
        <f>BL61-BL60</f>
        <v>15</v>
      </c>
      <c r="BO61" s="1">
        <f>BM61-BM60</f>
        <v>17</v>
      </c>
      <c r="BP61" s="1"/>
      <c r="BQ61" s="1"/>
      <c r="BR61" s="1"/>
      <c r="BS61" s="1"/>
      <c r="BT61" s="1"/>
      <c r="BU61" s="1"/>
      <c r="BV61" s="1"/>
      <c r="BX61" s="1"/>
      <c r="BY61" s="1"/>
      <c r="BZ61" s="1"/>
      <c r="CA61" s="1">
        <f t="shared" si="209"/>
        <v>205</v>
      </c>
      <c r="CB61" s="1">
        <f t="shared" si="209"/>
        <v>185</v>
      </c>
      <c r="CC61" s="1">
        <f>CA61-CA60</f>
        <v>8</v>
      </c>
      <c r="CD61" s="1">
        <f>CB61-CB60</f>
        <v>20</v>
      </c>
      <c r="CE61" s="1"/>
      <c r="CF61" s="1"/>
      <c r="CG61" s="1"/>
      <c r="CH61" s="1"/>
      <c r="CI61" s="1"/>
      <c r="CJ61" s="1"/>
      <c r="CK61" s="1"/>
      <c r="CM61" s="1"/>
      <c r="CN61" s="1"/>
      <c r="CO61" s="1"/>
      <c r="CP61" s="1">
        <f t="shared" si="210"/>
        <v>205</v>
      </c>
      <c r="CQ61" s="1">
        <f t="shared" si="210"/>
        <v>204</v>
      </c>
      <c r="CR61" s="1">
        <f>CP61-CP60</f>
        <v>-11</v>
      </c>
      <c r="CS61" s="1">
        <f>CQ61-CQ60</f>
        <v>12</v>
      </c>
      <c r="CT61" s="1"/>
      <c r="CU61" s="1"/>
      <c r="CV61" s="1"/>
      <c r="CW61" s="1"/>
      <c r="CX61" s="1"/>
      <c r="CY61" s="1"/>
      <c r="CZ61" s="1"/>
      <c r="DB61" s="1"/>
      <c r="DC61" s="1"/>
      <c r="DD61" s="1"/>
      <c r="DE61" s="1">
        <f t="shared" si="211"/>
        <v>202</v>
      </c>
      <c r="DF61" s="1">
        <f t="shared" si="211"/>
        <v>167</v>
      </c>
      <c r="DG61" s="1">
        <f>DE61-DE60</f>
        <v>23</v>
      </c>
      <c r="DH61" s="1">
        <f>DF61-DF60</f>
        <v>7</v>
      </c>
      <c r="DI61" s="1"/>
      <c r="DJ61" s="1"/>
      <c r="DK61" s="1"/>
      <c r="DL61" s="1"/>
      <c r="DM61" s="1"/>
      <c r="DN61" s="1"/>
      <c r="DO61" s="1"/>
      <c r="DQ61" s="1"/>
      <c r="DR61" s="1"/>
      <c r="DS61" s="1"/>
      <c r="DT61" s="1">
        <f t="shared" si="212"/>
        <v>244</v>
      </c>
      <c r="DU61" s="1">
        <f t="shared" si="213"/>
        <v>214</v>
      </c>
      <c r="DV61" s="1">
        <f>DT61-DT60</f>
        <v>5</v>
      </c>
      <c r="DW61" s="1">
        <f>DU61-DU60</f>
        <v>23</v>
      </c>
      <c r="DX61" s="1"/>
      <c r="DY61" s="1"/>
      <c r="DZ61" s="1"/>
      <c r="EA61" s="1"/>
      <c r="EB61" s="1"/>
      <c r="EC61" s="1"/>
      <c r="ED61" s="1"/>
      <c r="EF61" s="1"/>
      <c r="EG61" s="1"/>
      <c r="EH61" s="1"/>
      <c r="EI61" s="1">
        <f t="shared" si="214"/>
        <v>234</v>
      </c>
      <c r="EJ61" s="1">
        <f t="shared" si="215"/>
        <v>204</v>
      </c>
      <c r="EK61" s="1">
        <f>EI61-EI60</f>
        <v>-2</v>
      </c>
      <c r="EL61" s="1">
        <f>EJ61-EJ60</f>
        <v>29</v>
      </c>
      <c r="EM61" s="1"/>
      <c r="EN61" s="1"/>
      <c r="EO61" s="1"/>
      <c r="EP61" s="1"/>
      <c r="EQ61" s="1"/>
      <c r="ER61" s="1"/>
      <c r="ES61" s="1"/>
    </row>
    <row r="62" spans="1:149"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</row>
    <row r="63" spans="1:149">
      <c r="R63" s="1">
        <v>7</v>
      </c>
      <c r="S63" s="1">
        <f>P46</f>
        <v>136</v>
      </c>
      <c r="T63" s="1">
        <f>Q46</f>
        <v>143</v>
      </c>
      <c r="U63" s="1">
        <f>S63-S64</f>
        <v>-9</v>
      </c>
      <c r="V63" s="1">
        <f>T63-T64</f>
        <v>-15</v>
      </c>
      <c r="W63" s="1"/>
      <c r="X63" s="1"/>
      <c r="Y63" s="1"/>
      <c r="AE63" s="1"/>
      <c r="AF63" s="1"/>
      <c r="AG63" s="1">
        <v>6</v>
      </c>
      <c r="AH63" s="1">
        <f>AE49</f>
        <v>193</v>
      </c>
      <c r="AI63" s="1">
        <f>AF49</f>
        <v>151</v>
      </c>
      <c r="AJ63" s="1">
        <f>AH63-AH64</f>
        <v>-30</v>
      </c>
      <c r="AK63" s="1">
        <f>AI63-AI64</f>
        <v>-5</v>
      </c>
      <c r="AL63" s="1"/>
      <c r="AM63" s="1"/>
      <c r="AN63" s="1"/>
      <c r="AO63" s="1"/>
      <c r="AP63" s="1"/>
      <c r="AQ63" s="1"/>
      <c r="AR63" s="1"/>
      <c r="AV63" s="1">
        <v>7</v>
      </c>
      <c r="AW63" s="1">
        <f>AT46</f>
        <v>120</v>
      </c>
      <c r="AX63" s="1">
        <f>AU46</f>
        <v>111</v>
      </c>
      <c r="AY63" s="1">
        <f>AW63-AW64</f>
        <v>1</v>
      </c>
      <c r="AZ63" s="1">
        <f>AX63-AX64</f>
        <v>28</v>
      </c>
      <c r="BA63" s="1"/>
      <c r="BB63" s="1"/>
      <c r="BC63" s="1"/>
      <c r="BK63" s="1">
        <v>7</v>
      </c>
      <c r="BL63" s="1">
        <f>BI46</f>
        <v>217</v>
      </c>
      <c r="BM63" s="1">
        <f>BJ46</f>
        <v>218</v>
      </c>
      <c r="BN63" s="1">
        <f>BL63-BL64</f>
        <v>-15</v>
      </c>
      <c r="BO63" s="1">
        <f>BM63-BM64</f>
        <v>-17</v>
      </c>
      <c r="BP63" s="1"/>
      <c r="BQ63" s="1"/>
      <c r="BR63" s="1"/>
      <c r="BZ63" s="1">
        <v>7</v>
      </c>
      <c r="CA63" s="1">
        <f>BX46</f>
        <v>197</v>
      </c>
      <c r="CB63" s="1">
        <f>BY46</f>
        <v>165</v>
      </c>
      <c r="CC63" s="1">
        <f>CA63-CA64</f>
        <v>-8</v>
      </c>
      <c r="CD63" s="1">
        <f>CB63-CB64</f>
        <v>-20</v>
      </c>
      <c r="CE63" s="1"/>
      <c r="CF63" s="1"/>
      <c r="CG63" s="1"/>
      <c r="CM63" s="1"/>
      <c r="CN63" s="1"/>
      <c r="CO63" s="1">
        <v>6</v>
      </c>
      <c r="CP63" s="1">
        <f>CM49</f>
        <v>216</v>
      </c>
      <c r="CQ63" s="1">
        <f>CN49</f>
        <v>192</v>
      </c>
      <c r="CR63" s="1">
        <f>CP63-CP64</f>
        <v>11</v>
      </c>
      <c r="CS63" s="1">
        <f>CQ63-CQ64</f>
        <v>-12</v>
      </c>
      <c r="CT63" s="1"/>
      <c r="CU63" s="1"/>
      <c r="CV63" s="1"/>
      <c r="CW63" s="1"/>
      <c r="CX63" s="1"/>
      <c r="CY63" s="1"/>
      <c r="CZ63" s="1"/>
      <c r="DB63" s="1"/>
      <c r="DC63" s="1"/>
      <c r="DD63" s="1">
        <v>6</v>
      </c>
      <c r="DE63" s="1">
        <f>DB49</f>
        <v>179</v>
      </c>
      <c r="DF63" s="1">
        <f>DC49</f>
        <v>160</v>
      </c>
      <c r="DG63" s="1">
        <f>DE63-DE64</f>
        <v>-23</v>
      </c>
      <c r="DH63" s="1">
        <f>DF63-DF64</f>
        <v>-7</v>
      </c>
      <c r="DI63" s="1"/>
      <c r="DJ63" s="1"/>
      <c r="DK63" s="1"/>
      <c r="DL63" s="1"/>
      <c r="DM63" s="1"/>
      <c r="DN63" s="1"/>
      <c r="DO63" s="1"/>
      <c r="DQ63" s="1"/>
      <c r="DR63" s="1"/>
      <c r="DS63" s="1">
        <v>6</v>
      </c>
      <c r="DT63" s="1">
        <f>DQ49</f>
        <v>239</v>
      </c>
      <c r="DU63" s="1">
        <f>DR49</f>
        <v>191</v>
      </c>
      <c r="DV63" s="1">
        <f>DT63-DT64</f>
        <v>-5</v>
      </c>
      <c r="DW63" s="1">
        <f>DU63-DU64</f>
        <v>-23</v>
      </c>
      <c r="DX63" s="1"/>
      <c r="DY63" s="1"/>
      <c r="DZ63" s="1"/>
      <c r="EA63" s="1"/>
      <c r="EB63" s="1"/>
      <c r="EC63" s="1"/>
      <c r="ED63" s="1"/>
      <c r="EF63" s="1"/>
      <c r="EG63" s="1"/>
      <c r="EH63" s="1">
        <v>6</v>
      </c>
      <c r="EI63" s="1">
        <f>EF49</f>
        <v>236</v>
      </c>
      <c r="EJ63" s="1">
        <f>EG49</f>
        <v>175</v>
      </c>
      <c r="EK63" s="1">
        <f>EI63-EI64</f>
        <v>2</v>
      </c>
      <c r="EL63" s="1">
        <f>EJ63-EJ64</f>
        <v>-29</v>
      </c>
      <c r="EM63" s="1"/>
      <c r="EN63" s="1"/>
      <c r="EO63" s="1"/>
      <c r="EP63" s="1"/>
      <c r="EQ63" s="1"/>
      <c r="ER63" s="1"/>
      <c r="ES63" s="1"/>
    </row>
    <row r="64" spans="1:149">
      <c r="R64" s="1"/>
      <c r="S64" s="1">
        <f t="shared" ref="S64:T65" si="216">P47</f>
        <v>145</v>
      </c>
      <c r="T64" s="1">
        <f t="shared" si="216"/>
        <v>158</v>
      </c>
      <c r="U64" s="1"/>
      <c r="V64" s="1"/>
      <c r="W64" s="1">
        <f>(U63*U65+V63*V65)/(SQRT(U63^2+V63^2)*SQRT(U65^2+V65^2))</f>
        <v>-0.65958989040873861</v>
      </c>
      <c r="X64" s="1">
        <f>ACOS(W64)</f>
        <v>2.2910693268579592</v>
      </c>
      <c r="Y64" s="1">
        <f>DEGREES(X64)</f>
        <v>131.26860300083956</v>
      </c>
      <c r="AE64" s="1"/>
      <c r="AF64" s="1"/>
      <c r="AG64" s="1"/>
      <c r="AH64" s="1">
        <f t="shared" ref="AH64:AI65" si="217">AE50</f>
        <v>223</v>
      </c>
      <c r="AI64" s="1">
        <f t="shared" si="217"/>
        <v>156</v>
      </c>
      <c r="AJ64" s="1"/>
      <c r="AK64" s="1"/>
      <c r="AL64" s="1">
        <f>(AJ63*AJ65+AK63*AK65)/(SQRT(AJ63^2+AK63^2)*SQRT(AJ65^2+AK65^2))</f>
        <v>-0.48102500963344408</v>
      </c>
      <c r="AM64" s="1">
        <f>ACOS(AL64)</f>
        <v>2.0726198235962503</v>
      </c>
      <c r="AN64" s="1">
        <f>DEGREES(AM64)</f>
        <v>118.75236842721434</v>
      </c>
      <c r="AO64" s="1"/>
      <c r="AP64" s="1"/>
      <c r="AQ64" s="1"/>
      <c r="AR64" s="1"/>
      <c r="AV64" s="1"/>
      <c r="AW64" s="1">
        <f t="shared" ref="AW64:AX65" si="218">AT47</f>
        <v>119</v>
      </c>
      <c r="AX64" s="1">
        <f t="shared" si="218"/>
        <v>83</v>
      </c>
      <c r="AY64" s="1"/>
      <c r="AZ64" s="1"/>
      <c r="BA64" s="1">
        <f>(AY63*AY65+AZ63*AZ65)/(SQRT(AY63^2+AZ63^2)*SQRT(AY65^2+AZ65^2))</f>
        <v>-0.46483389898992039</v>
      </c>
      <c r="BB64" s="1">
        <f>ACOS(BA64)</f>
        <v>2.0542433283620953</v>
      </c>
      <c r="BC64" s="1">
        <f>DEGREES(BB64)</f>
        <v>117.69947280805499</v>
      </c>
      <c r="BK64" s="1"/>
      <c r="BL64" s="1">
        <f t="shared" ref="BL64:BM65" si="219">BI47</f>
        <v>232</v>
      </c>
      <c r="BM64" s="1">
        <f t="shared" si="219"/>
        <v>235</v>
      </c>
      <c r="BN64" s="1"/>
      <c r="BO64" s="1"/>
      <c r="BP64" s="1">
        <f>(BN63*BN65+BO63*BO65)/(SQRT(BN63^2+BO63^2)*SQRT(BN65^2+BO65^2))</f>
        <v>-0.50213551738650353</v>
      </c>
      <c r="BQ64" s="1">
        <f>ACOS(BP64)</f>
        <v>2.0968627457916598</v>
      </c>
      <c r="BR64" s="1">
        <f>DEGREES(BQ64)</f>
        <v>120.14138555207532</v>
      </c>
      <c r="BZ64" s="1"/>
      <c r="CA64" s="1">
        <f t="shared" ref="CA64:CB65" si="220">BX47</f>
        <v>205</v>
      </c>
      <c r="CB64" s="1">
        <f t="shared" si="220"/>
        <v>185</v>
      </c>
      <c r="CC64" s="1"/>
      <c r="CD64" s="1"/>
      <c r="CE64" s="1">
        <f>(CC63*CC65+CD63*CD65)/(SQRT(CC63^2+CD63^2)*SQRT(CC65^2+CD65^2))</f>
        <v>-0.52374531050382411</v>
      </c>
      <c r="CF64" s="1">
        <f>ACOS(CE64)</f>
        <v>2.1220379153825442</v>
      </c>
      <c r="CG64" s="1">
        <f>DEGREES(CF64)</f>
        <v>121.5838165181591</v>
      </c>
      <c r="CM64" s="1"/>
      <c r="CN64" s="1"/>
      <c r="CO64" s="1"/>
      <c r="CP64" s="1">
        <f t="shared" ref="CP64:CQ65" si="221">CM50</f>
        <v>205</v>
      </c>
      <c r="CQ64" s="1">
        <f t="shared" si="221"/>
        <v>204</v>
      </c>
      <c r="CR64" s="1"/>
      <c r="CS64" s="1"/>
      <c r="CT64" s="1">
        <f>(CR63*CR65+CS63*CS65)/(SQRT(CR63^2+CS63^2)*SQRT(CR65^2+CS65^2))</f>
        <v>-0.56432643206547506</v>
      </c>
      <c r="CU64" s="1">
        <f>ACOS(CT64)</f>
        <v>2.1704134523068803</v>
      </c>
      <c r="CV64" s="1">
        <f>DEGREES(CU64)</f>
        <v>124.35553061560283</v>
      </c>
      <c r="CW64" s="1"/>
      <c r="CX64" s="1"/>
      <c r="CY64" s="1"/>
      <c r="CZ64" s="1"/>
      <c r="DB64" s="1"/>
      <c r="DC64" s="1"/>
      <c r="DD64" s="1"/>
      <c r="DE64" s="1">
        <f t="shared" ref="DE64:DF65" si="222">DB50</f>
        <v>202</v>
      </c>
      <c r="DF64" s="1">
        <f t="shared" si="222"/>
        <v>167</v>
      </c>
      <c r="DG64" s="1"/>
      <c r="DH64" s="1"/>
      <c r="DI64" s="1">
        <f>(DG63*DG65+DH63*DH65)/(SQRT(DG63^2+DH63^2)*SQRT(DG65^2+DH65^2))</f>
        <v>-0.49007508717235782</v>
      </c>
      <c r="DJ64" s="1">
        <f>ACOS(DI64)</f>
        <v>2.0829722183753439</v>
      </c>
      <c r="DK64" s="1">
        <f>DEGREES(DJ64)</f>
        <v>119.34551695590966</v>
      </c>
      <c r="DL64" s="1"/>
      <c r="DM64" s="1"/>
      <c r="DN64" s="1"/>
      <c r="DO64" s="1"/>
      <c r="DQ64" s="1"/>
      <c r="DR64" s="1"/>
      <c r="DS64" s="1"/>
      <c r="DT64" s="1">
        <f t="shared" ref="DT64:DT65" si="223">DQ50</f>
        <v>244</v>
      </c>
      <c r="DU64" s="1">
        <f t="shared" ref="DU64:DU65" si="224">DR50</f>
        <v>214</v>
      </c>
      <c r="DV64" s="1"/>
      <c r="DW64" s="1"/>
      <c r="DX64" s="1">
        <f>(DV63*DV65+DW63*DW65)/(SQRT(DV63^2+DW63^2)*SQRT(DV65^2+DW65^2))</f>
        <v>-0.51053875415543604</v>
      </c>
      <c r="DY64" s="1">
        <f>ACOS(DX64)</f>
        <v>2.1066075647553602</v>
      </c>
      <c r="DZ64" s="1">
        <f>DEGREES(DY64)</f>
        <v>120.69972255081441</v>
      </c>
      <c r="EA64" s="1"/>
      <c r="EB64" s="1"/>
      <c r="EC64" s="1"/>
      <c r="ED64" s="1"/>
      <c r="EF64" s="1"/>
      <c r="EG64" s="1"/>
      <c r="EH64" s="1"/>
      <c r="EI64" s="1">
        <f t="shared" ref="EI64:EI65" si="225">EF50</f>
        <v>234</v>
      </c>
      <c r="EJ64" s="1">
        <f t="shared" ref="EJ64:EJ65" si="226">EG50</f>
        <v>204</v>
      </c>
      <c r="EK64" s="1"/>
      <c r="EL64" s="1"/>
      <c r="EM64" s="1">
        <f>(EK63*EK65+EL63*EL65)/(SQRT(EK63^2+EL63^2)*SQRT(EK65^2+EL65^2))</f>
        <v>-0.7403900280408916</v>
      </c>
      <c r="EN64" s="1">
        <f>ACOS(EM64)</f>
        <v>2.4044467454581646</v>
      </c>
      <c r="EO64" s="1">
        <f>DEGREES(EN64)</f>
        <v>137.76465057871937</v>
      </c>
      <c r="EP64" s="1"/>
      <c r="EQ64" s="1"/>
      <c r="ER64" s="1"/>
      <c r="ES64" s="1"/>
    </row>
    <row r="65" spans="18:149">
      <c r="R65" s="1"/>
      <c r="S65" s="1">
        <f t="shared" si="216"/>
        <v>156</v>
      </c>
      <c r="T65" s="1">
        <f t="shared" si="216"/>
        <v>160</v>
      </c>
      <c r="U65" s="1">
        <f>S65-S64</f>
        <v>11</v>
      </c>
      <c r="V65" s="1">
        <f>T65-T64</f>
        <v>2</v>
      </c>
      <c r="W65" s="1"/>
      <c r="X65" s="1"/>
      <c r="Y65" s="1"/>
      <c r="AE65" s="1"/>
      <c r="AF65" s="1"/>
      <c r="AG65" s="1"/>
      <c r="AH65" s="1">
        <f t="shared" si="217"/>
        <v>230</v>
      </c>
      <c r="AI65" s="1">
        <f t="shared" si="217"/>
        <v>176</v>
      </c>
      <c r="AJ65" s="1">
        <f>AH65-AH64</f>
        <v>7</v>
      </c>
      <c r="AK65" s="1">
        <f>AI65-AI64</f>
        <v>20</v>
      </c>
      <c r="AL65" s="1"/>
      <c r="AM65" s="1"/>
      <c r="AN65" s="1"/>
      <c r="AO65" s="1"/>
      <c r="AP65" s="1"/>
      <c r="AQ65" s="1"/>
      <c r="AR65" s="1"/>
      <c r="AV65" s="1"/>
      <c r="AW65" s="1">
        <f t="shared" si="218"/>
        <v>133</v>
      </c>
      <c r="AX65" s="1">
        <f t="shared" si="218"/>
        <v>75</v>
      </c>
      <c r="AY65" s="1">
        <f>AW65-AW64</f>
        <v>14</v>
      </c>
      <c r="AZ65" s="1">
        <f>AX65-AX64</f>
        <v>-8</v>
      </c>
      <c r="BA65" s="1"/>
      <c r="BB65" s="1"/>
      <c r="BC65" s="1"/>
      <c r="BK65" s="1"/>
      <c r="BL65" s="1">
        <f t="shared" si="219"/>
        <v>224</v>
      </c>
      <c r="BM65" s="1">
        <f t="shared" si="219"/>
        <v>259</v>
      </c>
      <c r="BN65" s="1">
        <f>BL65-BL64</f>
        <v>-8</v>
      </c>
      <c r="BO65" s="1">
        <f>BM65-BM64</f>
        <v>24</v>
      </c>
      <c r="BP65" s="1"/>
      <c r="BQ65" s="1"/>
      <c r="BR65" s="1"/>
      <c r="BZ65" s="1"/>
      <c r="CA65" s="1">
        <f t="shared" si="220"/>
        <v>234</v>
      </c>
      <c r="CB65" s="1">
        <f t="shared" si="220"/>
        <v>190</v>
      </c>
      <c r="CC65" s="1">
        <f>CA65-CA64</f>
        <v>29</v>
      </c>
      <c r="CD65" s="1">
        <f>CB65-CB64</f>
        <v>5</v>
      </c>
      <c r="CE65" s="1"/>
      <c r="CF65" s="1"/>
      <c r="CG65" s="1"/>
      <c r="CM65" s="1"/>
      <c r="CN65" s="1"/>
      <c r="CO65" s="1"/>
      <c r="CP65" s="1">
        <f t="shared" si="221"/>
        <v>212</v>
      </c>
      <c r="CQ65" s="1">
        <f t="shared" si="221"/>
        <v>234</v>
      </c>
      <c r="CR65" s="1">
        <f>CP65-CP64</f>
        <v>7</v>
      </c>
      <c r="CS65" s="1">
        <f>CQ65-CQ64</f>
        <v>30</v>
      </c>
      <c r="CT65" s="1"/>
      <c r="CU65" s="1"/>
      <c r="CV65" s="1"/>
      <c r="CW65" s="1"/>
      <c r="CX65" s="1"/>
      <c r="CY65" s="1"/>
      <c r="CZ65" s="1"/>
      <c r="DB65" s="1"/>
      <c r="DC65" s="1"/>
      <c r="DD65" s="1"/>
      <c r="DE65" s="1">
        <f t="shared" si="222"/>
        <v>225</v>
      </c>
      <c r="DF65" s="1">
        <f t="shared" si="222"/>
        <v>145</v>
      </c>
      <c r="DG65" s="1">
        <f>DE65-DE64</f>
        <v>23</v>
      </c>
      <c r="DH65" s="1">
        <f>DF65-DF64</f>
        <v>-22</v>
      </c>
      <c r="DI65" s="1"/>
      <c r="DJ65" s="1"/>
      <c r="DK65" s="1"/>
      <c r="DL65" s="1"/>
      <c r="DM65" s="1"/>
      <c r="DN65" s="1"/>
      <c r="DO65" s="1"/>
      <c r="DQ65" s="1"/>
      <c r="DR65" s="1"/>
      <c r="DS65" s="1"/>
      <c r="DT65" s="1">
        <f t="shared" si="223"/>
        <v>271</v>
      </c>
      <c r="DU65" s="1">
        <f t="shared" si="224"/>
        <v>223</v>
      </c>
      <c r="DV65" s="1">
        <f>DT65-DT64</f>
        <v>27</v>
      </c>
      <c r="DW65" s="1">
        <f>DU65-DU64</f>
        <v>9</v>
      </c>
      <c r="DX65" s="1"/>
      <c r="DY65" s="1"/>
      <c r="DZ65" s="1"/>
      <c r="EA65" s="1"/>
      <c r="EB65" s="1"/>
      <c r="EC65" s="1"/>
      <c r="ED65" s="1"/>
      <c r="EF65" s="1"/>
      <c r="EG65" s="1"/>
      <c r="EH65" s="1"/>
      <c r="EI65" s="1">
        <f t="shared" si="225"/>
        <v>249</v>
      </c>
      <c r="EJ65" s="1">
        <f t="shared" si="226"/>
        <v>223</v>
      </c>
      <c r="EK65" s="1">
        <f>EI65-EI64</f>
        <v>15</v>
      </c>
      <c r="EL65" s="1">
        <f>EJ65-EJ64</f>
        <v>19</v>
      </c>
      <c r="EM65" s="1"/>
      <c r="EN65" s="1"/>
      <c r="EO65" s="1"/>
      <c r="EP65" s="1"/>
      <c r="EQ65" s="1"/>
      <c r="ER65" s="1"/>
      <c r="ES65" s="1"/>
    </row>
    <row r="67" spans="18:149">
      <c r="R67" s="1">
        <v>8</v>
      </c>
      <c r="S67" s="1">
        <f>P47</f>
        <v>145</v>
      </c>
      <c r="T67" s="1">
        <f>Q47</f>
        <v>158</v>
      </c>
      <c r="U67" s="1">
        <f>S67-S68</f>
        <v>-11</v>
      </c>
      <c r="V67" s="1">
        <f>T67-T68</f>
        <v>-2</v>
      </c>
      <c r="W67" s="1"/>
      <c r="X67" s="1"/>
      <c r="Y67" s="1"/>
      <c r="AG67" s="1">
        <v>7</v>
      </c>
      <c r="AH67" s="1">
        <f>AE50</f>
        <v>223</v>
      </c>
      <c r="AI67" s="1">
        <f>AF50</f>
        <v>156</v>
      </c>
      <c r="AJ67" s="1">
        <f>AH67-AH68</f>
        <v>-7</v>
      </c>
      <c r="AK67" s="1">
        <f>AI67-AI68</f>
        <v>-20</v>
      </c>
      <c r="AL67" s="1"/>
      <c r="AM67" s="1"/>
      <c r="AN67" s="1"/>
      <c r="AV67" s="1">
        <v>8</v>
      </c>
      <c r="AW67" s="1">
        <f>AT47</f>
        <v>119</v>
      </c>
      <c r="AX67" s="1">
        <f>AU47</f>
        <v>83</v>
      </c>
      <c r="AY67" s="1">
        <f>AW67-AW68</f>
        <v>-14</v>
      </c>
      <c r="AZ67" s="1">
        <f>AX67-AX68</f>
        <v>8</v>
      </c>
      <c r="BA67" s="1"/>
      <c r="BB67" s="1"/>
      <c r="BC67" s="1"/>
      <c r="BK67" s="1">
        <v>8</v>
      </c>
      <c r="BL67" s="1">
        <f>BI47</f>
        <v>232</v>
      </c>
      <c r="BM67" s="1">
        <f>BJ47</f>
        <v>235</v>
      </c>
      <c r="BN67" s="1">
        <f>BL67-BL68</f>
        <v>8</v>
      </c>
      <c r="BO67" s="1">
        <f>BM67-BM68</f>
        <v>-24</v>
      </c>
      <c r="BP67" s="1"/>
      <c r="BQ67" s="1"/>
      <c r="BR67" s="1"/>
      <c r="BZ67" s="1">
        <v>8</v>
      </c>
      <c r="CA67" s="1">
        <f>BX47</f>
        <v>205</v>
      </c>
      <c r="CB67" s="1">
        <f>BY47</f>
        <v>185</v>
      </c>
      <c r="CC67" s="1">
        <f>CA67-CA68</f>
        <v>-29</v>
      </c>
      <c r="CD67" s="1">
        <f>CB67-CB68</f>
        <v>-5</v>
      </c>
      <c r="CE67" s="1"/>
      <c r="CF67" s="1"/>
      <c r="CG67" s="1"/>
      <c r="CO67" s="1">
        <v>7</v>
      </c>
      <c r="CP67" s="1">
        <f>CM50</f>
        <v>205</v>
      </c>
      <c r="CQ67" s="1">
        <f>CN50</f>
        <v>204</v>
      </c>
      <c r="CR67" s="1">
        <f>CP67-CP68</f>
        <v>-7</v>
      </c>
      <c r="CS67" s="1">
        <f>CQ67-CQ68</f>
        <v>-30</v>
      </c>
      <c r="CT67" s="1"/>
      <c r="CU67" s="1"/>
      <c r="CV67" s="1"/>
      <c r="DD67" s="1">
        <v>7</v>
      </c>
      <c r="DE67" s="1">
        <f>DB50</f>
        <v>202</v>
      </c>
      <c r="DF67" s="1">
        <f>DC50</f>
        <v>167</v>
      </c>
      <c r="DG67" s="1">
        <f>DE67-DE68</f>
        <v>-23</v>
      </c>
      <c r="DH67" s="1">
        <f>DF67-DF68</f>
        <v>22</v>
      </c>
      <c r="DI67" s="1"/>
      <c r="DJ67" s="1"/>
      <c r="DK67" s="1"/>
      <c r="DS67" s="1">
        <v>7</v>
      </c>
      <c r="DT67" s="1">
        <f>DQ50</f>
        <v>244</v>
      </c>
      <c r="DU67" s="1">
        <f>DR50</f>
        <v>214</v>
      </c>
      <c r="DV67" s="1">
        <f>DT67-DT68</f>
        <v>-27</v>
      </c>
      <c r="DW67" s="1">
        <f>DU67-DU68</f>
        <v>-9</v>
      </c>
      <c r="DX67" s="1"/>
      <c r="DY67" s="1"/>
      <c r="DZ67" s="1"/>
      <c r="EH67" s="1">
        <v>7</v>
      </c>
      <c r="EI67" s="1">
        <f>EF50</f>
        <v>234</v>
      </c>
      <c r="EJ67" s="1">
        <f>EG50</f>
        <v>204</v>
      </c>
      <c r="EK67" s="1">
        <f>EI67-EI68</f>
        <v>-15</v>
      </c>
      <c r="EL67" s="1">
        <f>EJ67-EJ68</f>
        <v>-19</v>
      </c>
      <c r="EM67" s="1"/>
      <c r="EN67" s="1"/>
      <c r="EO67" s="1"/>
    </row>
    <row r="68" spans="18:149">
      <c r="R68" s="1"/>
      <c r="S68" s="1">
        <f t="shared" ref="S68:T69" si="227">P48</f>
        <v>156</v>
      </c>
      <c r="T68" s="1">
        <f t="shared" si="227"/>
        <v>160</v>
      </c>
      <c r="U68" s="1"/>
      <c r="V68" s="1"/>
      <c r="W68" s="1">
        <f>(U67*U69+V67*V69)/(SQRT(U67^2+V67^2)*SQRT(U69^2+V69^2))</f>
        <v>-0.72335554414357206</v>
      </c>
      <c r="X68" s="1">
        <f>ACOS(W68)</f>
        <v>2.3794461130028077</v>
      </c>
      <c r="Y68" s="1">
        <f>DEGREES(X68)</f>
        <v>136.33221985386965</v>
      </c>
      <c r="AG68" s="1"/>
      <c r="AH68" s="1">
        <f t="shared" ref="AH68:AI69" si="228">AE51</f>
        <v>230</v>
      </c>
      <c r="AI68" s="1">
        <f t="shared" si="228"/>
        <v>176</v>
      </c>
      <c r="AJ68" s="1"/>
      <c r="AK68" s="1"/>
      <c r="AL68" s="1">
        <f>(AJ67*AJ69+AK67*AK69)/(SQRT(AJ67^2+AK67^2)*SQRT(AJ69^2+AK69^2))</f>
        <v>-0.58763402311445267</v>
      </c>
      <c r="AM68" s="1">
        <f>ACOS(AL68)</f>
        <v>2.198927940659491</v>
      </c>
      <c r="AN68" s="1">
        <f>DEGREES(AM68)</f>
        <v>125.98929045318236</v>
      </c>
      <c r="AV68" s="1"/>
      <c r="AW68" s="1">
        <f t="shared" ref="AW68:AX69" si="229">AT48</f>
        <v>133</v>
      </c>
      <c r="AX68" s="1">
        <f t="shared" si="229"/>
        <v>75</v>
      </c>
      <c r="AY68" s="1"/>
      <c r="AZ68" s="1"/>
      <c r="BA68" s="1">
        <f>(AY67*AY69+AZ67*AZ69)/(SQRT(AY67^2+AZ67^2)*SQRT(AY69^2+AZ69^2))</f>
        <v>-0.42232148615217591</v>
      </c>
      <c r="BB68" s="1">
        <f>ACOS(BA68)</f>
        <v>2.0068012091529783</v>
      </c>
      <c r="BC68" s="1">
        <f>DEGREES(BB68)</f>
        <v>114.98123960621605</v>
      </c>
      <c r="BK68" s="1"/>
      <c r="BL68" s="1">
        <f t="shared" ref="BL68:BM69" si="230">BI48</f>
        <v>224</v>
      </c>
      <c r="BM68" s="1">
        <f t="shared" si="230"/>
        <v>259</v>
      </c>
      <c r="BN68" s="1"/>
      <c r="BO68" s="1"/>
      <c r="BP68" s="1">
        <f>(BN67*BN69+BO67*BO69)/(SQRT(BN67^2+BO67^2)*SQRT(BN69^2+BO69^2))</f>
        <v>-0.61394061351492046</v>
      </c>
      <c r="BQ68" s="1">
        <f>ACOS(BP68)</f>
        <v>2.2318394956455836</v>
      </c>
      <c r="BR68" s="1">
        <f>DEGREES(BQ68)</f>
        <v>127.87498365109822</v>
      </c>
      <c r="BZ68" s="1"/>
      <c r="CA68" s="1">
        <f t="shared" ref="CA68:CB69" si="231">BX48</f>
        <v>234</v>
      </c>
      <c r="CB68" s="1">
        <f t="shared" si="231"/>
        <v>190</v>
      </c>
      <c r="CC68" s="1"/>
      <c r="CD68" s="1"/>
      <c r="CE68" s="1">
        <f>(CC67*CC69+CD67*CD69)/(SQRT(CC67^2+CD67^2)*SQRT(CC69^2+CD69^2))</f>
        <v>-0.52106204145513446</v>
      </c>
      <c r="CF68" s="1">
        <f>ACOS(CE68)</f>
        <v>2.1188911149412384</v>
      </c>
      <c r="CG68" s="1">
        <f>DEGREES(CF68)</f>
        <v>121.40351813390237</v>
      </c>
      <c r="CO68" s="1"/>
      <c r="CP68" s="1">
        <f t="shared" ref="CP68:CQ69" si="232">CM51</f>
        <v>212</v>
      </c>
      <c r="CQ68" s="1">
        <f t="shared" si="232"/>
        <v>234</v>
      </c>
      <c r="CR68" s="1"/>
      <c r="CS68" s="1"/>
      <c r="CT68" s="1">
        <f>(CR67*CR69+CS67*CS69)/(SQRT(CR67^2+CS67^2)*SQRT(CR69^2+CS69^2))</f>
        <v>-0.45347545638985187</v>
      </c>
      <c r="CU68" s="1">
        <f>ACOS(CT68)</f>
        <v>2.0414572632371448</v>
      </c>
      <c r="CV68" s="1">
        <f>DEGREES(CU68)</f>
        <v>116.96688523981591</v>
      </c>
      <c r="DD68" s="1"/>
      <c r="DE68" s="1">
        <f t="shared" ref="DE68:DF69" si="233">DB51</f>
        <v>225</v>
      </c>
      <c r="DF68" s="1">
        <f t="shared" si="233"/>
        <v>145</v>
      </c>
      <c r="DG68" s="1"/>
      <c r="DH68" s="1"/>
      <c r="DI68" s="1">
        <f>(DG67*DG69+DH67*DH69)/(SQRT(DG67^2+DH67^2)*SQRT(DG69^2+DH69^2))</f>
        <v>-0.32224253759084825</v>
      </c>
      <c r="DJ68" s="1">
        <f>ACOS(DI68)</f>
        <v>1.8988937635264678</v>
      </c>
      <c r="DK68" s="1">
        <f>DEGREES(DJ68)</f>
        <v>108.79859839377959</v>
      </c>
      <c r="DS68" s="1"/>
      <c r="DT68" s="1">
        <f t="shared" ref="DT68:DT69" si="234">DQ51</f>
        <v>271</v>
      </c>
      <c r="DU68" s="1">
        <f t="shared" ref="DU68:DU69" si="235">DR51</f>
        <v>223</v>
      </c>
      <c r="DV68" s="1"/>
      <c r="DW68" s="1"/>
      <c r="DX68" s="1">
        <f>(DV67*DV69+DW67*DW69)/(SQRT(DV67^2+DW67^2)*SQRT(DV69^2+DW69^2))</f>
        <v>-0.58123819371909635</v>
      </c>
      <c r="DY68" s="1">
        <f>ACOS(DX68)</f>
        <v>2.1910458127777179</v>
      </c>
      <c r="DZ68" s="1">
        <f>DEGREES(DY68)</f>
        <v>125.53767779197437</v>
      </c>
      <c r="EH68" s="1"/>
      <c r="EI68" s="1">
        <f t="shared" ref="EI68:EI69" si="236">EF51</f>
        <v>249</v>
      </c>
      <c r="EJ68" s="1">
        <f t="shared" ref="EJ68:EJ69" si="237">EG51</f>
        <v>223</v>
      </c>
      <c r="EK68" s="1"/>
      <c r="EL68" s="1"/>
      <c r="EM68" s="1">
        <f>(EK67*EK69+EL67*EL69)/(SQRT(EK67^2+EL67^2)*SQRT(EK69^2+EL69^2))</f>
        <v>-0.7471415852626978</v>
      </c>
      <c r="EN68" s="1">
        <f>ACOS(EM68)</f>
        <v>2.4145474120434862</v>
      </c>
      <c r="EO68" s="1">
        <f>DEGREES(EN68)</f>
        <v>138.34337614432712</v>
      </c>
    </row>
    <row r="69" spans="18:149">
      <c r="R69" s="1"/>
      <c r="S69" s="1">
        <f t="shared" si="227"/>
        <v>164</v>
      </c>
      <c r="T69" s="1">
        <f t="shared" si="227"/>
        <v>171</v>
      </c>
      <c r="U69" s="1">
        <f>S69-S68</f>
        <v>8</v>
      </c>
      <c r="V69" s="1">
        <f>T69-T68</f>
        <v>11</v>
      </c>
      <c r="W69" s="1"/>
      <c r="X69" s="1"/>
      <c r="Y69" s="1"/>
      <c r="AG69" s="1"/>
      <c r="AH69" s="1">
        <f t="shared" si="228"/>
        <v>260</v>
      </c>
      <c r="AI69" s="1">
        <f t="shared" si="228"/>
        <v>185</v>
      </c>
      <c r="AJ69" s="1">
        <f>AH69-AH68</f>
        <v>30</v>
      </c>
      <c r="AK69" s="1">
        <f>AI69-AI68</f>
        <v>9</v>
      </c>
      <c r="AL69" s="1"/>
      <c r="AM69" s="1"/>
      <c r="AN69" s="1"/>
      <c r="AV69" s="1"/>
      <c r="AW69" s="1">
        <f t="shared" si="229"/>
        <v>131</v>
      </c>
      <c r="AX69" s="1">
        <f t="shared" si="229"/>
        <v>51</v>
      </c>
      <c r="AY69" s="1">
        <f>AW69-AW68</f>
        <v>-2</v>
      </c>
      <c r="AZ69" s="1">
        <f>AX69-AX68</f>
        <v>-24</v>
      </c>
      <c r="BA69" s="1"/>
      <c r="BB69" s="1"/>
      <c r="BC69" s="1"/>
      <c r="BK69" s="1"/>
      <c r="BL69" s="1">
        <f t="shared" si="230"/>
        <v>232</v>
      </c>
      <c r="BM69" s="1">
        <f t="shared" si="230"/>
        <v>271</v>
      </c>
      <c r="BN69" s="1">
        <f>BL69-BL68</f>
        <v>8</v>
      </c>
      <c r="BO69" s="1">
        <f>BM69-BM68</f>
        <v>12</v>
      </c>
      <c r="BP69" s="1"/>
      <c r="BQ69" s="1"/>
      <c r="BR69" s="1"/>
      <c r="BZ69" s="1"/>
      <c r="CA69" s="1">
        <f t="shared" si="231"/>
        <v>255</v>
      </c>
      <c r="CB69" s="1">
        <f t="shared" si="231"/>
        <v>166</v>
      </c>
      <c r="CC69" s="1">
        <f>CA69-CA68</f>
        <v>21</v>
      </c>
      <c r="CD69" s="1">
        <f>CB69-CB68</f>
        <v>-24</v>
      </c>
      <c r="CE69" s="1"/>
      <c r="CF69" s="1"/>
      <c r="CG69" s="1"/>
      <c r="CO69" s="1"/>
      <c r="CP69" s="1">
        <f t="shared" si="232"/>
        <v>193</v>
      </c>
      <c r="CQ69" s="1">
        <f t="shared" si="232"/>
        <v>250</v>
      </c>
      <c r="CR69" s="1">
        <f>CP69-CP68</f>
        <v>-19</v>
      </c>
      <c r="CS69" s="1">
        <f>CQ69-CQ68</f>
        <v>16</v>
      </c>
      <c r="CT69" s="1"/>
      <c r="CU69" s="1"/>
      <c r="CV69" s="1"/>
      <c r="DD69" s="1"/>
      <c r="DE69" s="1">
        <f t="shared" si="233"/>
        <v>250</v>
      </c>
      <c r="DF69" s="1">
        <f t="shared" si="233"/>
        <v>158</v>
      </c>
      <c r="DG69" s="1">
        <f>DE69-DE68</f>
        <v>25</v>
      </c>
      <c r="DH69" s="1">
        <f>DF69-DF68</f>
        <v>13</v>
      </c>
      <c r="DI69" s="1"/>
      <c r="DJ69" s="1"/>
      <c r="DK69" s="1"/>
      <c r="DS69" s="1"/>
      <c r="DT69" s="1">
        <f t="shared" si="234"/>
        <v>279</v>
      </c>
      <c r="DU69" s="1">
        <f t="shared" si="235"/>
        <v>249</v>
      </c>
      <c r="DV69" s="1">
        <f>DT69-DT68</f>
        <v>8</v>
      </c>
      <c r="DW69" s="1">
        <f>DU69-DU68</f>
        <v>26</v>
      </c>
      <c r="DX69" s="1"/>
      <c r="DY69" s="1"/>
      <c r="DZ69" s="1"/>
      <c r="EH69" s="1"/>
      <c r="EI69" s="1">
        <f t="shared" si="236"/>
        <v>248</v>
      </c>
      <c r="EJ69" s="1">
        <f t="shared" si="237"/>
        <v>240</v>
      </c>
      <c r="EK69" s="1">
        <f>EI69-EI68</f>
        <v>-1</v>
      </c>
      <c r="EL69" s="1">
        <f>EJ69-EJ68</f>
        <v>17</v>
      </c>
      <c r="EM69" s="1"/>
      <c r="EN69" s="1"/>
      <c r="EO69" s="1"/>
    </row>
    <row r="70" spans="18:149">
      <c r="R70" s="1"/>
      <c r="S70" s="1"/>
      <c r="T70" s="1"/>
      <c r="U70" s="1"/>
      <c r="V70" s="1"/>
      <c r="W70" s="1"/>
      <c r="X70" s="1"/>
      <c r="Y70" s="1"/>
      <c r="AV70" s="1"/>
      <c r="AW70" s="1"/>
      <c r="AX70" s="1"/>
      <c r="AY70" s="1"/>
      <c r="AZ70" s="1"/>
      <c r="BA70" s="1"/>
      <c r="BB70" s="1"/>
      <c r="BC70" s="1"/>
      <c r="BK70" s="1"/>
      <c r="BL70" s="1"/>
      <c r="BM70" s="1"/>
      <c r="BN70" s="1"/>
      <c r="BO70" s="1"/>
      <c r="BP70" s="1"/>
      <c r="BQ70" s="1"/>
      <c r="BR70" s="1"/>
      <c r="BZ70" s="1"/>
      <c r="CA70" s="1"/>
      <c r="CB70" s="1"/>
      <c r="CC70" s="1"/>
      <c r="CD70" s="1"/>
      <c r="CE70" s="1"/>
      <c r="CF70" s="1"/>
      <c r="CG70" s="1"/>
    </row>
    <row r="71" spans="18:149">
      <c r="R71" s="1">
        <v>9</v>
      </c>
      <c r="S71" s="1"/>
      <c r="T71" s="1"/>
      <c r="U71" s="1"/>
      <c r="V71" s="1"/>
      <c r="W71" s="1"/>
      <c r="X71" s="1"/>
      <c r="Y71" s="1"/>
      <c r="AG71" s="1">
        <v>8</v>
      </c>
      <c r="AH71" s="1">
        <f>AE51</f>
        <v>230</v>
      </c>
      <c r="AI71" s="1">
        <f>AF51</f>
        <v>176</v>
      </c>
      <c r="AJ71" s="1">
        <f>AH71-AH72</f>
        <v>-30</v>
      </c>
      <c r="AK71" s="1">
        <f>AI71-AI72</f>
        <v>-9</v>
      </c>
      <c r="AL71" s="1"/>
      <c r="AM71" s="1"/>
      <c r="AN71" s="1"/>
      <c r="AV71" s="1">
        <v>9</v>
      </c>
      <c r="AW71" s="1"/>
      <c r="AX71" s="1"/>
      <c r="AY71" s="1"/>
      <c r="AZ71" s="1"/>
      <c r="BA71" s="1"/>
      <c r="BB71" s="1"/>
      <c r="BC71" s="1"/>
      <c r="BK71" s="1">
        <v>9</v>
      </c>
      <c r="BL71" s="1"/>
      <c r="BM71" s="1"/>
      <c r="BN71" s="1"/>
      <c r="BO71" s="1"/>
      <c r="BP71" s="1"/>
      <c r="BQ71" s="1"/>
      <c r="BR71" s="1"/>
      <c r="BZ71" s="1">
        <v>9</v>
      </c>
      <c r="CA71" s="1">
        <f>BX48</f>
        <v>234</v>
      </c>
      <c r="CB71" s="1">
        <f>BY48</f>
        <v>190</v>
      </c>
      <c r="CC71" s="1">
        <f>CA71-CA72</f>
        <v>-21</v>
      </c>
      <c r="CD71" s="1">
        <f>CB71-CB72</f>
        <v>24</v>
      </c>
      <c r="CE71" s="1"/>
      <c r="CF71" s="1"/>
      <c r="CG71" s="1"/>
      <c r="CO71" s="1">
        <v>8</v>
      </c>
      <c r="CP71" s="1">
        <f>CM51</f>
        <v>212</v>
      </c>
      <c r="CQ71" s="1">
        <f>CN51</f>
        <v>234</v>
      </c>
      <c r="CR71" s="1">
        <f>CP71-CP72</f>
        <v>19</v>
      </c>
      <c r="CS71" s="1">
        <f>CQ71-CQ72</f>
        <v>-16</v>
      </c>
      <c r="CT71" s="1"/>
      <c r="CU71" s="1"/>
      <c r="CV71" s="1"/>
      <c r="DD71" s="1">
        <v>8</v>
      </c>
      <c r="DE71" s="1">
        <f>DB51</f>
        <v>225</v>
      </c>
      <c r="DF71" s="1">
        <f>DC51</f>
        <v>145</v>
      </c>
      <c r="DG71" s="1">
        <f>DE71-DE72</f>
        <v>-25</v>
      </c>
      <c r="DH71" s="1">
        <f>DF71-DF72</f>
        <v>-13</v>
      </c>
      <c r="DI71" s="1"/>
      <c r="DJ71" s="1"/>
      <c r="DK71" s="1"/>
      <c r="DS71" s="1">
        <v>8</v>
      </c>
      <c r="DT71" s="1">
        <f>DQ51</f>
        <v>271</v>
      </c>
      <c r="DU71" s="1">
        <f>DR51</f>
        <v>223</v>
      </c>
      <c r="DV71" s="1">
        <f>DT71-DT72</f>
        <v>-8</v>
      </c>
      <c r="DW71" s="1">
        <f>DU71-DU72</f>
        <v>-26</v>
      </c>
      <c r="DX71" s="1"/>
      <c r="DY71" s="1"/>
      <c r="DZ71" s="1"/>
      <c r="EH71" s="1">
        <v>8</v>
      </c>
      <c r="EI71" s="1">
        <f>EF51</f>
        <v>249</v>
      </c>
      <c r="EJ71" s="1">
        <f>EG51</f>
        <v>223</v>
      </c>
      <c r="EK71" s="1">
        <f>EI71-EI72</f>
        <v>1</v>
      </c>
      <c r="EL71" s="1">
        <f>EJ71-EJ72</f>
        <v>-17</v>
      </c>
      <c r="EM71" s="1"/>
      <c r="EN71" s="1"/>
      <c r="EO71" s="1"/>
    </row>
    <row r="72" spans="18:149">
      <c r="R72" s="1"/>
      <c r="S72" s="1"/>
      <c r="T72" s="1"/>
      <c r="U72" s="1"/>
      <c r="V72" s="1"/>
      <c r="W72" s="1"/>
      <c r="X72" s="1"/>
      <c r="Y72" s="1"/>
      <c r="AG72" s="1"/>
      <c r="AH72" s="1">
        <f t="shared" ref="AH72:AI73" si="238">AE52</f>
        <v>260</v>
      </c>
      <c r="AI72" s="1">
        <f t="shared" si="238"/>
        <v>185</v>
      </c>
      <c r="AJ72" s="1"/>
      <c r="AK72" s="1"/>
      <c r="AL72" s="1">
        <f>(AJ71*AJ73+AK71*AK73)/(SQRT(AJ71^2+AK71^2)*SQRT(AJ73^2+AK73^2))</f>
        <v>-0.53161783312838717</v>
      </c>
      <c r="AM72" s="1">
        <f>ACOS(AL72)</f>
        <v>2.1313058594903014</v>
      </c>
      <c r="AN72" s="1">
        <f>DEGREES(AM72)</f>
        <v>122.11483060029673</v>
      </c>
      <c r="CA72" s="1">
        <f t="shared" ref="CA72:CB72" si="239">BX49</f>
        <v>255</v>
      </c>
      <c r="CB72" s="1">
        <f t="shared" si="239"/>
        <v>166</v>
      </c>
      <c r="CC72" s="1"/>
      <c r="CD72" s="1"/>
      <c r="CE72" s="1">
        <f>(CC71*CC73+CD71*CD73)/(SQRT(CC71^2+CD71^2)*SQRT(CC73^2+CD73^2))</f>
        <v>-0.13045451257138732</v>
      </c>
      <c r="CF72" s="1">
        <f>ACOS(CE72)</f>
        <v>1.7016237228689535</v>
      </c>
      <c r="CG72" s="1">
        <f>DEGREES(CF72)</f>
        <v>97.495857639729863</v>
      </c>
      <c r="CO72" s="1"/>
      <c r="CP72" s="1">
        <f t="shared" ref="CP72:CQ73" si="240">CM52</f>
        <v>193</v>
      </c>
      <c r="CQ72" s="1">
        <f t="shared" si="240"/>
        <v>250</v>
      </c>
      <c r="CR72" s="1"/>
      <c r="CS72" s="1"/>
      <c r="CT72" s="1">
        <f>(CR71*CR73+CS71*CS73)/(SQRT(CR71^2+CS71^2)*SQRT(CR73^2+CS73^2))</f>
        <v>-0.64413574578277955</v>
      </c>
      <c r="CU72" s="1">
        <f>ACOS(CT72)</f>
        <v>2.27068919651414</v>
      </c>
      <c r="CV72" s="1">
        <f>DEGREES(CU72)</f>
        <v>130.10090754621223</v>
      </c>
      <c r="DD72" s="1"/>
      <c r="DE72" s="1">
        <f t="shared" ref="DE72:DF73" si="241">DB52</f>
        <v>250</v>
      </c>
      <c r="DF72" s="1">
        <f t="shared" si="241"/>
        <v>158</v>
      </c>
      <c r="DG72" s="1"/>
      <c r="DH72" s="1"/>
      <c r="DI72" s="1">
        <f>(DG71*DG73+DH71*DH73)/(SQRT(DG71^2+DH71^2)*SQRT(DG73^2+DH73^2))</f>
        <v>-0.46485872281547863</v>
      </c>
      <c r="DJ72" s="1">
        <f>ACOS(DI72)</f>
        <v>2.0542713654832365</v>
      </c>
      <c r="DK72" s="1">
        <f>DEGREES(DJ72)</f>
        <v>117.70107921676608</v>
      </c>
      <c r="DS72" s="1"/>
      <c r="DT72" s="1">
        <f t="shared" ref="DT72:DT73" si="242">DQ52</f>
        <v>279</v>
      </c>
      <c r="DU72" s="1">
        <f t="shared" ref="DU72:DU73" si="243">DR52</f>
        <v>249</v>
      </c>
      <c r="DV72" s="1"/>
      <c r="DW72" s="1"/>
      <c r="DX72" s="1">
        <f>(DV71*DV73+DW71*DW73)/(SQRT(DV71^2+DW71^2)*SQRT(DV73^2+DW73^2))</f>
        <v>-0.75312963919484777</v>
      </c>
      <c r="DY72" s="1">
        <f>ACOS(DX72)</f>
        <v>2.4236027545826269</v>
      </c>
      <c r="DZ72" s="1">
        <f>DEGREES(DY72)</f>
        <v>138.86220905386514</v>
      </c>
      <c r="EH72" s="1"/>
      <c r="EI72" s="1">
        <f t="shared" ref="EI72:EI73" si="244">EF52</f>
        <v>248</v>
      </c>
      <c r="EJ72" s="1">
        <f t="shared" ref="EJ72:EJ73" si="245">EG52</f>
        <v>240</v>
      </c>
      <c r="EK72" s="1"/>
      <c r="EL72" s="1"/>
      <c r="EM72" s="1">
        <f>(EK71*EK73+EL71*EL73)/(SQRT(EK71^2+EL71^2)*SQRT(EK73^2+EL73^2))</f>
        <v>-0.7008587781539658</v>
      </c>
      <c r="EN72" s="1">
        <f>ACOS(EM72)</f>
        <v>2.347397063198565</v>
      </c>
      <c r="EO72" s="1">
        <f>DEGREES(EN72)</f>
        <v>134.49594456268196</v>
      </c>
    </row>
    <row r="73" spans="18:149">
      <c r="R73" s="1"/>
      <c r="S73" s="1"/>
      <c r="T73" s="1"/>
      <c r="U73" s="1"/>
      <c r="V73" s="1"/>
      <c r="W73" s="1"/>
      <c r="X73" s="1"/>
      <c r="Y73" s="1"/>
      <c r="AG73" s="1"/>
      <c r="AH73" s="1">
        <f t="shared" si="238"/>
        <v>268</v>
      </c>
      <c r="AI73" s="1">
        <f t="shared" si="238"/>
        <v>178</v>
      </c>
      <c r="AJ73" s="1">
        <f>AH73-AH72</f>
        <v>8</v>
      </c>
      <c r="AK73" s="1">
        <f>AI73-AI72</f>
        <v>-7</v>
      </c>
      <c r="AL73" s="1"/>
      <c r="AM73" s="1"/>
      <c r="AN73" s="1"/>
      <c r="CA73" s="1">
        <f t="shared" ref="CA73:CB73" si="246">BX50</f>
        <v>273</v>
      </c>
      <c r="CB73" s="1">
        <f t="shared" si="246"/>
        <v>178</v>
      </c>
      <c r="CC73" s="1">
        <f>CA73-CA72</f>
        <v>18</v>
      </c>
      <c r="CD73" s="1">
        <f>CB73-CB72</f>
        <v>12</v>
      </c>
      <c r="CE73" s="1"/>
      <c r="CF73" s="1"/>
      <c r="CG73" s="1"/>
      <c r="CO73" s="1"/>
      <c r="CP73" s="1">
        <f t="shared" si="240"/>
        <v>193</v>
      </c>
      <c r="CQ73" s="1">
        <f t="shared" si="240"/>
        <v>268</v>
      </c>
      <c r="CR73" s="1">
        <f>CP73-CP72</f>
        <v>0</v>
      </c>
      <c r="CS73" s="1">
        <f>CQ73-CQ72</f>
        <v>18</v>
      </c>
      <c r="CT73" s="1"/>
      <c r="CU73" s="1"/>
      <c r="CV73" s="1"/>
      <c r="DD73" s="1"/>
      <c r="DE73" s="1">
        <f t="shared" si="241"/>
        <v>273</v>
      </c>
      <c r="DF73" s="1">
        <f t="shared" si="241"/>
        <v>142</v>
      </c>
      <c r="DG73" s="1">
        <f>DE73-DE72</f>
        <v>23</v>
      </c>
      <c r="DH73" s="1">
        <f>DF73-DF72</f>
        <v>-16</v>
      </c>
      <c r="DI73" s="1"/>
      <c r="DJ73" s="1"/>
      <c r="DK73" s="1"/>
      <c r="DS73" s="1"/>
      <c r="DT73" s="1">
        <f t="shared" si="242"/>
        <v>300</v>
      </c>
      <c r="DU73" s="1">
        <f t="shared" si="243"/>
        <v>262</v>
      </c>
      <c r="DV73" s="1">
        <f>DT73-DT72</f>
        <v>21</v>
      </c>
      <c r="DW73" s="1">
        <f>DU73-DU72</f>
        <v>13</v>
      </c>
      <c r="DX73" s="1"/>
      <c r="DY73" s="1"/>
      <c r="DZ73" s="1"/>
      <c r="EH73" s="1"/>
      <c r="EI73" s="1">
        <f t="shared" si="244"/>
        <v>267</v>
      </c>
      <c r="EJ73" s="1">
        <f t="shared" si="245"/>
        <v>261</v>
      </c>
      <c r="EK73" s="1">
        <f>EI73-EI72</f>
        <v>19</v>
      </c>
      <c r="EL73" s="1">
        <f>EJ73-EJ72</f>
        <v>21</v>
      </c>
      <c r="EM73" s="1"/>
      <c r="EN73" s="1"/>
      <c r="EO73" s="1"/>
    </row>
    <row r="74" spans="18:149">
      <c r="AG74" s="1"/>
      <c r="AH74" s="1"/>
      <c r="AI74" s="1"/>
      <c r="AJ74" s="1"/>
      <c r="AK74" s="1"/>
      <c r="AL74" s="1"/>
      <c r="AM74" s="1"/>
      <c r="AN74" s="1"/>
      <c r="CO74" s="1"/>
      <c r="CP74" s="1"/>
      <c r="CQ74" s="1"/>
      <c r="CR74" s="1"/>
      <c r="CS74" s="1"/>
      <c r="CT74" s="1"/>
      <c r="CU74" s="1"/>
      <c r="CV74" s="1"/>
      <c r="DD74" s="1"/>
      <c r="DE74" s="1"/>
      <c r="DF74" s="1"/>
      <c r="DG74" s="1"/>
      <c r="DH74" s="1"/>
      <c r="DI74" s="1"/>
      <c r="DJ74" s="1"/>
      <c r="DK74" s="1"/>
      <c r="DS74" s="1"/>
      <c r="DT74" s="1"/>
      <c r="DU74" s="1"/>
      <c r="DV74" s="1"/>
      <c r="DW74" s="1"/>
      <c r="DX74" s="1"/>
      <c r="DY74" s="1"/>
      <c r="DZ74" s="1"/>
      <c r="EH74" s="1"/>
      <c r="EI74" s="1"/>
      <c r="EJ74" s="1"/>
      <c r="EK74" s="1"/>
      <c r="EL74" s="1"/>
      <c r="EM74" s="1"/>
      <c r="EN74" s="1"/>
      <c r="EO74" s="1"/>
    </row>
    <row r="75" spans="18:149">
      <c r="AG75" s="1">
        <v>9</v>
      </c>
      <c r="AH75" s="1">
        <f>AE52</f>
        <v>260</v>
      </c>
      <c r="AI75" s="1">
        <f>AF52</f>
        <v>185</v>
      </c>
      <c r="AJ75" s="1">
        <f>AH75-AH76</f>
        <v>-8</v>
      </c>
      <c r="AK75" s="1">
        <f>AI75-AI76</f>
        <v>7</v>
      </c>
      <c r="AL75" s="1"/>
      <c r="AM75" s="1"/>
      <c r="AN75" s="1"/>
      <c r="BZ75" s="1">
        <v>10</v>
      </c>
      <c r="CA75" s="1">
        <f>BX49</f>
        <v>255</v>
      </c>
      <c r="CB75" s="1">
        <f>BY49</f>
        <v>166</v>
      </c>
      <c r="CC75" s="1">
        <f>CA75-CA76</f>
        <v>-18</v>
      </c>
      <c r="CD75" s="1">
        <f>CB75-CB76</f>
        <v>-12</v>
      </c>
      <c r="CE75" s="1"/>
      <c r="CF75" s="1"/>
      <c r="CG75" s="1"/>
      <c r="CO75" s="1">
        <v>9</v>
      </c>
      <c r="CP75" s="1"/>
      <c r="CQ75" s="1"/>
      <c r="CR75" s="1"/>
      <c r="CS75" s="1"/>
      <c r="CT75" s="1"/>
      <c r="CU75" s="1"/>
      <c r="CV75" s="1"/>
      <c r="DD75" s="1">
        <v>9</v>
      </c>
      <c r="DE75" s="1"/>
      <c r="DF75" s="1"/>
      <c r="DG75" s="1"/>
      <c r="DH75" s="1"/>
      <c r="DI75" s="1"/>
      <c r="DJ75" s="1"/>
      <c r="DK75" s="1"/>
      <c r="DS75" s="1">
        <v>9</v>
      </c>
      <c r="DT75" s="1"/>
      <c r="DU75" s="1"/>
      <c r="DV75" s="1"/>
      <c r="DW75" s="1"/>
      <c r="DX75" s="1"/>
      <c r="DY75" s="1"/>
      <c r="DZ75" s="1"/>
      <c r="EH75" s="1">
        <v>9</v>
      </c>
      <c r="EI75" s="1"/>
      <c r="EJ75" s="1"/>
      <c r="EK75" s="1"/>
      <c r="EL75" s="1"/>
      <c r="EM75" s="1"/>
      <c r="EN75" s="1"/>
      <c r="EO75" s="1"/>
    </row>
    <row r="76" spans="18:149">
      <c r="AG76" s="1"/>
      <c r="AH76" s="1">
        <f t="shared" ref="AH76:AI76" si="247">AE53</f>
        <v>268</v>
      </c>
      <c r="AI76" s="1">
        <f t="shared" si="247"/>
        <v>178</v>
      </c>
      <c r="AJ76" s="1"/>
      <c r="AK76" s="1"/>
      <c r="AL76" s="1">
        <f>(AJ75*AJ77+AK75*AK77)/(SQRT(AJ75^2+AK75^2)*SQRT(AJ77^2+AK77^2))</f>
        <v>-0.50571949971242014</v>
      </c>
      <c r="AM76" s="1">
        <f>ACOS(AL76)</f>
        <v>2.1010120995715265</v>
      </c>
      <c r="AN76" s="1">
        <f>DEGREES(AM76)</f>
        <v>120.37912601136834</v>
      </c>
      <c r="CA76" s="1">
        <f t="shared" ref="CA76:CB76" si="248">BX50</f>
        <v>273</v>
      </c>
      <c r="CB76" s="1">
        <f t="shared" si="248"/>
        <v>178</v>
      </c>
      <c r="CC76" s="1"/>
      <c r="CD76" s="1"/>
      <c r="CE76" s="1">
        <f>(CC75*CC77+CD75*CD77)/(SQRT(CC75^2+CD75^2)*SQRT(CC77^2+CD77^2))</f>
        <v>-0.26715173603829506</v>
      </c>
      <c r="CF76" s="1">
        <f>ACOS(CE76)</f>
        <v>1.8412324519478966</v>
      </c>
      <c r="CG76" s="1">
        <f>DEGREES(CF76)</f>
        <v>105.49484859913863</v>
      </c>
      <c r="CP76" s="1"/>
      <c r="CQ76" s="1"/>
      <c r="CR76" s="1"/>
      <c r="CS76" s="1"/>
      <c r="CT76" s="1"/>
      <c r="CU76" s="1"/>
      <c r="CV76" s="1"/>
      <c r="DE76" s="1"/>
      <c r="DF76" s="1"/>
      <c r="DG76" s="1"/>
      <c r="DH76" s="1"/>
      <c r="DI76" s="1"/>
      <c r="DJ76" s="1"/>
      <c r="DK76" s="1"/>
      <c r="DT76" s="1"/>
      <c r="DU76" s="1"/>
      <c r="DV76" s="1"/>
      <c r="DW76" s="1"/>
      <c r="DX76" s="1"/>
      <c r="DY76" s="1"/>
      <c r="DZ76" s="1"/>
    </row>
    <row r="77" spans="18:149">
      <c r="AG77" s="1"/>
      <c r="AH77" s="1">
        <f t="shared" ref="AH77:AI77" si="249">AE54</f>
        <v>286</v>
      </c>
      <c r="AI77" s="1">
        <f t="shared" si="249"/>
        <v>184</v>
      </c>
      <c r="AJ77" s="1">
        <f>AH77-AH76</f>
        <v>18</v>
      </c>
      <c r="AK77" s="1">
        <f>AI77-AI76</f>
        <v>6</v>
      </c>
      <c r="AL77" s="1"/>
      <c r="AM77" s="1"/>
      <c r="AN77" s="1"/>
      <c r="CA77" s="1">
        <f t="shared" ref="CA77:CB77" si="250">BX51</f>
        <v>295</v>
      </c>
      <c r="CB77" s="1">
        <f t="shared" si="250"/>
        <v>159</v>
      </c>
      <c r="CC77" s="1">
        <f>CA77-CA76</f>
        <v>22</v>
      </c>
      <c r="CD77" s="1">
        <f>CB77-CB76</f>
        <v>-19</v>
      </c>
      <c r="CE77" s="1"/>
      <c r="CF77" s="1"/>
      <c r="CG77" s="1"/>
      <c r="CP77" s="1"/>
      <c r="CQ77" s="1"/>
      <c r="CR77" s="1"/>
      <c r="CS77" s="1"/>
      <c r="CT77" s="1"/>
      <c r="CU77" s="1"/>
      <c r="CV77" s="1"/>
      <c r="DE77" s="1"/>
      <c r="DF77" s="1"/>
      <c r="DG77" s="1"/>
      <c r="DH77" s="1"/>
      <c r="DI77" s="1"/>
      <c r="DJ77" s="1"/>
      <c r="DK77" s="1"/>
      <c r="DT77" s="1"/>
      <c r="DU77" s="1"/>
      <c r="DV77" s="1"/>
      <c r="DW77" s="1"/>
      <c r="DX77" s="1"/>
      <c r="DY77" s="1"/>
      <c r="DZ77" s="1"/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8F8B1-1873-4048-BC80-A6231D47E29A}">
  <dimension ref="A1:M17"/>
  <sheetViews>
    <sheetView workbookViewId="0">
      <selection activeCell="M7" sqref="M7"/>
    </sheetView>
  </sheetViews>
  <sheetFormatPr baseColWidth="10" defaultRowHeight="20"/>
  <cols>
    <col min="1" max="1" width="20.28515625" customWidth="1"/>
    <col min="8" max="8" width="26.5703125" customWidth="1"/>
  </cols>
  <sheetData>
    <row r="1" spans="1:13">
      <c r="A1" t="s">
        <v>9</v>
      </c>
      <c r="C1" t="s">
        <v>41</v>
      </c>
      <c r="D1" t="s">
        <v>9</v>
      </c>
      <c r="E1" t="s">
        <v>45</v>
      </c>
      <c r="F1" t="s">
        <v>44</v>
      </c>
      <c r="H1" t="s">
        <v>9</v>
      </c>
      <c r="J1" t="s">
        <v>41</v>
      </c>
      <c r="K1" t="s">
        <v>9</v>
      </c>
      <c r="L1" t="s">
        <v>45</v>
      </c>
      <c r="M1" t="s">
        <v>44</v>
      </c>
    </row>
    <row r="2" spans="1:13">
      <c r="A2" t="s">
        <v>1</v>
      </c>
      <c r="B2" t="s">
        <v>27</v>
      </c>
      <c r="C2">
        <v>19</v>
      </c>
      <c r="D2">
        <v>0.29090963385715141</v>
      </c>
      <c r="E2">
        <v>0.76979492246424319</v>
      </c>
      <c r="F2">
        <v>117.93288102224309</v>
      </c>
      <c r="H2" t="s">
        <v>24</v>
      </c>
      <c r="I2" t="s">
        <v>28</v>
      </c>
      <c r="J2">
        <v>26</v>
      </c>
      <c r="K2">
        <v>0.40049268323824605</v>
      </c>
      <c r="L2">
        <v>0.83963087773211986</v>
      </c>
      <c r="M2">
        <v>125.28504804811459</v>
      </c>
    </row>
    <row r="3" spans="1:13">
      <c r="A3" t="s">
        <v>4</v>
      </c>
      <c r="B3" t="s">
        <v>27</v>
      </c>
      <c r="C3">
        <v>27</v>
      </c>
      <c r="D3">
        <v>0.36815263908110507</v>
      </c>
      <c r="E3">
        <v>1.180279851299286</v>
      </c>
      <c r="F3">
        <v>131.27264748692835</v>
      </c>
      <c r="H3" t="s">
        <v>29</v>
      </c>
      <c r="I3" t="s">
        <v>28</v>
      </c>
      <c r="J3">
        <v>24</v>
      </c>
      <c r="K3">
        <v>0.44518314827173089</v>
      </c>
      <c r="L3">
        <v>0.87286996210887235</v>
      </c>
      <c r="M3">
        <v>125.40803333782307</v>
      </c>
    </row>
    <row r="4" spans="1:13">
      <c r="A4" t="s">
        <v>5</v>
      </c>
      <c r="B4" t="s">
        <v>26</v>
      </c>
      <c r="C4">
        <v>21</v>
      </c>
      <c r="D4">
        <v>0.31632964904419658</v>
      </c>
      <c r="E4">
        <v>0.82263622564919703</v>
      </c>
      <c r="F4">
        <v>121.51585342521</v>
      </c>
      <c r="H4" t="s">
        <v>32</v>
      </c>
      <c r="I4" t="s">
        <v>28</v>
      </c>
      <c r="J4">
        <v>23</v>
      </c>
      <c r="K4">
        <v>0.35581119360297997</v>
      </c>
      <c r="L4">
        <v>0.81320874857569125</v>
      </c>
      <c r="M4">
        <v>123.3493479191545</v>
      </c>
    </row>
    <row r="5" spans="1:13">
      <c r="A5" t="s">
        <v>6</v>
      </c>
      <c r="B5" t="s">
        <v>26</v>
      </c>
      <c r="C5">
        <v>21</v>
      </c>
      <c r="D5">
        <v>0.28106999202649074</v>
      </c>
      <c r="E5">
        <v>0.84618611880505112</v>
      </c>
      <c r="F5">
        <v>123.95262685567829</v>
      </c>
      <c r="H5" t="s">
        <v>35</v>
      </c>
      <c r="I5" t="s">
        <v>28</v>
      </c>
      <c r="J5">
        <v>24</v>
      </c>
      <c r="K5">
        <v>0.60865929469140045</v>
      </c>
      <c r="L5">
        <v>0.95126237983889317</v>
      </c>
      <c r="M5">
        <v>124.59618875529861</v>
      </c>
    </row>
    <row r="6" spans="1:13">
      <c r="A6" t="s">
        <v>7</v>
      </c>
      <c r="B6" t="s">
        <v>26</v>
      </c>
      <c r="C6">
        <v>20</v>
      </c>
      <c r="D6">
        <v>0.33823454025852029</v>
      </c>
      <c r="E6">
        <v>0.89211561386114524</v>
      </c>
      <c r="F6">
        <v>127.85032122411963</v>
      </c>
      <c r="M6">
        <f>AVERAGE(M2:M5)</f>
        <v>124.65965451509769</v>
      </c>
    </row>
    <row r="7" spans="1:13">
      <c r="A7" t="s">
        <v>8</v>
      </c>
      <c r="B7" t="s">
        <v>26</v>
      </c>
      <c r="C7">
        <v>19</v>
      </c>
      <c r="D7">
        <v>0.2569086500297475</v>
      </c>
      <c r="E7">
        <v>0.96878081684682482</v>
      </c>
      <c r="F7">
        <v>135.13017441627545</v>
      </c>
    </row>
    <row r="8" spans="1:13">
      <c r="D8" s="3"/>
      <c r="E8" s="3"/>
    </row>
    <row r="9" spans="1:13">
      <c r="A9" t="s">
        <v>30</v>
      </c>
      <c r="B9" t="s">
        <v>27</v>
      </c>
      <c r="C9">
        <v>23</v>
      </c>
      <c r="D9">
        <v>0.4174288359205518</v>
      </c>
      <c r="E9">
        <v>0.96478680616743373</v>
      </c>
      <c r="F9">
        <v>122.10867333675554</v>
      </c>
    </row>
    <row r="10" spans="1:13">
      <c r="A10" t="s">
        <v>31</v>
      </c>
      <c r="B10" t="s">
        <v>27</v>
      </c>
      <c r="C10">
        <v>19</v>
      </c>
      <c r="D10">
        <v>0.31525513878637668</v>
      </c>
      <c r="E10">
        <v>0.88144283233571574</v>
      </c>
      <c r="F10">
        <v>122.34026498728332</v>
      </c>
    </row>
    <row r="11" spans="1:13">
      <c r="A11" t="s">
        <v>33</v>
      </c>
      <c r="B11" t="s">
        <v>26</v>
      </c>
      <c r="C11">
        <v>22</v>
      </c>
      <c r="D11">
        <v>0.31389244574288871</v>
      </c>
      <c r="E11">
        <v>0.9849041885514046</v>
      </c>
      <c r="F11">
        <v>127.26745369783799</v>
      </c>
    </row>
    <row r="12" spans="1:13">
      <c r="A12" t="s">
        <v>34</v>
      </c>
      <c r="B12" t="s">
        <v>26</v>
      </c>
      <c r="C12">
        <v>22</v>
      </c>
      <c r="D12">
        <v>0.34577852135458731</v>
      </c>
      <c r="E12">
        <v>0.89007476443940359</v>
      </c>
      <c r="F12">
        <v>124.3246800676163</v>
      </c>
    </row>
    <row r="13" spans="1:13">
      <c r="A13" t="s">
        <v>36</v>
      </c>
      <c r="B13" t="s">
        <v>26</v>
      </c>
      <c r="C13">
        <v>19</v>
      </c>
      <c r="D13">
        <v>0.57229177258706287</v>
      </c>
      <c r="E13">
        <v>0.86355418526521321</v>
      </c>
      <c r="F13">
        <v>122.85943987764472</v>
      </c>
    </row>
    <row r="14" spans="1:13">
      <c r="A14" t="s">
        <v>38</v>
      </c>
      <c r="B14" t="s">
        <v>26</v>
      </c>
      <c r="C14">
        <v>24</v>
      </c>
      <c r="D14">
        <v>0.25042617488448243</v>
      </c>
      <c r="E14">
        <v>0.86692731331759154</v>
      </c>
      <c r="F14">
        <v>116.28155245476776</v>
      </c>
    </row>
    <row r="15" spans="1:13">
      <c r="A15" t="s">
        <v>39</v>
      </c>
      <c r="B15" t="s">
        <v>26</v>
      </c>
      <c r="C15">
        <v>20</v>
      </c>
      <c r="D15">
        <v>0.41700754259020517</v>
      </c>
      <c r="E15">
        <v>0.83503458740308412</v>
      </c>
      <c r="F15">
        <v>121.83970021584729</v>
      </c>
    </row>
    <row r="16" spans="1:13">
      <c r="A16" t="s">
        <v>40</v>
      </c>
      <c r="B16" t="s">
        <v>26</v>
      </c>
      <c r="C16">
        <v>22</v>
      </c>
      <c r="D16">
        <v>0.40897145641709731</v>
      </c>
      <c r="E16">
        <v>0.98575706154764298</v>
      </c>
      <c r="F16">
        <v>130.94917455143886</v>
      </c>
    </row>
    <row r="17" spans="6:6">
      <c r="F17">
        <f>AVERAGE(F2:F16)</f>
        <v>124.6875316871176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sample</vt:lpstr>
      <vt:lpstr>roughness_sample1</vt:lpstr>
      <vt:lpstr>xylemaspect_sample1</vt:lpstr>
      <vt:lpstr>angle_sample1</vt:lpstr>
      <vt:lpstr>sample2</vt:lpstr>
      <vt:lpstr>roughness_sample2</vt:lpstr>
      <vt:lpstr>xylemaspect_sample2</vt:lpstr>
      <vt:lpstr>angle_sample2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Motohiro Fujiwara</dc:creator>
  <cp:lastModifiedBy>Motohiro Fujiwara</cp:lastModifiedBy>
  <dcterms:created xsi:type="dcterms:W3CDTF">2021-08-06T04:19:25Z</dcterms:created>
  <dcterms:modified xsi:type="dcterms:W3CDTF">2022-02-16T08:23:29Z</dcterms:modified>
</cp:coreProperties>
</file>