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defaultThemeVersion="166925"/>
  <mc:AlternateContent xmlns:mc="http://schemas.openxmlformats.org/markup-compatibility/2006">
    <mc:Choice Requires="x15">
      <x15ac:absPath xmlns:x15ac="http://schemas.microsoft.com/office/spreadsheetml/2010/11/ac" url="C:\Users\moufi\OneDrive\"/>
    </mc:Choice>
  </mc:AlternateContent>
  <xr:revisionPtr revIDLastSave="0" documentId="13_ncr:1_{11FDE197-AD9F-42C0-8ADA-0026161DBE7E}" xr6:coauthVersionLast="47" xr6:coauthVersionMax="47" xr10:uidLastSave="{00000000-0000-0000-0000-000000000000}"/>
  <bookViews>
    <workbookView xWindow="-120" yWindow="-120" windowWidth="29040" windowHeight="15840" firstSheet="4" activeTab="7" xr2:uid="{83F5FBE7-6EEA-4143-86CD-4171EC84FB41}"/>
  </bookViews>
  <sheets>
    <sheet name="Data" sheetId="2" r:id="rId1"/>
    <sheet name="Sales Line" sheetId="3" r:id="rId2"/>
    <sheet name="Sales Map" sheetId="4" r:id="rId3"/>
    <sheet name="Delivery Performance Doughnut" sheetId="5" r:id="rId4"/>
    <sheet name="Return Rate Doughnut" sheetId="6" r:id="rId5"/>
    <sheet name="Customer Acquisition Waterfall" sheetId="7" r:id="rId6"/>
    <sheet name="Customer Satisfaction Bar" sheetId="9" r:id="rId7"/>
    <sheet name="Dashboard" sheetId="10" r:id="rId8"/>
    <sheet name="Sheet9" sheetId="11" r:id="rId9"/>
  </sheets>
  <definedNames>
    <definedName name="_xlchart.v1.0" hidden="1">'Customer Acquisition Waterfall'!$D$2:$D$5</definedName>
    <definedName name="_xlchart.v1.1" hidden="1">'Customer Acquisition Waterfall'!$E$2:$E$5</definedName>
    <definedName name="_xlchart.v1.6" hidden="1">'Customer Acquisition Waterfall'!$D$2:$D$5</definedName>
    <definedName name="_xlchart.v1.7" hidden="1">'Customer Acquisition Waterfall'!$E$2:$E$5</definedName>
    <definedName name="_xlchart.v5.2" hidden="1">'Sales Map'!$A$6</definedName>
    <definedName name="_xlchart.v5.3" hidden="1">'Sales Map'!$A$7</definedName>
    <definedName name="_xlchart.v5.4" hidden="1">'Sales Map'!$B$6:$H$6</definedName>
    <definedName name="_xlchart.v5.5" hidden="1">'Sales Map'!$B$7:$H$7</definedName>
    <definedName name="Slicer_Customer_Acquisition_Type">#N/A</definedName>
    <definedName name="Slicer_Product">#N/A</definedName>
    <definedName name="Slicer_State">#N/A</definedName>
    <definedName name="Slicer_Years">#N/A</definedName>
  </definedNames>
  <calcPr calcId="191029"/>
  <pivotCaches>
    <pivotCache cacheId="1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7" l="1"/>
  <c r="E4" i="7"/>
  <c r="E3" i="7"/>
  <c r="E2" i="7"/>
  <c r="C3" i="6"/>
  <c r="C3" i="5"/>
  <c r="C2" i="5"/>
  <c r="H7" i="4"/>
  <c r="G7" i="4"/>
  <c r="F7" i="4"/>
  <c r="E7" i="4"/>
  <c r="D7" i="4"/>
  <c r="C7" i="4"/>
  <c r="B7" i="4"/>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<sst xmlns="http://schemas.openxmlformats.org/spreadsheetml/2006/main" count="34785" uniqueCount="56">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</sst>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NumberFormat="1"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A7D1"/>
      <color rgb="FFFF2489"/>
      <color rgb="FF712CFF"/>
      <color rgb="FFA12EFF"/>
      <color rgb="FF217346"/>
      <color rgb="FFFF5D5B"/>
      <color rgb="FF008740"/>
      <color rgb="FFBF46FF"/>
      <color rgb="FFB81846"/>
      <color rgb="FF4A0EC2"/>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[IGN_Project_2.xlsx]Sales Line!PivotTable1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2481463530953"/>
          <c:y val="2.3045273463665718E-2"/>
          <c:w val="0.89547518536469028"/>
          <c:h val="0.82883427726496928"/>
        </c:manualLayout>
      </c:layout>
      <c:lineChart>
        <c:grouping val="standard"/>
        <c:varyColors val="0"/>
        <c:ser>
          <c:idx val="0"/>
          <c:order val="0"/>
          <c:tx>
            <c:strRef>
              <c:f>'Sales Line'!$B$1</c:f>
              <c:strCache>
                <c:ptCount val="1"/>
                <c:pt idx="0">
                  <c:v>Total</c:v>
                </c:pt>
              </c:strCache>
            </c:strRef>
          </c:tx>
          <c:spPr>
            <a:ln w="34925" cap="rnd">
              <a:gradFill>
                <a:gsLst>
                  <a:gs pos="5000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6299-4369-892C-DBCA70F0F94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18771232"/>
        <c:axId val="718775808"/>
      </c:lineChart>
      <c:catAx>
        <c:axId val="7187712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718775808"/>
        <c:crosses val="autoZero"/>
        <c:auto val="1"/>
        <c:lblAlgn val="ctr"/>
        <c:lblOffset val="100"/>
        <c:tickLblSkip val="2"/>
        <c:noMultiLvlLbl val="1"/>
      </c:catAx>
      <c:valAx>
        <c:axId val="71877580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718771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[IGN_Project_2.xlsx]Delivery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ysClr val="window" lastClr="FFFFFF"/>
          </a:solidFill>
          <a:ln w="19050">
            <a:solidFill>
              <a:schemeClr val="accen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ysClr val="window" lastClr="FFFFFF"/>
          </a:solidFill>
          <a:ln w="19050">
            <a:solidFill>
              <a:schemeClr val="accent1">
                <a:shade val="50000"/>
              </a:schemeClr>
            </a:solidFill>
          </a:ln>
          <a:effectLst/>
        </c:spPr>
      </c:pivotFmt>
      <c:pivotFmt>
        <c:idx val="6"/>
        <c:spPr>
          <a:noFill/>
          <a:ln w="19050">
            <a:solidFill>
              <a:schemeClr val="accent1">
                <a:shade val="50000"/>
              </a:schemeClr>
            </a:solidFill>
          </a:ln>
          <a:effectLst/>
        </c:spPr>
      </c:pivotFmt>
    </c:pivotFmts>
    <c:plotArea>
      <c:layout/>
      <c:doughnutChart>
        <c:varyColors val="1"/>
        <c:ser>
          <c:idx val="0"/>
          <c:order val="0"/>
          <c:tx>
            <c:strRef>
              <c:f>'Delivery Performance Doughnut'!$B$1</c:f>
              <c:strCache>
                <c:ptCount val="1"/>
                <c:pt idx="0">
                  <c:v>Total</c:v>
                </c:pt>
              </c:strCache>
            </c:strRef>
          </c:tx>
          <c:spPr>
            <a:solidFill>
              <a:sysClr val="window" lastClr="FFFFFF"/>
            </a:solidFill>
            <a:ln>
              <a:solidFill>
                <a:schemeClr val="accent1">
                  <a:shade val="50000"/>
                </a:schemeClr>
              </a:solidFill>
            </a:ln>
          </c:spPr>
          <c:dPt>
            <c:idx val="0"/>
            <c:bubble3D val="0"/>
            <c:spPr>
              <a:solidFill>
                <a:sysClr val="window" lastClr="FFFFFF"/>
              </a:solidFill>
              <a:ln w="19050">
                <a:solidFill>
                  <a:schemeClr val="accent1">
                    <a:shade val="50000"/>
                  </a:schemeClr>
                </a:solidFill>
              </a:ln>
              <a:effectLst/>
            </c:spPr>
            <c:extLst>
              <c:ext xmlns:c16="http://schemas.microsoft.com/office/drawing/2014/chart" uri="{C3380CC4-5D6E-409C-BE32-E72D297353CC}">
                <c16:uniqueId val="{00000001-6D98-4F99-BC7B-316C499584FC}"/>
              </c:ext>
            </c:extLst>
          </c:dPt>
          <c:dPt>
            <c:idx val="1"/>
            <c:bubble3D val="0"/>
            <c:spPr>
              <a:noFill/>
              <a:ln w="19050">
                <a:solidFill>
                  <a:schemeClr val="accent1">
                    <a:shade val="50000"/>
                  </a:schemeClr>
                </a:solidFill>
              </a:ln>
              <a:effectLst/>
            </c:spPr>
            <c:extLst>
              <c:ext xmlns:c16="http://schemas.microsoft.com/office/drawing/2014/chart" uri="{C3380CC4-5D6E-409C-BE32-E72D297353CC}">
                <c16:uniqueId val="{00000003-6D98-4F99-BC7B-316C499584FC}"/>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6D98-4F99-BC7B-316C499584F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[IGN_Project_2.xlsx]Return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accent1"/>
            </a:solidFill>
          </a:ln>
          <a:effectLst/>
        </c:spPr>
      </c:pivotFmt>
      <c:pivotFmt>
        <c:idx val="6"/>
        <c:spPr>
          <a:noFill/>
          <a:ln w="19050">
            <a:solidFill>
              <a:schemeClr val="accent1"/>
            </a:solidFill>
          </a:ln>
          <a:effectLst/>
        </c:spPr>
      </c:pivotFmt>
    </c:pivotFmts>
    <c:plotArea>
      <c:layout/>
      <c:doughnutChart>
        <c:varyColors val="1"/>
        <c:ser>
          <c:idx val="0"/>
          <c:order val="0"/>
          <c:tx>
            <c:strRef>
              <c:f>'Return Rate Doughnut'!$B$1</c:f>
              <c:strCache>
                <c:ptCount val="1"/>
                <c:pt idx="0">
                  <c:v>Total</c:v>
                </c:pt>
              </c:strCache>
            </c:strRef>
          </c:tx>
          <c:spPr>
            <a:noFill/>
            <a:ln>
              <a:solidFill>
                <a:schemeClr val="accent1"/>
              </a:solidFill>
            </a:ln>
          </c:spPr>
          <c:dPt>
            <c:idx val="0"/>
            <c:bubble3D val="0"/>
            <c:spPr>
              <a:solidFill>
                <a:schemeClr val="bg1"/>
              </a:solidFill>
              <a:ln w="19050">
                <a:solidFill>
                  <a:schemeClr val="accent1"/>
                </a:solidFill>
              </a:ln>
              <a:effectLst/>
            </c:spPr>
            <c:extLst>
              <c:ext xmlns:c16="http://schemas.microsoft.com/office/drawing/2014/chart" uri="{C3380CC4-5D6E-409C-BE32-E72D297353CC}">
                <c16:uniqueId val="{00000001-759B-4AEC-84C3-7096002D20EA}"/>
              </c:ext>
            </c:extLst>
          </c:dPt>
          <c:dPt>
            <c:idx val="1"/>
            <c:bubble3D val="0"/>
            <c:spPr>
              <a:noFill/>
              <a:ln w="19050">
                <a:solidFill>
                  <a:schemeClr val="accent1"/>
                </a:solidFill>
              </a:ln>
              <a:effectLst/>
            </c:spPr>
            <c:extLst>
              <c:ext xmlns:c16="http://schemas.microsoft.com/office/drawing/2014/chart" uri="{C3380CC4-5D6E-409C-BE32-E72D297353CC}">
                <c16:uniqueId val="{00000003-759B-4AEC-84C3-7096002D20EA}"/>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759B-4AEC-84C3-7096002D20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[IGN_Project_2.xlsx]Customer Satisfaction Bar!PivotTable9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2489"/>
              </a:gs>
              <a:gs pos="100000">
                <a:srgbClr val="FF0000"/>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2489"/>
              </a:gs>
              <a:gs pos="22000">
                <a:srgbClr val="FF4D9F"/>
              </a:gs>
              <a:gs pos="100000">
                <a:srgbClr val="FFA7D1"/>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alpha val="80000"/>
                </a:schemeClr>
              </a:gs>
              <a:gs pos="100000">
                <a:schemeClr val="bg1">
                  <a:lumMod val="85000"/>
                </a:schemeClr>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accent6">
                  <a:lumMod val="60000"/>
                  <a:lumOff val="40000"/>
                </a:schemeClr>
              </a:gs>
              <a:gs pos="100000">
                <a:schemeClr val="accent6">
                  <a:lumMod val="75000"/>
                </a:schemeClr>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75000"/>
                </a:schemeClr>
              </a:gs>
              <a:gs pos="13000">
                <a:schemeClr val="accent6">
                  <a:lumMod val="50000"/>
                </a:schemeClr>
              </a:gs>
            </a:gsLst>
            <a:lin ang="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2489"/>
                </a:gs>
                <a:gs pos="100000">
                  <a:srgbClr val="FF0000"/>
                </a:gs>
              </a:gsLst>
              <a:lin ang="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F45F-49F9-AA0F-9F43985FF986}"/>
            </c:ext>
          </c:extLst>
        </c:ser>
        <c:ser>
          <c:idx val="1"/>
          <c:order val="1"/>
          <c:tx>
            <c:strRef>
              <c:f>'Customer Satisfaction Bar'!$C$1:$C$2</c:f>
              <c:strCache>
                <c:ptCount val="1"/>
                <c:pt idx="0">
                  <c:v>(2) low</c:v>
                </c:pt>
              </c:strCache>
            </c:strRef>
          </c:tx>
          <c:spPr>
            <a:gradFill>
              <a:gsLst>
                <a:gs pos="0">
                  <a:srgbClr val="FF2489"/>
                </a:gs>
                <a:gs pos="22000">
                  <a:srgbClr val="FF4D9F"/>
                </a:gs>
                <a:gs pos="100000">
                  <a:srgbClr val="FFA7D1"/>
                </a:gs>
              </a:gsLst>
              <a:lin ang="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F45F-49F9-AA0F-9F43985FF986}"/>
            </c:ext>
          </c:extLst>
        </c:ser>
        <c:ser>
          <c:idx val="2"/>
          <c:order val="2"/>
          <c:tx>
            <c:strRef>
              <c:f>'Customer Satisfaction Bar'!$D$1:$D$2</c:f>
              <c:strCache>
                <c:ptCount val="1"/>
                <c:pt idx="0">
                  <c:v>(3) ok</c:v>
                </c:pt>
              </c:strCache>
            </c:strRef>
          </c:tx>
          <c:spPr>
            <a:gradFill>
              <a:gsLst>
                <a:gs pos="0">
                  <a:schemeClr val="bg1">
                    <a:alpha val="80000"/>
                  </a:schemeClr>
                </a:gs>
                <a:gs pos="100000">
                  <a:schemeClr val="bg1">
                    <a:lumMod val="85000"/>
                  </a:schemeClr>
                </a:gs>
              </a:gsLst>
              <a:lin ang="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F45F-49F9-AA0F-9F43985FF986}"/>
            </c:ext>
          </c:extLst>
        </c:ser>
        <c:ser>
          <c:idx val="3"/>
          <c:order val="3"/>
          <c:tx>
            <c:strRef>
              <c:f>'Customer Satisfaction Bar'!$E$1:$E$2</c:f>
              <c:strCache>
                <c:ptCount val="1"/>
                <c:pt idx="0">
                  <c:v>(4) high</c:v>
                </c:pt>
              </c:strCache>
            </c:strRef>
          </c:tx>
          <c:spPr>
            <a:gradFill>
              <a:gsLst>
                <a:gs pos="0">
                  <a:schemeClr val="accent6">
                    <a:lumMod val="60000"/>
                    <a:lumOff val="40000"/>
                  </a:schemeClr>
                </a:gs>
                <a:gs pos="100000">
                  <a:schemeClr val="accent6">
                    <a:lumMod val="75000"/>
                  </a:schemeClr>
                </a:gs>
              </a:gsLst>
              <a:lin ang="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F45F-49F9-AA0F-9F43985FF986}"/>
            </c:ext>
          </c:extLst>
        </c:ser>
        <c:ser>
          <c:idx val="4"/>
          <c:order val="4"/>
          <c:tx>
            <c:strRef>
              <c:f>'Customer Satisfaction Bar'!$F$1:$F$2</c:f>
              <c:strCache>
                <c:ptCount val="1"/>
                <c:pt idx="0">
                  <c:v>(5) very high</c:v>
                </c:pt>
              </c:strCache>
            </c:strRef>
          </c:tx>
          <c:spPr>
            <a:gradFill>
              <a:gsLst>
                <a:gs pos="0">
                  <a:schemeClr val="accent6">
                    <a:lumMod val="75000"/>
                  </a:schemeClr>
                </a:gs>
                <a:gs pos="13000">
                  <a:schemeClr val="accent6">
                    <a:lumMod val="50000"/>
                  </a:schemeClr>
                </a:gs>
              </a:gsLst>
              <a:lin ang="0" scaled="0"/>
            </a:gradFill>
            <a:ln>
              <a:solidFill>
                <a:schemeClr val="bg1"/>
              </a:solidFill>
            </a:ln>
            <a:effectLst/>
          </c:spPr>
          <c:invertIfNegative val="0"/>
          <c:cat>
            <c:strRef>
              <c:f>'Customer Satisfaction Bar'!$A$3:$A$8</c:f>
              <c:strCache>
                <c:ptCount val="5"/>
                <c:pt idx="0">
                  <c:v>Product 1</c:v>
                </c:pt>
                <c:pt idx="1">
                  <c:v>Product 2</c:v>
                </c:pt>
                <c:pt idx="2">
                  <c:v>Product 3</c:v>
                </c:pt>
                <c:pt idx="3">
                  <c:v>Product 4</c:v>
                </c:pt>
                <c:pt idx="4">
                  <c:v>Product 5</c:v>
                </c:pt>
              </c:strCache>
            </c:strRef>
          </c:cat>
          <c:val>
            <c:numRef>
              <c:f>'Customer Satisfaction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F45F-49F9-AA0F-9F43985FF986}"/>
            </c:ext>
          </c:extLst>
        </c:ser>
        <c:dLbls>
          <c:showLegendKey val="0"/>
          <c:showVal val="0"/>
          <c:showCatName val="0"/>
          <c:showSerName val="0"/>
          <c:showPercent val="0"/>
          <c:showBubbleSize val="0"/>
        </c:dLbls>
        <c:gapWidth val="100"/>
        <c:overlap val="100"/>
        <c:axId val="1117655984"/>
        <c:axId val="1117656400"/>
      </c:barChart>
      <c:catAx>
        <c:axId val="111765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117656400"/>
        <c:crosses val="autoZero"/>
        <c:auto val="1"/>
        <c:lblAlgn val="ctr"/>
        <c:lblOffset val="100"/>
        <c:noMultiLvlLbl val="0"/>
      </c:catAx>
      <c:valAx>
        <c:axId val="1117656400"/>
        <c:scaling>
          <c:orientation val="minMax"/>
        </c:scaling>
        <c:delete val="0"/>
        <c:axPos val="b"/>
        <c:majorGridlines>
          <c:spPr>
            <a:ln w="6350" cap="flat" cmpd="sng" algn="ctr">
              <a:solidFill>
                <a:schemeClr val="bg1">
                  <a:lumMod val="95000"/>
                  <a:alpha val="7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765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series layoutId="regionMap" uniqueId="{CE88FC24-77CD-42D7-9E61-5B6EEA5C5114}">
          <cx:tx>
            <cx:txData>
              <cx:f>_xlchart.v5.3</cx:f>
              <cx:v>Total Revenue</cx:v>
            </cx:txData>
          </cx:tx>
          <cx:dataId val="0"/>
          <cx:layoutPr>
            <cx:geography viewedRegionType="dataOnly" cultureLanguage="en-US" cultureRegion="US" attribution="Powered by Bing">
              <cx:geoCache provider="{E9337A44-BEBE-4D9F-B70C-5C5E7DAFC167}">
                <cx:binary>1Hppc922tuVfcflz0yFAEARu3byqB5Jn1NEs2fIXlizJHEGAADiAv7635CQv0cu7na66XV2RVTQn
kCD2tNba+ufT8o+n7uXRfFhk19t/PC0/f6yc0//46Sf7VL3IR/tJ1k9GWfXdfXpS8if1/Xv99PLT
s3mc6778CYeI/PRUPRr3snz8j3/C08oXdaaeHl2t+qvxxfjrFzt2zv6La3966cPjs6z7rLbO1E8O
/fzxP7vHb4/y8eOHl97Vzt96/fLzxz/c9PHDT+8f9d9e+6GDmbnxGcZG+FNCKcE05OHbT/TxQ6f6
8pfLAaOfGAmjCIeY//j59d3njxLG/4UJvU3n8fnZvFgLH/T2/+8G/mH2cP7s44cnNfbuddFKWL+f
P971tXt5/nDjHt2L/fihtir9cUOqXj/h7ubtm3/647L/xz/fnYBVeHfmd5Z5v2T/p0v/zTCn2trX
X63rXxfo32McHLKExb+sPX9nHP6JxhSHBOMfxqO/vvuHcf7ipP7cQH8Y/M5IJ1jyv6GRNp0y9fO/
MXow+xTzOEY4em8Z/ImwJCKYRb+F1Y+Q/WGZvzCTP7fKbwPfWWTz9wyb25e+h7Tw8vKr4/4bgiaG
jAXJilD2I2rYu6ChnyIS4Zj8mvHwr+/+YZq/NKU/N87vhr4zz+353zJgti/KlPW/MWCg3FDCMGPJ
L+UkeWec6BMhJEpIyP40bv7ChP7cNL8NfGeY7X/+LQ1zroyrPqSPRnV1/++0T/wpjniUxFH4I3je
2SfhnxCLCSa/mCeE67/Pa399Xn9upvfj31nrPP1bWOtfl8bfQ7c/3Pl/C934pziMYkqT6E9txfmn
EEH9wRz9uP4OHbyDVf/ztP7cVO+G/+FL/h6Y7UaN/2+CKPrEw4gTjNBvSewPmDr8xDhkOIT+3DB/
fV5/bpn3498F0c3/pyD6n9H3bwQle3SP+Ruz+R0A/9dX35YA6Na7of+KIP3w9P3zzx8R4Gbyu7B7
fcgf8tlvZeO/jXl5tO7njwEDW5IQcZKEGBFGIkAb88uPS/EnYFUEh0lCI5ogBpf617wNrCv++MG+
eh/shp+iOCEUYCRLUMzwbwTyUnW+VP1vn//L8Yd+lJeq7p39+SNOMDxU/7jx9YNiwhNO4V8cUkQI
jim8ST89XgNNhfvR/+JY9axQrNtZqV9UM0ixjiJch+88poclwE6MvL2r5XAWRuXWV1WdsmoaD92K
Tt62Iqm6KS+ZLYVc2jDtClcLhsNyNweNTmWR5IXhWCDLq9TO6IqNwTmbbSRKFYWpZtF340OdRSR5
WelwCGnAj0001ZuumqpUNeQ8CKY2s2SaBFqQ2SxJ0G9MNZxHbWPzTnY6n2Mn89X6Ko9Gdi7xlxk1
qYu7JrVNQwRV8aUOApWObdxkNLKnQHq2McHaCRg5pXHT4HQuon03yUBULX7ul7jMmjXKbLurwnpO
TYvPe0W+IuN7eOCK4Crd+CZ8JF11WXTFJKztD5LLvV9nl7bNyHKt2MXkbFq3NEkT1OfMz3OaJDHa
1oQMWVNVN5OcroZCVYJxNQhTsycuwwzHS5WHUyEzZ0kopiFeYZbxddMOMF19N7ppPlvbo+rXdU/m
KZPWWrFKH+WdJjKv/UxSXo5zRtbqKqD+hXTBWVPSrI6jbSvLDe7Xbb2gzdyQXlSdnvfR2Av4xb67
amm4j9dhP0i0ZrBWl6Fa71nFm0PhhwMdV5OiUk25cUMt5tDpdOhQOppqSRNaUSEjlXq3LGLB7FlO
9blpg+94KjIXHFTYbCNcbeM1fuK42HV9/7kvGfgD3ZZj/NQm5ZwGTl94+KxiNZfJ6D4Xkpxp3qe1
K8qMtrgSDbMmHRaaqXq8WgPfZY1k17MjD8EYpsSobUTOMIgaOmlE68bPY9GcebwS0SdsR21k84jj
XFpyRoKZ5INeROHNNvD1i+v8hiUVAVdor3Gkn4uJbwmp82mQlYj8ulNKHlxPGrEsXZl5jMvjzH3O
GOKZ6yqzYZPdT0NZHmlnb+ICpST0T1H84scCZ0sV8jxaa4FKEuZtAaveta7eJMidrCZ67wmETDF3
J81Us8FjgTayj/HGxpQLpvx1UzVyU9uiOo1hsyetH286mzHXDjtILPJqHo4OL+7o6uV2mcpuFzQ+
jWzgUl/GxT7mxZfVdUHKfIzFYjfdUJWCNQE5MrycpimK0zqQWdzYMluTpsujkixC1XUgWIWPYTAW
pQBjDkWVbO048jwcwX19YW8tG6t9VQ0+68f5K0p9UfZ56waWNsMC6YKqk23Dr31Q8r336K5ZIiTq
hG5M1ByGeV3PmqA+Uwp8d0F03aJpfagmLvNqMme9I35jiyWlwexTR8iFaplJk3luBV/GXVHUQV5A
ltqMib2aWB3u0HPgNd+7towzhBcqxnqYhKqKnPuWHnv3+tF6uWR9M2+Qn6YUbtiVcih2AWXbuKv4
dkYoyMLRshRXc5mSdtBpj6L1NqpgaXj1rQ6sTfUy3CyetRc0DL2oeHcwSayvEjQNcC2yWdO0x9nF
gWhUMWxo8qUNODqP9Zh1tNlEvI7PTFw+WddO20Lh+9nUdKdmWNhqHAYxlCMREBU8jQjCGbMz28ho
SL1UTIzTMAtXMpUtWD90YxJvSEDGY6ezxSicrssTWWV9Gy9ttiLT5HSepFiQC3dkoUMeM5SkViZn
c2AiQdcAvqdsXRq0xyA5ToOWG7k+F4kx+YDolOuJnxo3JTAaN6JoOrObQ5K2U1hBsqT3DlhbJiHR
TAP2wuJ2s7jKXKsS7cuWL3moOyv4TLsMauHRDn2XBroaLqhBO1v2d5Gtio3nyTaiizoqb/ekqr9C
AZU5WYvrepYCo2S5CgeXVWvE85Yu5mwmNhHrWlMRrL28d33/mITLqVnIfIEYFBTGiyfZBPB+02as
N9UJVd+CprfpZFed09jEKQCxO2ybe2mCaGP7+jiC8+cg59VbHs5dLkN9wcANMJ36/Wx0yqMY7eJ6
8lk19Ti3MeMb7McjW8puMxaF2wRDqEVdPQQM40vfsEPlQ7Lh0zAKzpnclnZ5qJJRnaOkvJ+8O8y8
TkRplM90w6o0RqzOHA6u49U2wpThBeLDdTXXY8qpnb8QbNdzYpLrScX9YXEwVVQVSETJXGWImXUf
2Xq9U0F4yQa5HJeWtVm5DHKr+ZqpZq0yV0/Ll0qjExQ0u8Mmqg9eX/Zq7XLfErQLhsIe6QgrgqtF
tGtht2zq7UWl9rjoW8ikLd/2hTrvmvhxxGO9l6zLx8iZh3g2TVr1KMwiD/br/Xw2lra6KEp/jku9
5i6exszG6hvUGvp5Tcidx7edm5ZjZ+o+7zG/mfpWCczM53btnqao4IeqLpIMfGm3snVD54zjlVWC
y3hrwuTZKtMLQumXpsJcIN2czzzUh/lA3Tptq4h74UnQnpWWpEr79ajHPJqD6bqfmkXgjl+wSk9Z
xJdmy9EgDwyKcSfH9pw15FTJgR8gVWNAIv487DnLxsAEtyEEdOq9e2iSpN2QIey3RrUuC5mPYGHL
EupxHGe8S8K8XKsgTdrIiFF7mse655mkpjqMTWWhZO19E+PTYuYtVcG2AK/amxVq4BR09Tntut0w
mf2wcoAZUE4wS+hxqQtAJw9SVWPaKv0Q8m48x68bHw6PrFk3qNgsWulswq3OYwhaLTVOKTFVik2A
0rCwTeqZdhujJKwMx0u6atltO9R8bYMJEglVr3WpC8TCRppqnrR51Fbm0FCaB8UK2RJYzha+ofpc
mvux+m7dV8+dykJup61JhtsS1J7rxh15FZl8MYncKgVAAleozE272nT2ndtpWrYXRG49Tdi+70sA
ckukRQFQJAzt+Tg1Uyr9EhywVCdE9JqaxJljq5LHqmzGFFWvNm47fRyam9p0x6JsQwGtjWWPS3DN
JNQop7p7ATjED64cSBa2rBCtgcVYGwRFc8WfDe6n3EWxy6IgGDfOQagQnBnjcOp0vNeqPoT9MH3H
pM9QsptsX30hckFbKmsi9LQCxlK0FkUxBYC+piUHXFnsagI4Gxez3oxYm6zt7VPDonIX6Vjv8Bhv
Zul39ZyIYYznUzefM0T9MSwku3p1Gd128dUyXc9DIPNhbU0WUIdz2q9DXhT+wMHZUjLW9MCxgcI8
dddjRF1eAbrdmLI8LQlAfbwU21nTLh1REmx9q2pRsWSjfd9fmr7JWmavwsTZS4mNunCsFSsa451c
o1sWjbctrUthvLbpioYhJVWy7FAXJSLmzSpU53iOEhOlDua2pVRFqR1pAi6gv7lStceFciXmGm6L
oaGUk6rNdY/xBadfZeWSrNC42yVy6NPKLl9Kpc+8xA9xBJnAzVWfNlM7QaDIlIUlSwMPRXoaV5Sy
oie51lAKllAeEFsulOzDbPLJ18nzFGnZbte1uShdl01owiI2Y5Tyfr8AdAlkk/c1v2776ZEquw+q
oklHX5wC3b+EkuyG4X5A/FtiQpH043bEeN/O7Fsxq5fKLSKuHzgbL3ztd+sEdOPe8HhK1eNUx/ug
dNuljPZ1zE+ATS+CkOyLgqZT4S6WZd6ZKszKRMPntcEpAhAxRqtgkUyNtxtfzVtXs3QI7DZYzcYF
buvoeh8vVgSqwVkYVb0AnS5D67ojUXwd2WIQLEm+xeOasdKdLVbfwI1Bl07VRmN9xSS9hUrrRF2/
TAC8Reft58JGGzNWLq3G4tgO8xY7lsCKt6XoR3TSmY6H+9ebsG7voBe1W7w6uGa+HkhxxmRcZz1B
NwqZo8WkEjXisagHqLQRP3aeXinPDuDZ38eY52VZx2mrN1pXnZhclU7huNFdLYaVbJjRN06Vn2dz
VXK9BY+9deVl3ISbALF8XcvjEJEXSi5tFLXi9YVDZHdoAt7B1+MC1+PJG9GQ7n4g7e71vUCoRYvs
aU6gxge+zBS5MT7Q6YT6zRxUOGcLTUQ4aymSqBABK3I5U5P2Q/gaICfKZTonc0Z9fUzqeq8UB0Jc
9qnX9c47nAH12JfR4sQQKpSuhG9jR8WK65Mk1j0pImrGYtG3/H5acO569LBY+2U29mwZNwsaHq2Z
7oJ0tO11UiB8rgO98fHyFHC/X9lXkiSfi6oqhJa3/Vhf9639aslyHgC6ruV6Vhm9JUu101Z9i3x4
OWF8ogYAy2gEo1UjcOJv+oXdUt9H26DEX5KyPVEf7Ro07uV0I53PR4A4AOhzpuJIzJFPNUryuO9u
46nbVRfaQHFdC70JZOSzwPSdCPo9MLIuLYOgAXyrW1FrBtHQuE1hLgMsL20BnqIxwMNQA3lI4kHY
hV/IQwyYMlEjhNPojqREPKWpiudABNeTfg1IfDmM+EBRKEpIEaNqT5Vfc406EQ7ltZUzLIZbbiTz
t2yVZ4mtD7QdN43Dm3iMz+feHciqL8LBXxicyLRTwc6x4XxIBoGAhtG6zmgQn4E08HmKExFQLKo5
7sFzooO09cPYhldNLxKPZJZQd2hick2D8YttpyMkoXSa7EsYkSMJ+hOnddqsyzl86RmBKr3ElQiR
/OqT6Dzw7Dwmw0u73BokL4dQgmqAD+V650K7NTMAvdUKwtizLocsitAlp+VdkNh9nTQZl/wAje7U
T0gAdts0soAVgJraSXlpFrYrI5KVfcvSgviHqWreUmbfkY3t7IMNwmvKqsfQZbSQuyYen1RZ5yGN
bqSyRz+rb6Aeb3wwZmaytwxvq7a74KzchEkhiAW6JeWekfpK9e0rYbyDuX5HcXFFx+JrOAjOlq+J
G+5LSHBrS3Pl6K3p6LOrwhL8n91NktyFyD5zF3wrnT/0icpUEWaK87MGqYzOTyWW27BxQBjAWcq4
eVCNfnQMwFtFzqWLpJDVl7i47S1qRRSarZnIfhnKE1H6qKc5SJeZG7HGEPZe2isVsVIg/x3PEHLJ
EH7uF9Cn2vgVAatMJ+iLc+xOtnFuA36+AJjodfxljoYMclpa6ul8bKNcdw9j0Dz2YJOCtzejqvKG
h2eeqEkUvN+OwSKCEDh6PN5AwihFGaAs0EvOdX8I6HJJW5NKWW1tNOxC57cNEIuoQQLz4qZpqn1D
0LbE/jTG4Np0yePxcuG96FeY4iqSBigRDl7T4i6ZhrxqB9AQAnsMyNfkHITGC4YBjYA4NkH1mSvh
6/t60EzobnSiHatng8vNMJGLui0I0HaSxd0SCw9oaeimHWI9FWRsrwfIrlJal8Ycpz5YnmXX3OvK
NNuScSTapgeNZL7yvYHs1ga3BsqmKKQ+eYMPQxhtFEruVw1e7bXc9nW4Mb7aK0TPHb/SzXDVxpEV
VvcPNlKbpDFA2tbLlRCBWyZmH17PHESnaNjU1Hzmi7oaIjOA8NUDMyVeRJ3Rgvi6EcE878pgB4rc
CowYEgeoE2EDEuGiZ7cNnP2KFL1Cbbr26Lyvuwvp5J4G4Ra5+aKfggsZy9Qjm6MWqNEyZHF7R2Z1
11N99Ml0NkZN5lGZNrb/wv1620h0Q/TCxOBPeg2kmAtsRDQ0tZANUCIV534ZM/kK9IZi3SqggYTu
HCQT2hQZpmoLck5WlmmEk7NBui9VtF0WAxyMXMfRfGmS/kslL4K6PzYEKi6wv5AvBz+3O8NNOkZf
UDcCTCZHCz4ShXQzxMWhqcyXcGputagM2ZaQI6YlOYH0eL7Wr2Gv7L0DeG5q+5XR8gQAGJDW3KY2
zvqJXsWmcPnrs/rQn1WgUvSeLqmrgytMM5moZ1OOeRO9OX4ylzsATmCVzmRzTF5CYLRlMX63ODn0
NsraVeWY+88tmq8m+LoRCgXqjwuechYOL2VLrfAY9SJeP5uhPy3RmndrARBnuoSeFaxboD1AfJk2
VZkmy3L2aq9hVA8Tne45dl+l7c7dEG91121HlZNaX2PdSMFC0NSoN6feP3ek/F43rXBh91gkqBar
IW3Go/G6aIEKk7Wps8Li+RUjpqiJsqqHuz2wKEpGQPRRcVEGyU0/F1cIuwNrmkQ0y7ACwlI3ztys
RRo7j0QXBFBIxz7Di921pO92qN5YULKFLWkj4nFeN70GedJ0A7gAqJvrsAFBpU6HeDwVaA5z3s9x
BgT9piFfbTxfAHMFwNQpQGz+qlv3Ce9vlG0hXU3rFzNFSiRKb8OyzGPaX4QBfXBYtWJxU+Yj+dxa
f1jGl3LoXxP4fTdRkkVdgMFlu+0ccYgNBLrpMK5dFjTD0RSgK4ysR8IAq8+SkmeE4vORzAK5SV0q
O50U+PKhi4Ggt8uQJvXEDiSeRSDr8ASqM6A65fN5oLtkBXVbKcBYDeCjiLHvnetBA3N4Z/k65WNQ
hGcr5E+KABnFvd2QqOKXjoSg23FIdXatpRiAwm9aXRaCxwUWo+9LyGp+DwxAsGxyPAHm7Bg0E+zN
orDJZ1ZWeWzL3UiLStiqvAVG8G2tSLsZbGP24wSSedlFaWIqLCJW1Sdc+Vaggdw2lF8WaMDbmUSX
dCYXFprngkfB/cC7GMxY3q7BckmK/r6IEw1mb20WLWOQVW4gu0a3y7brVCk6jAA391zUTSNQwquc
IsPSdrb3Y9vxLPTJZ6yKaFP3y95A3TKEfomDCOAPUL0asJwoTBnkZLiOg3BMjW5chsfJiFKajSzD
LjUW+BTDvRJSm1JMjG+HwcIK1X4DMrs7F4VOeMarYW+KKbpT3RM0GR7NfE7GNR1Jcmf0WIu+Zrs+
ARPKIg9xEKQEMppvt1Ed0zOexICEXns4JQcy3vM6BdGgTZOqnPelah4rLSGC5biPUYQBv2mybzsU
p40c9lE3sKwMwtwVyp81fkzAGqMS3LIZxMHiazwDPC1rXaeBNfG2SoBzLuBKUUuwUHQigKGSVsRL
KfBE5TFW7U03di/NtO50x+2GU5ieoQ6KGr2szPJdMgbl7rNUChiAWtMuugsacq8qHKZ1HNzYV082
BtoijtVQExFRolMM5yNzYikpiBt9uAqTbKoWnM2scywKKE9yrDJgqtUi87kzl00T3S5I3Vc+L8ml
WfUx0f2F7lneInDZeIo7ACvzg0fseSVbyuSOdtUgVFB4QP/7VXUvYwgK79qIEXFYwbhUol36ez3H
pQhivx8xOWo3fIMSdwpnv6QoBIZLzGxFac1JIQwQ/AltOSaXK9PfJLbZyIIhA2EZ3KJstm1hr4Ff
S2BQ3f2YvEqHGq2CVzwrUfTcaeiHdVFVCx1EeQ0gId51TOe9TLKwCrakjIQDE0gIYMnxfoGmAwmC
7bwktxOZHgorRVUrsep2T2i8pyW6K2oKelyA9lCyYwEecz6zEQloGO6wUwATlmegVdC6GrtH2vZZ
q2ZoFXVIirDtHxCf9mydszlE13NTP4ezTEs/3JRN9A0bf2qKFrBWvzyFS7xr2Xwf1UBKkiQHdegu
nKH6cPMUqM/RRKp9AZXXOmpT+EuhS5CkA+FAsNuAN1auBF02FogBuxja5hBDVWyKiIoGB9+SMjzY
Rl/Hpk9BBBHVtJxDk+szBbVQrHR5qSpzVYPqN7Nr6KFkQ1hswsDUUC7MTbl0t1iOF6goAHlUV2rs
jrEr9Nnswj0ozBOwxHqAIi77HJcu1QE9eLVAK4SaPYjTz9QVu3YpD8CSsqTuheGzg0jAp2HqHkvA
9ykp4qu5nbfLNGzKcIaHof1C55eOtg9x4b6EYXzhAjPmlexuyjptafPs+5eyAUGjB9xIHMjpSXxM
JDoFnOY4CkQUraVY/Hhu4G8N4EP8rjPLIyLhIqxPQoHqMdNh06V0Yje2rlKS6MdoAarFwxVwTAdO
ty6vznkq58mn0tgjD9GylVq/BLU5eOgpmhWfE1Vd1S554BO/K2i3XeOuFVLVWoQzgBFj8yWQlywg
Rkjj7ssBWorNtB3uSrlcNMnEUm6qHV27ToyLeun6YY+W/nLqfV4jB11ZUorEIQsrbCPoUtQ1qL22
yoowmQ5vG27a+cfe22Hwevju3LvDd8PeRvx4Xm23rY+g9SQZQFF6UzcKbcIVltAMU5IWSPYHrqb+
0EOvAFrM63XfFFKQjvUH/Lp52/uvzV84t0DzpBMFyCLJXLd7N5Xq4KuVZvBnAZ1Afa8PbC3Uj83b
IU8St0/WOxOOkzs2JVaHLlTwALYkZRZXEouw0N2a1iwCXvI6XbJItuZvu1omRQswB86uDl0UhC2b
gtWQlLlc5OFtE9TFr3u2AGct6C7quNuGetizeIT5vk3zx277+pa3Y+3dq2BXiESbNgUIZw5Lqcxh
RPMvm7dzb4dvFxJWTmD33y7b172ka7sU6sWcKsJUCJolnNT9PVkmBx3NWh+gg6YPjmAobOEMf2HQ
VsMB2qnD4W3vvzZv52QwBHs+fmN6uiyC+bnrQr2nRmVVwdozVoIcl0T1txXaN+dR0noAAJXL67ns
M7JruQcqCuJbF0KKYxa0Kjy/tI7NwFJhw4D3dFYNR428zzgPcr9CmozivsjkYkzatqjYl6z/35R9
WXekuNLtL+JbYhCCl/tAJjlneiqX3X5h1SjEJMQo+PV3o6x2Vvmcr/vetXpRKBRgOxOkiB17R98N
op4OjTft7IZgcZ2GS97oOmaU6VWF90fTem1zbILIliOp6QsZpuIwIAnIZiovrJyyldMOUzzLMN9y
f28V+U/C1MHVgXcI+3G6BHp+DLIxPzhe0h1TyQ9kUl+bLFW7oUpy5NZR1o7VpVV1f+k8FWJF9Y+o
MsgI4Hws6bBnakhWurXxYxwp8brhy5RlmW04KpeISRm2qsBqL3Iq137ZlkA+HLK3RvLgjnZ7GWhz
tiVYI7P097Uzyz3i8OjZT4riTPgQ8apzL4Pjupep43j7XX1ILP9uduufrMxFjEv6S0nzdVl550YI
f4sH+150Otgz201OuZMgAnLXiaXf7BAwSlA7P1qnK8+VRPw+o/jSpwhZ8G8W6ARowYRPNQ8B/6YN
Vuqw/TLqJsM2K6s7q52ru1n8lD2l0dDMwzoAupgNJI87H98KbROEuKSb4zwvq0vKWHkh1idUl/SZ
zrxZp3WBkgrgtmq29WawmzFCfs7OBRDpMzDSPRfVo8MVA5SlppO/CwPy0wVEMKPEFvkqdKPKmfka
SF63nrAxIVQt53WukEoAByhju0a6mZbTxdYoCFfhdBLLb4Lak4XqHMIbm7AqSljQb7XP8a30uluF
ddlgJwqLSz44r9jvyA4w3ScEIDFZvkRUlMA0QUGlRE0OXmmFJytXvhsb23XazNCSpWvdS3wwx1ns
qtotonIsX9ww+N7780mWCrFrJp+8RgNCay5J6h8yK3nWetVa+ouv3B+kzz5NJT/n5QRGhTqO2v4k
Ol5GnWd/lm6uIius35gzAr6Zgcqq+XGch/5YFu7as8iJdogUbX88SRRgdhZbKVUcalec2gpxXqY2
fVoAenabJmI8iwQZ6Eqy4cWTzm7Iu3ZdEKeOuqSNwzR1V36COJVZ4aPihV5JkXqrKhhQQbGHTyH2
KksHD6PgqCeN072y2xqA1gHpbeRqiRCso5/HZDwHU/7XaHkIU5F4Er+9t0tQZ+zmUOxQ2kZYosM4
oSqNxqz1IurWdyU7dyijDu56CB3UUnLxVItkXfSArQamusit8i4C+P1tVAjCWEne+rrelqwM41G6
w9qyj0GQ48ue3Z8UuV2kbK/cUK4fE4GVf9ISSB9vVz5iB9u/TwbOViEVG8uR+jjmc7DS5fDa++6j
Nz/OKR6btOH3veUUpywEZ6PQycpx8qge5NESQiOCvJCy01gIPaArSq7UYL0kNSqvTlqhtpvLXUPn
L0mC1ykfmsfA9uIxe6T0ghX/U9hVQIdZ9Tw15dqa3JNSdhn31H8I7HRfd9k3z74fh3QCSI6ahQy6
twqMj1z602ZiSP16/aOqZbhvUCG5t3TK1nWPkhpxnKMtN67P693Mk3xNkeeBA5LdzTPx1uWIj6GY
tpo6J5IhomydfY9CmK7sPmq7MBplVa9sHeALRZLjChsPpZxBzSDzKhXjWfIjQxQH5RWpVkWZqxgA
hbNyS/WDce8rYwmNetQqSe8Ck8zCp6kVepdSp4yaitpHxb8Mqe289BSAC20PJWN8L3rtrqfcerGt
i0J8VkswULxGfS+UjWV6OMg6/WnbWPcZkQgQi/sQwdngDMiMObhilrAjlpCokUigrTRfFQ124LSd
D0so2brkOFGU7BwmZOw3vb1qNJAIMbVfsqADUl9XeG4o0rIQFXL+PWj96siqClQ1JD8R9115pwEn
RM4U7Jg/qx2y3eqxaetnMKa+Dl72I+u/ux6lm8GZkrU/8x3WXe++xIdVUoB6lQO6HjJ+1AP0c1CL
aV2EEwN21nWbL4RW/UYBXu58b44nFcpV1+k7O9V9rHwUH1UCXmCeu/REv6SWO28oMkp83Xc1t+lf
CbV/qHS+80Xp7Cu/CeJMt6sKFfqoSUMSzyPBu90BK/QdhM0APdKp5qho9lZUdom3Tt06BA3I6/H7
tHpdzni6fK4eCqSeseU02H4T1GcaNsWh1X5zhmrLrWL+ZM3ZHitSeuB2daGyE1tO7KeUImZ2ykqv
wO0ZVqxXu7TzEL8V1Q9t5WPUZhPSYaxsgHT9c0ZB0ZHJiQTexeM1mG9hAWSsbTzUzsD9omkQM6d5
6ycSbv26eQAsG+7cwL4TKEo1NH0s8kRELioVcUj4I2rWOyBDwYUzi+OJrsk+S+s5AjGs3IU1ApeA
WgVKsrJctXo8uG7/01fz53KsBtzbP0A2duqTKftc9Hep137nevikwD1AoNash5EkcZOQbZ8l90BZ
go3iCuhzN62w2njbAbFxlHD7a2PpMSrtJVtQ/g8JBDhCUDrG2uk2moTfSQdO5tBbI+If8i1RFv4E
Vu+8ygsi0YHjWBaAJxKk1MJXZKOqfY6/bNV0YRNPgZ0cLf6jahnodUHurlEYc44C++4m16g35akV
nNOABOepsNb26LEVmRMvlqXId4SyCaVi19oR1vZrHqgs6ioyHlgFrKbGl8jaswNi0iHjwwXoS7Gl
PXg6ZGySWKn8a9H31sFrEz9qPVC5hrkuqk3pZ82adfjtc0tkoB7w8jDKF21RcbxaFvPcLFlA+sl1
8RdWpO9XCchhR79R2Kp43epN36iX6xCck23j2eNuSkZvgyQbxcUl+Js4KhZ5ejRnPkDk3UCzeKJp
chBFCAqnOZ0bAM5lwcu1W9mfq5l1qBzCxRzYkMhNVvWvGHU7MqbgaJDi2HJQI9LlTARIXbrS3U/A
U/EKVntSz9Wxblu5FlYTRlUyI7XvfF9hUfHr2OknL2IUdWGm57epTCssW6o6YnE/phXLYnxBpxp/
/bFZDspKxk1KrRdjytMgWYFZUq1UR718P7al2CuLxn7rhLuAtxuwmdujOQxjQla6plnEwn7n+K21
Zo2P1avKyGEsPBoVgEHWhXYAVQ1ZVE10y/GNgw9ogYZVwSHLynHdzbw+FkMvj+CWqKjHEojnuvxq
88bC1pXvehFc+kajuFhqcEVU5q1zkrdH0B3Jum9AFSgFHh9KwMQTXIujy6XA75h9Q9qK5wEs0uOI
9GRVaRQusiaIClsDMPEZylPeVB+BLdTHjvRgdNTO1nZdiVAizNVxqIlaA10IgTz26ujoMdjKjp+6
DNFRX/LmWNHWWdktX1YXjkKIMbKsWuORAgguwgqZO2vioFLYMab0mAcesB3zAwUQN0UPUrvyOCwf
AtcoGPStOCse9vtGkLX53TPAT0dz1gnsrX2GIKqdmrsqKcVDM+BNs5tvDifzPkTNt3BEs5UD23eS
6A1R4zH1vDBSNeIZa+7vuhK/gCD61UEJfq2C5lRXbRDNZPCXbftN+UDAWkVzMFIQzk2O/wUf9GYe
++KMsna9DoKNBE+IWxRMqQBokq/52k54G9Fx1KBKjGvRELHxHrzHZESsN4VqK1L/zR3az1kJIrRF
2k1Zg3I5zBWe2haAOcuyn78rhP/g1X8DF6wRPP2lzX4f/p9PssR/RjJ8My7S7tvo/Lcm/B+9ICFY
hIXtR6dFDvF+r5s4eZEgvCuVP4gariry/0Xx8I+Tf8ghvl3V01d59d/6rUU94Hj/KIb4oPi5SSLM
db8EEb7/PyEjLmQI2NfsgEF/cNVD2AyaWOgkQkBUDiIQH5LZX3IIZkMD4TEX61xgOzdthB38Twil
JpAr22F2yBz2/yOOcG38Nb9pIyAIxd1J6APOZn7oQob4pzYClLemssec/lCuPNOKuM9aFc66TkFy
swffeR49VGLLuQHHY5klAeq+ZtZpKvc6WxSgRf6v196c/9u1dvhFcJmu+VCrozkERaFQdnsfh3pS
R7YcPtgyPtd/O1rtya86vePe3Jxuh6IOfx8Kr7SOAIBD5J8vvC7Kk+uHfGUtQzVVJB5HcL0dX3kv
Duu+5xUqqVzPkZ2msWRNtsnncXqjNaqInR2+DFxvQAPrOsCjbPbWRTInx2lSydGc+XWYHKuE+010
G+eJ7R4GrN/5RHjssWSKOrDC+ToYZ/uoC5upDUQ1SHmWceqDQAX+wNc6F9lugo7hBB6rPBXLIU00
WwHR8VYfJszQHHzRyFNe5xZy7uW03oV8zE9mrgAVIOapzkBQmoYNapXBJQMvZ8PrJLiky9msoW8A
twshqb2Vrdt+Domy7rtC5tvcSoGdIGe6DMshsXIcmJoikDzB0u5G3qOQXfrlusb6u3W77mLzbr7w
2vKebCnaGGIJvml0Q59SXgNrrdtnVZYJ4HpCh8cc0peDTiG2oO1jT4ruEX/HsKuEEFebmVjelSgU
Gd+boT87/PGfLjI3Kuiwcxsp9yP2CoVSQT8dxyD//WBstcOw1b1PGNvg1c+/vvMAUE427BDJFHeg
EqdP2InptvV8ZCGenz7pFkXUYUTgnTmo2CuEZkfbdvpDzcZhF9ioJ1Cd+XEVzPLR0YG7ogCdXvIC
GeqowwGBkAJzxNHFKhvB1TZnxftZO1riarudMddxkAWmfmyDVbyyWUW3YZr06cqMEQkjaChDvhvs
qUeAhyKO1Y7pE9N5tZubAaIATYLHukVlbgBL8Huqx7hTafnWJZO9Tj1LnGnnJCcOkHKddFOykT0i
j7JGaAyyCqERHnoJGocjL+mUygt2a3mZloNiqD7psKk3ZqIBfmjjvcGMlXY0ClT9jfX6rJLizUEg
k4J2qxb1RfFWVcOik2KzdXB7+YbXE3/Q+7CpvOahnffQKpTHmXYoOnogcx+zqsj5ussl0tFxbq7G
63zW2l/9ukxBvKQilqnlr/rByqCEsL5ZXanPOUvcS6lBe8tYMX8einHhYQmAmahFdYCmKer4nObT
fThTfT1UyMF1KH63cNQepWrmbQL5yr0G7KI9Z9oWjINhBPUD0s6m/Aa8daezXr8gN7qwSqHUhXXE
HLDqJUe6rCNmWJrF5DbGF3iXzJWIWGNnp26wyzNIEmyN7WZ+5ShHI870v6difgIlW7yUQTjGhEIk
JOemPIsQxWbjOlRQpHilfPlNF/hfpHe27X7YXUKCgh1UdF7o+9iwFmHh78o7ZpeiT/00+AEabbEX
YZ4VIAQBwbZqH3zK3MHYnH4cf3T9bfwfpx+vbac5h7pKe7HnzuS5B39O0UnflUJkz3JcJQBvV6jh
JnGxfM3mABWOhzWszE9V0V3tpSNTNzKzwXKFtpAmGb/bZe9X3OwUsKYbmSv+/WeoqjmraqyepqDJ
o3aQ44NwmuaUgMS4pn5Xf+H5cODa5Z/L0BJ7Dwz9DW+C+ssA3RPPv7TgtW3QcgdyryJvP1tWicJc
Ho1z96T5XN2DlUwfy7Q/84ktWRFNdzN638Q26/rXClovVKagUigXgkHDmb2yQdqLQnCa3oYEfLiS
EH0aqmB6AiB0zxZ7Gyy6vXJO9krQ6mWGFM3Y+zBjm6nLnG1S5umb3d0h0GavyVRZu6FvvNiYOchs
XVaLZx4G0G55c75ORi7eXCdb/8vTB53on7EN8m4XKx4EqC4iHDyKfz59c+YC7yG++J7ZubvQUqz7
jOTzm0dmH/x7BzFDnbiP/RxgK5fTGylCfwX+cnuC0NJ9TLn1MuGF3dijBFWqSPJT45L8BH7CrzNj
s4LyPq8ADH2wG1/d+6AuG7/bdOar+8Zt8In/l9sZG2mzbZ32D4x6MtZ9P55IV9JT3gRZXMqZv3Z+
dseWl5sm9F75Hnkxrk7q/XIdZuc3V8kK9l1a7n1Wl/aLn0wSALudrhtUj0Fftjxrrqv7oB/3eCUX
vWTGo+WMFB4yX96nv87+nP3oZ2mxAecQV/zpJ4PWPjhN762CCpxCa5p/P4S1vc/cpWL8p/3mmyc1
OZmhT+Wp0yWkBfk09dHN5XatsVHUOJyx0DtzqZk09o+XlSF5tHIHMjyZb5K5mD5h88xWdmA3r/4E
GqVApesrr7vznPOURxmQaiEs8ExKVHk7GjaPYEg0K4tWz3amszsnJc7z+2gOufsshHp2hjKDnAmj
Zc6MHOxUN8//p+vm5Se83+X28zh+ghm9z91+3jJ3G73/ZuA5s31eiz7KbJGeg5p7KyDHEpQ4j5+N
zZzdDrmZ4IW3Atr5y++/Oac6SXb//CZTdGX4PUlB7uQuaZLjUHRuCFz24UWu+0kyPL3Bd4uDjWNF
FJym2OQf0t4WvWN9MgOAGyOtrU81eBtPYvoylOwIrQ8/+/7CO34f1glBPJGNyXU2FKx5CPm0Jlip
IAl2Ti6UJbu2Js6JLmfuYjNnxnablXVibW9+5mwU46NdzeI0gia1Yp6jN51q2rt85r8OZkL2oUY6
8bfNuEA2hbhmmagNebVZrrMXo7mN8TaOYT6F0T9/xgxdSj5+xq4XIAf0bS9cEss/F0udCstJG9f6
LjLy1AHPewiAIkDHCqjXrJoIu771lRs8ILwEpvJuD2Bv3+3DDCW5VM60hGnfNBPhb/7G7nL2rUi+
iCZ8DLsCCiEsoPYpeV8ZrmeLjcytijPhe2D5tASOywJhps3BvNHmzDgiAoF8yl00R8Z4vTkQVaBv
M0QnlkTioYq8jqohBFK3JB4lBPrblLhibYakCoqHzgYuv0zK5eAmHKpGXcqjoG/QE4NUOdFjobr2
bnTGGkzSvPym8BVlia/fSqQi8c3Dp98TemiHwN+zRb7R2T4evNu4dv8l4vL/81tkSA7RTij0IPNA
Tv/nt8jpICyiU/c7rTq+aoWwT/37wW8FPkUz7kBLxO7HY7cT7eFmUhVer0IMbjwLir4EIvcueYvy
rJu2Z2/qvQtEn7/sAogXBMa2t/owYa7SIZgSjSPirg+tbi9nwYoLkZALCad8VVrYeyppe9fqvr1z
l7PFLkEP2F1988yDNq7Pj6BnOc+oyYf3jIljM9bus5tDsL/MKRL8NtcuI88bP0lZTLF0LLVvxzo7
mjPgfr/Oivez2+ztjI8MMLfTNtt/fsOC/1jFqON7AaXB0qDOgdzrz++m8wXJprxKvuUTZHQ2A7ms
nxVyFoLExYek/WiGID3bUGtlKA3OiJIBJWL6gyP0soytru7GSS9OxvPmbm5phuaWQU3vCseFph7i
g4vw3BoMxwS6yfpoLDM0MJfcmFmdJRs+gjBV4BV0wPrEFWYeOFYfMdBUtrMtpst1+tddbOTVYCOW
NJY8Bv4NYv5g9c3JzqQq1+bUHFqrSI4lj80ARDdApjfnmxvaOzSnlAQhaBoxmgzidsZ0PU16gYUV
8qVN0haQ21fVtKkRxYB/M8izsZkDRa4FRv/iE4zsVJOp2ftpB3nvzcecpWH36w5mGNY0PPzzA2C7
//EEuGhc6IM+GKDRGrrhkD+fgJSlSZFNpPmed9XcejGrw0Vca52LQKF9hx72ZnQ1MTsBdbPqpzV3
g3BVXMeLt5nPcjEdRtbspyqAkK5M6bCdQvnbbcyE8RW+4607iYppUkOmnMnZ+os61aOsGxsV+ROf
OoZ/uXuvnUq9jUnNVyA3kyeSzjquwPM8KzDm9o4ARQ0CK/ecI2qK7TFrntyygpoWFbO35Y5pzqCE
aU4eePiPgZs2W8+qwbwcVfnNg2RW6XF6FQPIubPFxoNd+Mm98Sgaf4SsGvTizqxXy/qkvZ4sSics
WqOaarAJFq35+8zNUTo9NPZ8qFbV6LYPUFVEhdLpE3g+6ZMz9s5ahMHSAQK2d49Oq3xt6+RRLQAC
ndNq46C3whrsiubB2ETByg2KttmaGciBv49RpwDmsDgamxVmGToOZO2DmbjdqzTIReV44HNbUGip
NFZdUF16rgGILGcMyt5LTSt6tBWPP9iNh5lcrjSut4tQeJeXZrny/bbGw9iNmyP09bbG9OHyP2/b
hvJfgjbb+5D8M0JD4iH9Qv6PB9QNPjztPJwzGtYQQuUtaEXALtzIagJQesHVWZs94raXBEMIYuqb
MYiqhqvZUyb0foDqYv7lb2zmyllAfjZ8w4O03HXZpa73+vP+1x8qMvaTYQHLNdRS4PmhaQZ7TImn
7q+R3xL+IQW/WXhQ5vd1dlrUEhqr0EPeFfQptAaOHj0SIpQkpE/V7GdHXzkKJVfMatTAnpYLvASP
gTEBccUF4xwVaJuzNRGqFeaorNFAovkA0HN04OjXTmHLHVmGafL3rEHeb7MGWzezZHH+cK2dk+pZ
gp20n2v9M5mgQ0xJWl0PFh++g9Ns743JTPZBMewzp/lZ2m11D5LQvNah4+IvKSX4CpnL18MS1WRD
m68mZ6J3aiL9kYHKDyFCwt9aZq2aJHVf5zmB3kdB+ANVMaTMDXr9KDd9snPownhn3RmTFloiyKrT
9UgzLHH9iIJ+11eb1BLo9GPL8E55YXDHlrOa8oX0NBeg4P89ofPQOytrXhm3m93cpO+q4bcJYIVz
5BILwYZIvPk4NAroRo6YPKvlPRQl37qJ6ddpkBV60dAJzIN6ek16eef3wfiYp+m/vAcMNZw/Amug
YsTziEdt6BEQXn/AwPoxCRqiZv1VN0D6SVRpCw0MPE3PiNMeJIQK9Qr19Z/ukIbHOSPDE2BbCG5Y
OUKij6E5DPWnRfj+aAaOwHMDkWyyMUOQtOiZZ/TBjPqkGp4GkfzMC9UfncGqL8BWvSvONU1WLMfR
OhoM64pVFUGYbtKhyFc3P9egWGEPYkBIIaY+mCCsDJHv5HVBwBNHpCX/HIZofLGGZmKDshc9u4V8
MuC+OdR5ec+Hpr6YUYKvIIaI3o+v1YCs8W/+0p7c1YAA9eChbw4kMTgrfYh51YTmJwtOY+weOnYc
wi4JPnUBGOl/2t2RYDfMRLMabcKTf4nk0ILsP75TH/3JIBsL0d7MA77550YeKKftptaXX9tpDNYV
mGD7ruwvmZ7yKdJVqs9ggumzOZPoewDSLSiKLmnpwTgvQ0h6swlinMeCFOwcSlHu6jBMD501lmeG
1lsxq0r9hNAIDGwhyi8MTU3yvkYbsqYIIjaghxebJjABCL04wATPAPErIFzBhLoSNiQ1kwB8n2Kq
7quF4szmbV9CBpKiMYb44aDD9LoCxXI1L4HW7eCnoj1BRgQU7H1iqMBpt1G/RlcLOw6xu3ePcvD3
VdLsSke7L26WyvVUe3RPC8t96fzglDhh/dgX04g2GMkRS2D+uWZ3jM05dDg4mDNzCGZo/8E+7Y6y
LeydsTXhgAoRyvDba0qHwtMnkEsTNK/6Owk0eeNteMsJ332NyXj4Vg1aIkjUbc2n4+0wD/UEwmW5
K0vouFyX1+Cfvrtcx+iS9WT7ybynGSRUM9qw9FWpzu4yMqYOu86RdKDGLiasMb/sg0TdfsrIuLrZ
jAtqOG92P7XbERhv8zVzSRWPnfb3buUj/aon/lfpVu4K2OWEvkBl9YJuRle7TBK5n9Isi4HMpX+5
sgUW5dshuohUUIN63bO/2NFYD9XKEL0vKotVKCKBVg+VkoLU7Djo0X+qXCmeO7kxwJPX2mZg8CMv
DdJlxgyKxY0Pv7lxsVEZBGD/HBu7ZGnChywM3fyWMrvH0PgRXZAcNDpxEDn4/vLK/dakT7tjhe5n
s/sVFJt2zzwSnMzBCuZsA31fF91sXtpNQ+QACL/6VCC2n/Dm0ferjO+HofGnZEInshJ/EqinT6k1
T4dsCAGMLoeJoq2ah0jkZvJBh4wm5VQ75Ujv6pa6fr7xCVplGRvUpvaaqlBtCPThaIPVltBxqPCT
groz9t0aFd1lWM9eswN/Ht2KlmGG3gQgdNagMi/DPqD23UC8sxnl6Sw/cXq90FhKf9glkGre81B8
y0hZHcHNhyrQ0yDLLZHotMSfH2xksUGA/LvfzWZBzBNda20fruvdYDrSEaTY2eJoDVDmn9thsGKo
K7GlTDw5+2C4rAuak7/IzPfE7v3vf7rmDLuPt7hSNQxrgd4f26BJISSRQ3oJloMigHMJmmmlokgv
PlUlQesbTJjxGGgw9Ym3txqnIBBnwSccaHppLPTsctOpin+7TlkO2xbg559UmhZ37ty9zSwkn9Gx
Jzt6JYAbM2zq0duyPK1iM4QWVcRuMCbbq3ORoEdQMTRHM+SWemVgZN75vLE/p3m7CtDerk9Ae/eo
S58mqsS59u1Xs4sZE2pzR6Q34o7JkJ147j16k0Sd08TjdjmTqLaBCN4C9VtUbmYdBfTvQ7gOXanc
a1sEh3BOsPp0/YQucsLbp2j9ApVXgJL71B7d5cDLukXBEGezzCVWO6jj3k3mzLgZDzM0B9Kx9pgk
NhRAOUQLGe+DrZMwF3JXIV59KcFVnqf5nI88+RxOdykbxCtJaHKckwqda5ahE5YeGkeQcm+GsquO
Q2Unj1mTQVznf8ntCa2s/EQfwlSWz11aHJtimN6MXSx2xyP/1c6AqR8E2LEQdaEcqv0wj83Q1ERN
NdRM3MqmN1s/o8nSDJlGS9xzQlIJHm9OUPTG8HYI34cJoRA8Kk9szSxfJI5X70Y52XkW+6RWUFiE
mYqha6/Q4tANzhpZWMTHUf2FvBHao9RPjgPw5ee6T/CyC/WXl1veNnOKbtPOpP5LOd5ZYGd/Crw0
vF4+L24fLi+hxDV2hEpeTEV2EioATWyhRJiDKyHjy0rmHswQkYB916JxpxlNFUObgxlRYtCjzRTr
n4WGYAJqWIQJKYqNaw3KYzxkKGAZG/VtVDDYc9jLP9wq+gqlL4icaW2FD970OAPckys7rKx17rhi
Q90+fSKhSpZJtXAfksG/++cdwqYLPvb7DuEAsFoauRIbHZ7x/xj4gG2y0kIPqmqo3+rEW9pitf6R
DKJCjwJh43g99xNKjwOrCdoYQv9KzdTVwUxdDw2tt9koigjFT7Udyqq4lhPqZRjg2YxNypVIv95K
qy1ik5D5g/w1mw2lfAjxqhr+guEzmLO+7Z8bhr5wN/uNCjH+PWn8DSfi5oaue8/Z3D5KB11nqlw8
55mO2VDOr45d4J0SpQWEo5lewxHaxBAY7yUPx6ubNbPhXKKR7coEPIguyAbccTSpXUB1YzMHEwl9
QNtvzh/CqQ/D252xT6HT1/udzU0dPZw6NwvuQgi1TV2yFOODDVL4i9dQFXtZ0Z1CKw9PFp/SGP1z
ytfWbS7oNzh9QWtNAMQV7/hjgr00siEUvoOAWz+NDjlg155e3ZaWO5A0UfVZhsbNAZXpVNtDFUl0
bAWsrcv727PMp/J5qDWBPGx5mF2/1ju3RI5rXMyhWx589Op87kdJDjf7zdfc8/rSWFRe75fJSaza
OW1WSFLzRyDR9lq3aPNUhzR7NAenFG8zlM5HM0pGO7hP8lczMNekLHH2bgeh9M324T66ysm/hFh0
YQ1+eIFcJwQqA5KRu4DQH7KWXOdtmaSyfutSpzwAhU7PhReiT1o7lWhQha5atEXfgrUx/rdpM4GO
cH+1rVeDMIxEswvvep8Pj2aQQ4u+dtB0YWuGlu7tM0n04zXJBR/+h5KMn4YmoLvJpmKVaE3HdRb2
fO2qWq7HZvJ3KutfBFKfGBolEHjmObyj3mgzoOXuC4jO2cHY/AUfyCYLdaJEbc1oniB1ANcO3KZx
qNvHSUqIkKok9B5AMY/NL1U6QB5I7qexyZYT2acPKGSv/i9l57UcN4+16ytiFXM47ZyT1Ao+YVmW
zJwzr/5/CHksj7/ZM7UPzOICQEpuNUFgrTeYmdc9iBEl6pAQ5+NsK8LCMu1dNyV6RKhosQ7POujW
sT6mh1zvFzWrpZOZD+TIi5qsuuLL3dJrUKL17SY1F6ILbaJvTm7rm8HxxrnneT5iXWmLOkqv3Hyr
ahcjyZ2bFw3top/Owqktc231iOwVy3YrUhzekQGldOSYDV+lbDIdqqlKKNrZ9F1ENAbykjq2s7fN
yLqMUvsqpo4q88ZVm0vJGr6et2/q0Nz6qXut4746CsharabR1ndKl0IaU7o4SIl7jSKrOoroa4SA
vImrft9DjAAzjowNT/zsa14Uk52qVP6xdt//ahah1ar+kVSVCL6mTDE/ij63ef+aLMVZoR/byi7N
0/R853YYHTQqrjv2jYBhQgQFZSUDLGPHPfk+P+BDNUKkGvUWbkyRfUeg5uLEuvvTrN9gXJugIJR8
mYEgfK9q5VtqOukrgi7ePCXfvctVNtSqpFnHQQ2Rn7Fq6xgYVbZNlegKOU0bF/7UJjpS+8H0WQO2
sjRtwHsvnKet6q2/UnN9Gq8ypz3yLbii76H/+H0Se+FnS/ivk6mrVqyz5LfR3pRj+yj5FSy4riS1
2BhSyVaERkcBwbkooOevUmj51yA0jF0u98gdNijFzCsduW9JjpyVWBww+5TXcDjHkr0uALEdvuY/
i09jxXovmX9OfW11q31bWloKMEt42vEj418UV2/eEF9EkEEh148Ke7Wz5FxbFiUlBAuKmRiRNQqq
rmUZHZOmsU6mq+fzqLDUrWRnvHRtx9jn7Fz35XQQ4dehRI+u02J/+9XUmIgFaMDXxyelrJo15Z0l
yTf/pFKNvPRUWeHbhyZbqtFat5YuweG1w3blFybsiqlbnwYGvR+y8/AocBbh2oZeMtNazVkj8Tvu
ILqnB8SqlVWjlHx5dF1HTci1ngvL+NGPRvqRRxosDWB8s9EbUI0t+zeoMGhdNpW7QPUW/FeblQ+Z
hFarqprXuLKLhyxskCJrogjhbDo1lAPOruSsRKdogm0FgZKE5FaEkhx3e8NDEyTpIvTHxy6+x6EW
H8cihwdhgMdFAkZGCT2h+OfHlBJlHYkMpM45FY3iEE3dn2eyamQzhD1+DReNImS6Nde2jjhY5Poq
opJ6GaA+G770Gfp1bpE453Y6K9RAmstRPixFRxdl/WZSdpmxe7Hm8LWYVux+eFFVCie99QyVz4WI
gXxmSoqnSPRwfBpTCOWNoYY3cfCke+MW7kUi6XyrjbTfKwOssN/9Wqnbyy7v1YVoU+Xqu531cL0R
DRjQpxkQq+g8JNSMxFw4ppodgk62TooydHO+KcmP/zAih8+26nL9RWN7dvPIf2psMu4igkv6RzT1
sdKg5DyNzBQJAah/RVPfYJrRB0pbYL6zJrw0YOY+n7ciJunfkwn9XK4L4HFatXtXB7Dn5gk0cEV6
MuxqXsK/fnSlqr3JSrpFb0d60lOjPxRarMy6aVSYd9Y6LPx8KXpjhGcXfpWDLs4Bgohbq1kcX5S6
+WNz0HZtti7d8NdvEHpasq69KJxVyBYc+lG9NYk1xvxlgnjZmlT6lM6ubuJAueyEiK6B2E11NgSo
oqyoB/sBCqzOtPj7bIwHI1u3KpU01wt5hZkSezM1Si+51qZAYaXujPabaPlq/hrqK0ZyER1xoqCJ
4bNwlpx1m8ON2ASZrC7JkaOhbZrxRwW4TMncDyuxUZU36/puxJAgO6UZD32uKHtEUfpmziJRWnwC
TeJg55hje4e7X+5ayPtf7XqvhcdsRI3ZS7QbL5+5HGvOo8i0ZJC2nKDLbyIKXetFaV33My+jkgSF
3VdkO9HZerUDR2+M1yIMkJ9dh4GFTul0N/S6hp2lSojF2m4FSz4LSWk6lArd0jjIOpWV0lLMiSzq
v/HsXVsl8u5Q7+xNribaSg6y4oi2vDZjN72uIMO+WzH6gEzBzYM7etK68YdhA0KmvcWjDc13GhJG
ZFtAgXyLkXpejK0PeE1N2v+RA9f/w2LSwsYDNx2dF4am/LUb08B1eoqTx9+CIJqZqHxfFE2qblGt
Rru8gnkGhqa+ibbcqhQmfcTdRCg6RiR0/7qql5TNkKGc+GCYLcICc7t3kgjVvq8TSuvJVZM9dUk2
ioqwpdXVXhzcxChWmSF/HyVUA1PP6nMIfJDr5OkghohQT2uuE6dfF/9xjbhPP5Sv/2P3Kmr72R/5
TdXiPQT7Bxw0zib/+LyqUq78LtG6V1i26Mx7Sgi1lfWEMh3EGfKwvNYDub6VSGFuRVswLSo69NRg
4DdOtbYkDXrz1NhEgX1MVM06RK3FFiibRCxN5fzXWavG6mdb//vs/39cB8u5NrxxLeqUBoDgma+T
WBPbYhF6OsL/ojApwkjvwz9C0fs1+OvaOmshlv774K/Qq2AX+rHkzuVesQ52lmVnBAg2yVTIFwfy
9do8cTRtTQLWf4gRD0cPSJvrqoz8RzRIMzDK9RWehrrJIzaRvq1H7As0Dcm71nyPXARah/IdLVU4
03Ef7nKFKdnMkT+w+zh98QamfMlH61qEKXJRUmalV9QrCorI2gnrsOQliLNq40sNVAMRhuM4Mzt3
OHZhOzxp6UeYjOlLhw/IXtPt6ZvNrWEaBND/5WonepFqnzt+WgIYlXu2E/wG4mZyEngr8Rt8hrrz
mNktHqtOWtyq1jglnm8sDSMMtqjTKIuyRw8piXP3EiBSNrOjInjj4XgN7Ex70ORQ25pw/1eVEZbf
bOtNqi3/7a8L3UZ5/u/ff8xT/9p8kqIyVQvkk4Fvqm4LbMwf+f1RY9ZEoSl5MnuWHU+6Yuuryg8R
PUB2qmmRYZZMzd37bXH1PU9fi0i0U1mzSgRr6RUxbBoy78DANl2n40VjhuzxfB3at6Uiz2W5Y7XV
WqO/FYWZXzKzmUP/HW6iKc36dtVKab0QoejQkd5HOwDY53SRBTnnUPnjXUTi0LtKDrmLrEoL5HcZ
qvCWrLGy1lnjjss+BMbHInMS/a3jgwEY4bkPQCXYyXAHSedti9DCG6BtjXpCw4xzVbfshXiIPx95
8SgHdbbW9XLvNTLceF5L69AZq7NO0evzkEfIyOmxEf/R4U9DxBXWdIUYnObmG4Ixk2x9Dj+unai2
8kS/rX+flaJHxBR6bXuOOeGPPncAfE8DpV4+1bJ5+SsPIMKvtmDAhQJrGdGS8To6fqUMaqRfqLKh
xOrbqb+DASI9eUjk6cz9ZxE19TnWM/ueqG6C/rp/puwkPamN3+/xpwrmpdFIT5CUgrVJqhVXJd5x
EHDSG3N1eK34g/iRbDxIIYfC79AdQHx1L9qS3IFWnAxrN8zbvTTRo6VsaPdOrNr57CsWZ19j7Gm0
CNn2nXySzGqr9JvPTRwuOfLOd/O7gFEI4IQ403EtmfWZA9J8yNnseaSSv8YZGQywSgpxeOkV/awE
hjE3UdVfalMoDnLtGedUz68T2nQ3lAbCdnUbuceydVFe+bdhYYFq8Cc7bmL976Oq9M/iABUb04bh
IgKygaSdySw/ZY06btOxS/SZ6LGCqfikoyEvQjQg471dh0dmnPDWoyUfZ118EVFuRgn1i2CajcKb
OCQxJa4RfhXLi3+16bnPWj6350nU+se0HN4rF3HGyMxtEeVBqN1Dafwjoub2GVWJqt6jyP2jD/q+
uiD1miy83Bx3hg/3XZzVXT9+nok2eJjaDJ8SAPpNXOwsw0YZK1Ncym1WA2v78xw5xGidhKhOWNS8
t3YxDNs+aeKDarvw8aTBPTVdgjYYpc5bluTBQk/9+p4ahYW4H3WLvg0+QvaTP4xU4evc1zAAUNvQ
24BNRwUX24q8BFJ33BySQrLfTL/66Zq1/ZI6mTPTcyW5Z7DEFq4NGem/T6j/YO7aGogqNo9Mqkym
dP8Fr4qQA01RzLHufo1Ainj1dnlTzOMujHcifd1LMFVzWY534tUreuH2/+qVlfhX79e1ohdjLvQa
s/z6n64XtxMX+CoIY6Ms1WGfFigJpDXS/H8xArDRCjo2w4gKfCax7NDpDroaVHP2y909L90SLU6z
u+ts2huwjpKknrGhyp9HOxh3vYUImgjJFMpL29MGJkl6Tc8C5l3UxREht+zZMBDpGQo0cw2cFrza
R7TNroq10armvRmNm9gIDhhbIGQUVA9hZxhY8MjF2qtD6y612i2AKoUct69v0EreyVWWvhoSsPGA
Ze5R11J17zuqsXQQ8nxKKvNJZLl/D00qzBfEUCQo4O1OQ22nf866XFrAmLSOug0teaHEcKfCrNnX
js+aDpEb+6hSgj1qNf4KajLeTB7KN1lDdMfvzVctR+zFSdwRe7AKSqRptvfegoSBhmXzEIfpsCgQ
c7jKUo0GceHr5zSV2hW4UP/klrm87hu9PiD9am1UqXd2jm0lO03K+i1+UvLeLopsM5iQAZ0gC9ZN
n1unPDSkpWkP40UFFUoJsGtQ+sswHwvs+rEqVfbyato9MXFpswYXkJfAQnelyjvpmzWOL/xPyh8s
AI7WWFgfRpesdNTEdx5Fm03R8d9pkRI+D9lQXNO8eOtDTXmdTMIWlacUu6iCCKnE3Uy0J32NlwbY
tlXvWfKr7xkbP7b9x6459zzc29EZwk0OVRqmVBVgodFGP3QMh/wiaj6GAoWpxmzye+DGuMEZkrav
i9Q72p6RLGO58J6jznzqnLH5kKJw1TSGvjJxmdgM7Gnm6Ng0t2QStdUaud1bYLeZED3MTEo/f6gS
VJNjX0vejGJcKXlZI40SxHMryu09hX/r8yBCk3odaxDDR3GEDsVC1W8mTuUk5FQM+jx1psu1GkmS
KPjjNmKwHdQ468lZvFUlp1r0nYzsmByou8ZM1RXKOFhHJJjjVJKefmj+azf64w/0TBAYLlP5qhZj
ukE+1t7oOCJcJB9TMQ97gLfKK+fimhRN40aVs3ueoC7c8NXbI+DVHSUltQCs+z3p6FLmtRgmO2bD
h0CsPqaDNq1SRHvZjA8gP381fbVTlXwQEari6LLHQfV5j/9nm7iJ+Al9G78kGjABM7CNBWQh7xEn
sOpUozymSqH/KJpMo95VFJPB39BkO4hvGSDu16IzNOwEOBnFABE6KjqsePHplhxWiAW1S+h1Jy0e
67OJ5chD7Qd7L45IYyl4QRSKoS3bKasFdTqctapTnQvUhR7UxvtjWDOAtEycZy1ClCUnTZc4HZh1
ddIE6Q2wa+IgwiQa+PsZRor0nakh0Zx5lxCPHcMlXymapM74hh9x/attNHnQgQEUS9HLKiPf//f3
CXmGf1+g2xBGbFCelFZ5OLFp/QuAU2hpMmZhqt6pf1KMWTHX4iU12muTvNu1mF7kiIGuoW3+iqa+
r2jqEyPr6bXe/9vIf14nRlbTPX//hN/XBZFUrrsyHWdu61JOcSeBR9M5yFULZtI2h5NoEYcBsNRa
ClEU/6ujwpRw+5kotm3cJp0y3fmRAZB9KtPxgGcno3Q3IhIHvQqMNRMFGq2Gj358W9vNvHXsYe2n
eJyAW4ID2DhnawjQI9LCa5CGzlk0iTMpoFzTeCMGSL87yG6VqzTxhlPoVEs9GdUL/kwAR5Iix+JR
KoCdpMaDr4TynvUDIu2J+oZKc/wYKPbHWKv+vVTabjWkrrJT3Mg4If/rgxj2KkyZOqyHeoQPtNq4
WXhcPUR5iu+lmT2baRcejIbcoAh78IrMWgaGV32aPw8YtcwlZWdmaGFKcZosyEmpsE0yk8e8Q3HT
K5ejUgEZrSRpy1KiXrYJJNj1MI7fDTXrZkPU1ksy0/a9ydWbRrH1R9JSQukzGAFAg8wNUsy8XP85
guxmtqjxfMEKJFdWY15T1FCT5MgeOF8muZw88S57hyfgfqjqa1M31SWGWaxv8OXDj07PDbI3sXHp
4kzZhWRKlmDujRc5l1Z+byQ/FAllczGC317eTdTBpWVSvsLKrJr7ScQSfIL8klJvUJNjr6zmgFzA
nAaS3e0/IXKu33iHYOgPvewV6PdQRamlCj5oFRood3TqT0/RT6SZo7cSXvCsBQr7bOe4OLEojR6H
NlAWmEbIlzhw6lUKdPyINu2w6WugLEPQ+nu3N7JNZmf2kXRjvArxnL/yF0OUQaOgPHiJWa1Yg49H
rRhgAqmZtvVkaXiJet4Bee+QM3fLYw/bZibadbcaF5rfM2yauPoCm9Lfw+QIYdZ6msGkAcONrDZ+
DYvQfE0i5yev9uhZ5yNERKF89ZA7WMYYqaDMVJSnWIncuQfN8k1BecSTzR+BLGfzsY4ckFGOuqvq
MuCXVYvnKEtOiRmZP5I4/kilrny0iiL/X0tf4y9mAVOVo2i6qpBOkw0duhtT2R+5hLqPFAttueEO
Wse5lfqTrTVMvMhl7IzWgTEQR8VrEoT5zJSwoGq7Qrv2qoK0Bu3RGC3boUPCFFU0Le+jrdiIiDDA
eeKPUPSaWb0vgvzqjHZ8cJUAfS/Ua29xiZppT7bjVUvGayBwuY69zQ2r+FmZCEoPsf0sQT+cJ52S
bCn+/KzrSt6j1kTxpsmHbyhR3ioUgx7Kqd0HjL/wdG341h6K0M3OCNL92vln0SivujHz5mK/L/IC
FLj6Y6DizmbGll6vjUxOZ4WhhWsL8a8RKGRGrRL3x1/JdKtTFqCl2wNqWh4LJLnvDiJ2vaw7eL2B
75vbh393iCEmNnWstqeBqNT1y8Tu77VuIvsJulBgD2G5x4epSYI0cPVzK0Ziwu4Q61Llo23VaEnK
02ZoMtRAI6N/rwNYlapn/LTs4ha6tvSCoAAuWWGpXEbI6sz/Crm435cHLpgxcTmf3OflCGvpP8ug
vY3a4J0b3UXMOOjTcwWtYJZ5ZvpSlkGNya2ZrKWywnvEMl8bV+8uQTEGDw6UTtE8OKm9QTwBiZ/p
onRg96erpXvQfbl+DrKNrrnJi5Pl5p4qcTkXYS8ND7DNzuEkCJSW7skKDUz/ujredwqapaLdS70z
oLriUatxinVGZSbH+Uqva5bgrOQPgMf/PHy1yVbdLfUMk1Ix5KtDhCBFuyUMPWuRdtWw6NUkvjpF
iloqhV5elEG7DjAsOHjFkG0jloW7BOTCXuMB3Whh06ARkqDs7bU28OUxWQ5J2N/i2EGqzk6re1Rn
Lj4aSvMi+5hfJ+GgfVfdqQacZx9ljklb5OJEMRpr2wCLOtMGDE4iD5s8zMD2lmvVPxoveNBQIwt/
toAptqJi1lfUBdwmuspT/Syzg53L/HYVfVR0Pvu0iRT/u0/U5P55nROVPnqN2M94k5aQo6Mg6GaO
vxEITLix2qQqChVx4u/WqEWu9C7OgbryjWwekJLEndXzfkJU2/puFrySC1GYKProFDuxtpORtlkl
oWo92CVV7ABplo/QnPP0W++lUsizUU0lNF/HbF2zGEA9Erkkr2C9Wajx8JoVHoKNMS7HcqStLTJ5
MxKf3k8gpyg7az+lvH7FLlN5tpooXxRIwJ7Rh8RIT1PzreY2+iqSYoTtwnjyB6+UvVYqwVGui3gJ
6Ct61rr4CR2A5gOUy6qJdP/7EKHbkZuDf4EYwUxTpP7GK1vtavmRz7ZYNd6s7htLZugGcap1x0DQ
FMw+71B8NebdxFcQHSCCfp3pytCjb4DwrzwY5qXt6tcyd/qX1h6GlZUiA6tPQKxawVCykZzHIe6K
A7ymYC7XevDSZCFwNb4eGxE6Y3lsKq+7YcZTXzt8L9RpFFKh8QYrNkRpppDkHZlPyf+RGl1zop7A
R5FDRvoCSY0B0qpoypDL/w22GhoUgpGcOosmK7WCTRn7a2oF2j6OeggXnuWs9bxiZpARzayUZnJ1
xCRZLtvuW+3l15BvhzfLpWUURbiUpyEGSVrrvdUj0rmSF2DpNZ4+FwZS9IOJ+smtde05r5Vx0ySp
vxSh47TNXJJ40j57+W91qWee/vs63fzHu8/UNBLEKgh+xZH/wfBWuhGKtFlIj52Dr03qatp8KMb2
LHdJtKuQ8lxBDs4e3Yxlia4m1nsOLhArMiyOfo8dYPFuh+jEsoDhQZ4+5gVKynmmmV/DExlFKnHr
GH7j7nPsdGuMF9CqcbHj+iRqp+Nk7h3H+5qM70dZK3j0ZNG3usJuI6jD9KJHpbrJ2HdsvEwJLx4c
acytM+8bwu57j0W5uKjtrIgsKDiNEdyEOs0EuZEEj5O2tTpV530Erx4jLDYEM0H0/Y6GaPy7b7oO
lIv1P2RlgMz9vVGCcaKhRCGbGv9AoP/76oP0jasDJ7QeNUq7i6gZovw5NtwZELNoDVCs2ttyBxNZ
nJYN5ch6Onz2IPXszEVjF1dUIsfBnnuJAZLUHI8C5yLgMOLsL0zMX2HXGQPKBrWpb6BIoQ3UTN5g
1NMeLGydVmh7N3tFKqxDHeFlXSH7cEeqxMPwnQ88yQ9Iahjv4qJECrjICpuVrLHnFxdVkcdj6dva
3YpzlvrxWVVz/73puqWNxCQmS142NwfAMLD7vluYdL44Sl3N4bIYN3nAbS6LAvNYh7q0gX8ob9EY
9Y8GcIGVPnbSzvH1J98lSxYDsjmQonP24EPDlZSM3WMKJ453ZTd8uMCba50vCHg88B5teO8ix1gG
TvnrIhLhKH1PF7FtLX5fNAikQIlUV4mC5+dF4fSTpm3T509yVal7lF2TEgkAoHWrT7bNADuDp7H2
vsMJUw6dhp/KmIcOi12yjFiN5suq772NPuUgC03OZkYxOJ85SOSlZhMw6Z7HBqYv4DclSTFf8vZn
NeHc66buVyX5lI1thNbUXGhhdvH06AWpcxd5NJjpVaU+I2PonkSTOIjQSeIViffw8Fe7XqnqvEm6
EsPpW9RoA+qkCCBSAYE6P519HURb5LX5JkoPzFB2y75NfkijCXAcu8ZBmSioFn7fMxWzvIPamupd
9A6NjGm78+CVfbVVk0jDn9pZUaQzH+Te8q+l3z3EEwks0ytnoySRiTKqqi2lBj2gLC/TTUf+fSGe
WsUe0o0z2M1nKHoTM9+6yrA28vqnMW3NeoD6K9I4Jk2EUqgcC/CfNzd71wZLOlQobB/FAtdXVoEl
F8fPNa9qmzWWMKiHL0hOs5yJUHfr5BD1tMoHXc1SjV2mt4Ct7h/y0E8ejDH8s31k19enRvIwjTea
xHnV1UM8gPBPaji2UeMvdfEbBUm+ZelvLzqtlXFwMfgDJP44S+raPtaRn92l2luKfeaQNvk2IT88
7yK1eRh6P1/nthauRKHQjRJtlkS6c4j4yJ7T8JLLyvAE+uzxEwQD1ktbjJokr1gbW7vEbaSj3dZs
L8O6eDHq6OJNuc42zHdmkhqvXdSHAMWd4Fy4gbtF1rtaB56j3+I0Vmc2WJV3LEP1qPqZwnV4TbMb
yeAMEuG/TiTp75Y/u1LQC1gT/jEmLWrrVYbcJ0oOYF+mGpFFunX6OqUVJSM1ULyV6MXMG+jl8IbV
LvLFyQ+XP+ccKkF9ijFhOTRGFqC9VlmvDT4OVVwrP5LJM9XBwfAas0gCCGjaqzjonHtSt49iRJkE
bFiD+F7ncbFu7DTYKnFT3Jop+SZGWOgO5LjkHnPmtEU96Y2U06GTIdPIfqIsEOYf2NebIY2Wqc1j
VPXvSR+cNDUuLuLlkxFxQX4RX+Op7yuqNe+P6Pd1rssX8b+//R3Z+uf7f4LbUPlRKNT9U6dHM6RK
8uR+eBydXSkpXbMNEjBJjqO3izYLzb0gRogzr3HZAOlwnBZh5UpgyVp31aRI0kBOgYdPbmJf6L1N
9Vx+jKwIg0CmqvWg1+HKdFOywhO0WICMw0mpqEbIOS0grAUI7uxNZtYnS3eeUjtSzyKSvR43h/Ax
CsjaKGbq7pi3MYBMLeMVxvW7BVDumjuVdIrGtp8lMMxOgyMV5CD6q1+3FeS/5t1Aqfa1JLMGdqEd
nkOtCeYBzgDR4HWnLISFjrtwdiody8XPt6u2WDjOEvaQy6Ep2odelcdDHDTflFFtH4YiVechFj0r
06GqkPOue3dM/A/47DaREkqbwq3fhhIdOLSU8VHHKGzRKU75XeFpT9XcetYH3V1DB07XZpE3V9/M
jzFQ3tc40RairiRj/DPHXNa/WGFxxWE53PZ9YO7dFC6KOPD6BKGYFcitTTyhiVfV/uxU3rdUaILC
efEzF6FNTS73tjXUZ0pivEqxvsNJARfcEk/Tc8nsNO/cwl7ZHYiCGaxtFIWayLrZrnzWgMF9VwDM
zHALmYxR8pwNz7DKZPvZN9L2zbbxuimwYF6GY4MVSikrc2aA7tkxMfQsdb/94UGHL70Cr5xGe2xT
3flptNKVTfGmpjq/GCwYC0OEg2St1LMu8e11pNfOPuurfmPa0s4ds3SpDLDY46qdyaCrn8e0wR4G
XNwqcxt24Gl9VnPwexWgw7cm6i42xdYPSk7kbCxn7rm+vYINUuPqVAHlhu3HgH/RAtNhbKEtxIfe
88OrOBSFrOylCAjf1BRJUjkPEttY5kamYIA9wD/o8pfezi+IveePAG8fldKJz4goyfdMUp4yT7FO
aphXx8EoLxABgPQnYcgW7iOUm/QgB97Ngde99azJ674MMv0gkYB2lqNvJq+dSdY4b+RyJUJpMM92
zvbQVNvu1Jh4pXtSmr7qEp6cpdz4e9VpjsA0bfDPKFwJGo3vcFag2RTlvrdOhu5Xu+iMSGKSrpmG
iBglrG+SlaWL1h3uVEbScxGHd1Yn1WnoQ56ksVN2XVe1T7LNTA00PFmTJHnnvdtdE7vVjn1vbfCI
84M5smgk9HQg6FOnjBz/FW9Va5eP0Rs1RkZ0KCRsnQDNrM84QBF3NsCanLl92i5xiy2eWMY0S6D3
vNam0NRMZy47+Gyn6DOvAicf5l1dSYgdmVq6/zy19IZtEisue95NrZHHC8rG1MrvTnnnO7it4kEz
hMbZTuo1u8+l7mjvWaewwgvrt0432stYJ/lczexyVQavYwnQN2SnMzRh9bPTHzrb6u5V5DsH/D3h
DmMCvOgjPBvRey8uSPi5G7nD3DDncb4kUpNf0unM0pVLwqS/F02is82qZN11mjcXIeCm5CQp5VtE
STirLOOxjOQWaX8M1EVoBd5I5i36Hkqp+Yi2cHdLmmweT1GewdgMvLZZ9nIvHcbpAJrs11kcae26
9c3vX01fw77GOjCKKW3w039faZnVHhTvz8LN7V2PL+jWblwHSmifbAJd8Y5dEFRrv9SiE6XEYaXl
WnEebZyvnARpj67zLg5v5k2WZMkePeJ65/P4YxWQ2QcNpdSVOsjjuS/qbOkC/rg1Y4T0tN7Jj3l8
LUsD1IE9Jld0rcNNq5flNvSc+jwETUDeKy5fVTc9ygVPehSDLVDS6ltYNlgSWVpy0Si7bgBSyZs2
b6J5kanQ7ciibhWTu3WGNL0yumJuW5qCzaKxVOXS/LDz5EFhDTGvyApeOk1aIi6S/9QhlfnMha9e
y2/Y+VF2MdKg2ZRDfbJ5lNaRauM2aICVkS2b3ILpq8+yUb2pZhL+TM0jKE0EFniYLya151cLCxXs
f5TqhtwLXi5xnR3svtw7ITVB15MqPGQBqGLYEb0VWT/3szL+kPEXmjlYMt9NW09X0Auz/ThqxlEF
R7LwnU550bvhSA7EplDpKEzZq0o2i++Bjw9tZ8vFjjSldUur7gNuBRMlVXt2xJV5Taom3GuBh8pc
0g6nxJm2L4bxFiq5By2jxmPNr5u16bFEQqDrOvnL/nCAyeGmlwy3IdE7EOYlrtVp2zyTnqBAwohg
WjjbRZZc1a7KwAFUG9nyYpz2HHOrjGF24G8ZrQe5Ns+OXjiLoJvUivrQ2QxqMBzSHDh+Hzjuo6Hr
1cUq+10EM7XTcD8tKPd6fR0fA2QU11SQ66UAd3l8lvihB8VWQL8ahM1Bitg1mkZAv6oGIyQ0TR9l
uU1vMiaAWl4be6NsMcjT227bNIq3HG0lfYWI8UHVpb8UDtSOTPPfg2nONSIHSycpnwcqedjBkc1t
G7QYJLVRevPUziFf2VQ/TLzUUSlWPiRKFoUcWPdCxqxHUaJXeyjzRZZqziWZDhDscTkL+aK6pqRK
MxJBymIsrXzpu6VzEQMdx9TXdohDxFcbwl7wWwwmlukuYlhs9ObF/rz3581iU1l7oBrabnweJCx/
7SxPj5JHAhDOIOvnVosPTuh8syLNOQYa+2u/ehg1LZj/H21n1ty4sUTpX4QI7MsrV4kStfWidr8g
2m1f7PuOXz8fkrIg89oe35iYFwQqM6tAUSSIysxzjj7rENZ6oNxr/+R4rnYuAahsZ/i1aT2BFN9L
0YLK+3R6LJcDcmZTlh/YHEc3JTsFNJE7/RW60x9GPY7/oT4306nMgwq77VpJM7R2vGI/kPvmdpkG
80lJuVGbivU8ch+5UScFWZLK1r7YceDc+ImSQ7WZ833V0m80wqS72UWh1lDL6X726R7JDMs5xLYx
wgeUFAcX8eD7ouq6Hial7pNVONmN2NaD1rh/hDSuTl7Nof2LpxEYCZvm1W2GZpM7ZvS1h9R912eW
8ZR4IVtUeiHo5z7GxgxEAEAC/T3QeQ56NWzmqD0PtcEWkAzVp4w60wZQ9ngrNi1DPrWfW0DFivsU
G5HzO7UoVBC2rR+4L4HBU3Kkqz9URZlOdJ7OJ1MBabJBIxPtqSU1USkDD4LJN6WJ0l8GFXU3BI3H
pXHZJQEenuhK7yH1M+xtMrr13qaH3gojCpJBFt2r5ZjfRnPO96FUlV3lzDqlPc9/mZzhJUDkHGx0
EEIOpJBgSbqjr9XFM/k0IMkKWlaK1gIbt3lqAlJbf7GLKT6P5DVIhbT1l6Qs3AcvMT/z+bE/zxNo
HuDgfyDEnYUtZoWCVezidlVPAVgA4uKIq8Z/aMufMrDDUN0XzpDsHKeenxKosTaG1o4gE4z56WKD
7eOopy69F0uIONgtwJGiwAGDpRziZKtaOQ/AC13g6DnVfdelb2epUSZ7aCMtaL6GBpHNJeZyyp2I
z1Wq9gco86HFs6CcVFSg3Znm+Wc58DHwbjuQVgbcImertvkByOLntlISvv7cFnmCdZ61GU0nn3fm
1kJd6FlsrVuc9KSZb4rY1SGYAtnVpTZV+BHuQzWHU6WaUBL3jSd1mqyt4YfBc8irPk7OlN4obC0r
PZhBo01LCuGRDtZdb6kmP9N0bnqlDhYnNn/pAfWdw/63ySgotHZTefBcErdllDinxm94FlvOtAT6
nItRxnJonQeqvNOh76J2T9qUEkUJEnJQ0l/8JEy+IyawMKIo7Vfu99q2jf3gE70o0d6Ma//RVvlQ
RMkPNlcU4Lua5v3O4qdlGcph8HS6ai2P7AC4Nlz66NinfNgpQ6o/Gc1LZDYAG1Ub6hWfNxhKBJiT
Va9Ob31bHxZhSCXaljP5ADOx0l00K8azHKoQSCBPW91BC9Q3W912iJqNenU7prV5iRs07YGCnn2f
FJZ3KBE533WOZp6Q7UH3GQ7rz1poNy9DM2xUCFo/m06/9xJVeV4e1P2u0V4NOlbvSRCgnLkMrTLL
tvE0xIdML2O0K3sUMEro/5HaTFNqscVP148LlAOG4cR3DTHn1hyfEUsrtpOXzkfL8927pFa+hnGR
vAwgJM2ubj4H01QjnOMCemq1hzJQ6s+eMVjbHo5q7rAMUWHxj1pPasZv/QeroKkK6Jb/kMf2b9o8
x69BhpR7pIZUhLwgebVBy+zNoYluxAsiAurG0CzpXsGLzARcxYnyCWk19YXfD9pYMI9OD24xLOyN
zUbzzlFmGgZ7y7ixjCbdwSJig5hKGgib6B4DB25/yUgloF/hqjvy+ngnVTuWBT/vSuJYpFhC6Btp
E93LXN3rg2Opld3+Mrej6Yxfe/J8SzBPeM2hmOmMF2/Sk/szEYS9DGnT4gdrGtWDBOdDSn1zNCHv
XK6rBkm+rzsSY5e54+jvHAraRwk2+lbf1ShpXbypjTgVNd3q5jI3Gii89ZSE5E9I5hBl3LZNjojx
3FiO1z/2UN8fsmgu793kju6T6LPSbHtNHT4rmtN/zurxKygq71yY+XhT9YA3FWMcHrsWCrqo98AO
KZF9sbXaj2qGT+1i6iEreDApNiPiB89tzI6ZRvPw5A7u8Chr5HWUwnmSR0cX1bzMyQce8SJnR/t0
eof+tfYC6u1nTnLqR1mG+oYuD+sx8634JhrdU9vO2VNnJV86NQlewSPrJ3QtYGP2xuC1ThAYJNeO
AuTipXmgQXU49U7iLcz6U9YU/VOADvLX7kdTZcGNHhbqrhysGsYQu9414FaPTUyRE00LaJC8EnWQ
fYyk2NtpupyaWlbp2w8BH07NTEMtayJ9EFgvPiDMrzZ/HgVZ2nhHL/hq8Gl79tPiJCPFGszHOJhe
ZBTPOQyY+fBTRjV/NPBtxMSjsQq/zjXcQe5IjU5WjdvZOPh0puxiWzEeJ199O5jKraMMweNq5oG/
PKV+8EWCVntqdto+nKgUXzmKIEY23QctsAZLCPkI9jrwmKHL9nY5v2fDaNWa9gU8/CEa2ukXd7b9
3dzS1DxpuXpWddJd9E7vXLhewL/X4TZaVFDkgK7S21lqWC5f75zfcAf9E/Fq72cIGHr7sQdQcuWQ
YPEOnRJ88AL2QX7FHhqyEuReL6s2yJClzUzjXgeomATLNOcn6MLeDjGPCqd0OcjZ6ljjVsdV3L8I
WZef7ZbONll/nSfDNWa90r8IuVpqnfu3r/Jvr7a+gjXkavkmWBrzrtxXV1qXWV/M1TJryP/2fvzt
Mv98JZkmr1Lrp0UpOHpZ/wSxr8O/vcTfhqyOqzfif19q/TOullrfsP/palev4H+a+8/vy98u9c+v
FHqHmqdDo9hCEMKjXbR8DeXwD+MPLkpRzMpT923WZdyZSXFZ5TK+TPgw7S+vIEZZ6uOsv39F61XX
GJW687xfPR9X+n+9PpsZtt6DGfN0vl7xsurlOut1P1r/X697ueLHv0Su3oKBsKqhP6xXXV/VlW0d
Xr/Qv50ijg8vfV1CPOnyL7+yieNf2P5FyP++FD313W5C4WdjxlPz0I2hs6/piN/KMOwXygAzb+jc
wUuPlrVVK9ffKW5T6Me0QdSvqT2eKBe3BI5TQE8czSv3gNTrk16g2bQTd9DvTTP1zvT8gqATUz97
6V3l8RRY6qV+1CfD2ZkUlbbg/raUGWi9XOTaLmJuousmym1g9qD0lFNrnBNlu+q56c7bxNW0SsH5
vhHDctykP/yoUW5NKJ+3eZYlR2pS5KPUrHihK/PGrPL2AbKl/EUh+3Jvee2T+CSq4pt78Ox63AEL
z18kTE+QEgtJtpwkRPdVHpFyHk1ZVQLSsqCHy4y1zbrQv7y67vZPjqX7JFH/4sreBPOS7v8a5AYZ
uNwdzjOdWNPGhvvjLGPEJsPtmHpv7tVhvofYpkJIMRJSDG/TZK4cJM57X8WqkvBQmIB3tUVk16hj
qgByKgeyhJCUruMPQYmLzLHaTscPc+g8/SP8gxVyxRSBd0MdoOmDwh3pN/uh1yLnQc5StCv6Pu/O
V3YeiKIdz6d8hq4mjG143ycBbA1/rCERcijZ3sICZffH1SZnYer0N8Agf7+yyyJl497V5WyfxCkm
Jx0OmToNtxX99vRMUidEyMniLXK2CH17F7s4xS5n64H2OvtOhrMQ4MmpSzEFRfq3uTKtMSN/Fxl1
i+ZZNh5oAei3UTwjhQ6/XvO0qTSSJIgaKXxqaaEmbWePh9gr2qchUNunWiudk9O7n8W02qHf+mxl
rcteg1A5ZLQjH2wT4d5pmSm2yzVkpdUo13GdYLpcRxxIMH/Liro5CkxXzuCBen7D615BdyHh88rN
xXc5F8yuoHehhaXbod158HKG1HBPamsYKbzmVdaclEqxOfcVtf7TeasZtbqVcL+t+/Gu1XR7EzR9
tmsWYWJ1gUQnSue5ZDc4XQ9Gia61RTb/OuQaeS3+IHaBY38INRat6GW6ALGhL9hEqFognEbO2jQA
Sjepa9+FS1MECpHq96yAHWgRUlgjQlvTIA0esq1+e9X0k2Q0nx/E6CxqoeBfLRIgu+K9NwhOo7vc
DqgcLRlAvikvEVVUiCuhxZMDhOwZunJtfyHNK4VPeolrqYZd4mi1GPawnjRQx5XN88JQcIjaOt4h
Fo/UDZ2COe0gWbwbfK9+Loepfhabttg6QN3I4ZCjPchY3FfrjGr82KCYfNvbzXDfq1Z/7w1UiDcy
jmGhv3P1h6Irxnx3cZB8oh9gdLpfQ8RtKNzrPfzLQblbV+jy+G2tK1u4rOfrD1dmW42Uo6KPz927
GOiH35U3FdHan7fkELQPvzCXnx1KgHeXGBl/mHn5kRn8SN0GND1tQfjBj6tQMc3S6HUAF3bMF7E5
OaTvZ5OIyq1jcfdDcplxZZchO+j+SOf/t2bo3HlD4hPUlAeIOTMj5bwecr95G5pBu+loE7kXp9gv
c3vQONtgruf9Oo2sur/ry0rbXthuTQCHwKAGyABNI4poAtaqveI0vxgTit6nNneG+zzO2ZhGTXUb
z2l1mxipq74MFrkDdXTzrcTUS2AiUIXJozO6o+pGHvJBTG6oF1seRgfoQRpNzbaebsNXPDrzDT9z
2iNgVv1RzjJ0QPU56s6rXUe67T7TLbiLCPVUmmo32lhaR4eXDcQP43ogrcdfQtf3LlIgsb64I9OD
qvL9ahLdLJccC4WSDFdbX0BY581935iXq32w52lFdwy6eMOs385pVB3JU6ufvC6DqFLx7d90xGvC
Lht+ddt82NaA+p/899jIcOar2MH5huh5n1bwKQcaJYCugRwt9RrSSXlwY8DXNFzclR2RkaTT4c1W
AKwqxgqBlWXGZbKsM4RLUq8K3U2zeGp4zLSdrGiP4Y2EXE9Z1gZaG8H6zgzxFla1S3XHGe1Hetbz
vdtANMy/zv7NDsGJaEn1I7RjeD2sJn2s6gTtX8QMDxY4l88SK3Qtf45V+9miTEPrg6LXysbR+EkS
zECD6gFgmITh0kasGvCqiVfQBuJ1XBodxCtzi446pOoZpldvfdbZmtTJN/WickC+ngx8Rf/UOhRv
tShRiTcr0FCqTRqaGg2WX6/bmH7aPEJUAoJnOVsdqy1cvHRwaEc7Bq0gcXIYYGO+OMBu/DZT4ZuH
gSLqOkEucbWSXGKC7QRGaBaW4PXa6fKi6L5qzhVtTYZjlnt7oh0vssf4F3BQiB+pvwS8ARQLI6iG
h077pbI0mqzK6dNUDODzlCSlEh5ovzi56lD8VP1zkM4qAoh8YJfpsmre5vXtSL73363qjzrcGIqC
mhUPj7fW4FpHze9BZtOftYE/rL+P9Ch4Dcv5NqjI9rduPH8uqmI7LsRo4OeKB71DNShYogAt8uxs
ozEjXi/RK/4UlhSvLAkqb7gXb2SqH5bMp5xCMWu4bfEbJYWUCoNX0EHvdC8qhOO3nRvaB7SO7K/K
HD3I7/AakdL4eVtGjnUIGwvSZRN2qmFTz1Z1lOfkOY6MO9PJt1fPyoAqeQKfVdW4s+I375tNPFFT
f/BMIz8/m8ujOgWfG6NoPiWLfKORprDomM2pVQdleHgfUhQNznKYc+cWcHR5thVUCVmouGk0N3qR
g0eDR5nQiycjuC30c2W2d0ZvIgCTTdl4zLqh5ybLhJnv/4uTpe12kV86FlDRIRLTqqey7ZyzhEy6
PzzY7nxcJ+j2nNxwBwVVLxOAMlvbFvr0S8zlunPyWBZFeFnEgN7xMZwofMqrcGjDR7bdtzYSKwe6
ptMdvU3DwVyWnxW33I6oInxS0p0aI5xSdM3waQpqfRsNCN+KbaTj9p6uqN+8he9VTFVhQhWUqWdn
MQ10px+S2uYpchmWbPpeDOub+CTcjMGRehmQnVb1zdOU+b/AHTLceUEw3E3+SBe6nMqB27uioGvx
HnAdVb17JEaGftEG1UbGUJ1Fe92a+8uaa0xWxJO/XWfLulY9vb2OyxIyLjPnszrUwfEqxG5UflED
70to1SipdJ55cnslondwVjmVwzoWv0SK24Eq6y1SxvYaeXFJKAWJaasF8IxIkKwhZ+sl0SZQjO1f
Xk0i2aOGsA7SmajqzfjoQDC4i0ct2cuw90JsvTE+9u7sbAY4KA5XDn9Ifwupt9xe24vxFJaZdlfn
dWojp8Iio/tJn8rhIdCDluakzDl47CyfIbWvN349D7cylEPSuS+q2cf3MqriWHvurHGXIyD0WCwj
zwyCZ4CZ65QKFo5z11k3/tTM0dbrWlgGvOyHBvw72sLxMvMV0SH7k+nLhUczHA5NlNGnVNVb2nuG
59pRw08AAeir9D/JwYjtlg4iyz+li81taFSdZwVxl2VItb57zAP9VJne2wS9p4XBQkdOTEDRsr0z
99DGLvH03ub3feH8Z40HGkh7l4242RJQ9dW0DfpwupHh3JYdzWh2tJWh4qbGS15+zZL07WqwIlWk
L23n1kjbhK6bwiBp4y4qfXCJxvxlcbCDYh19vsUWFRZNxOvYvDUAysHVT4C/BEiUDOVgRHZMH00R
7K4c6xDtFvMQWjY9gl8NzUUnZzICpFJcik0jPPYWjY+7dmjmA1V4qOvdKHxWI3cTT2X2X16ZayLJ
I7Gp4QafZD7g/uv5EhFCTnuJWK/wfn1xrmvQFAyXL03oHlT/ByuEwyupEYzc2IB3zq7S7kFmBBAJ
WMPPuo2DU7z0WG8kurMjZzuFxvgkhxbW1HPpN9Dat9NTbgPyyGI/O8prgmIaSQarvr+MXMpojWKN
m0TejnevvLrsL7wpKbEPc7tl7rC8dbmaWDfUqgMQTinQm6SsT7QLwi1FA+zLGG7TaCn4L5ZCjb2T
Peb/EdclqPa7fVq50X6dEwxFupn64G0dcUBm/P9xnfXa4//99XT9rG4NC4ayKrWM+6LRj32sW7et
b/C8lfa9cT9VLMOjV2rcp7YRn0YgwKgCGvdiGsR7iZHwClDOXms9sCTLFImUtWWojKhH7KoAwqc2
qaa9GMV9uaKEj4CQ9oCv6k3kRsnbXbqc6PPZlKYx3aCJsUf9LjK3JDXMU1RlFq3b3PPbgJ88JCYY
e3J/Fz+5nMndl1Xb3rw91/hjdEuWT3ngCxI8ul3qHsaiNeA6/sOmLg7070Dm1PrFnsO8g5DvEoKC
+bdet8pbmS8mmaDx8dnxSYEWZZkvjqHP3Htbn5RDnI3gOYbynl6J6n7WrPL+r4bikJAJVmu7noHW
/t9jZaU0Cn44Noxotf2pVAxlK2cmTSuXs3yxlamC+N+795/jkANV6Aommemm+ytuLBnqtPEqeUTD
7PIcJyY51GEffJDhTmktSH0D2rYsOGtOAPiM+rJpZvQ4j6ZBA3P8yVjMftYlp4m99FaGVgX0Ho4k
hQbmuXjVNZLwZIEgHF2CeaK/rDHzTPMUO+GnALDSK4eEr63JcwwKF3aG3tuxKJ2XxrfRTl2HgENu
+wBCk6PSeBdvAFnZc2yb1j0U4ePTDE2KNRndHSRo05NvcmgiBRbsKtJ3Tl9y8xpjO7mf3bcJMksO
rpFepspI5o9WEu8dWml2pVul5Dq76VhokfFcArTadyV5MtOykNRbbL5ittuysJtLiDgmFtjAzJaf
Sn36vQss7URq2HiG1PSkxqF61rrWjbbF6wRW7LldXFPXKmfNHm9aw/EiRJ6z6ZQo+n8ukSZgLbrT
zWIr11xfTBrA9R3TFlPSw34n9rT12m2FxMfxstT6YsQtLzB20ssLWZcrXjUvcW7zWA8gTGBjZyz7
STdS+hta/cFtKWzpN6tRm2b6bmW/KOH0fBMJaf0lZl1iday2dRnUfuLNzPcUrfvxKym0VwCVyue2
mKxj0ZnlTZvV6WeY/H7VaXz8+eeAMULwog5IywgV0KSCkzEg8hIyQDW0jZ1dZR+H5jKUYPFK8DoU
79XcwqY9vaXHejt0lnHOEvqBRt/9Rn+r5p8CDbp0QDywfNWlMpGmic0zuV3jLNHN2O6S2hjuivY/
aWGZpxCKpzuQpPyrKgWdSpChRQ2JGFbU6Mc7UkLinZYQOZND3QCSuniux3bUGie7/4mkmQ0ueomT
5WRMEqkDCl2d4imArj1I+gwYNAdj1kLlZqxI2M/8jmx7q8rd/6Spmd3RDVyS+oyy7K6hI2qbOL62
lUmNm3r7qOsinq1yRzHPSPWCWh8mEICLzv0yhDVqevRCv0NK3nvzWmpfP89IA5wB4L2y6yy+dVk8
b7Qi8l+7jnYkrS+mV7+KrI3XNvmr7yA7WBSBh4pCo2wUC8xuZ4BoomzgnTS0mC84bTOO/ctQE6oH
aGg+DFev4Or+7dw0DaKtM7Albxf0p9HRHmPUkcazguec7YXthPIZXewTNcO7Iaj2YhtpuZx3F/cy
JesLbV8vK5gAuvaeptd7t1bKG+hT3H0CbPcXPYm/NkAMntW+0h+HrEo3Ys+z3txlKm3k3tLUC/yZ
RzPtmz9XLfqUtNTRrpX8Arqt2TSB5z/QCzi/lEr7LPZAz6pD6psWiTEuEjXtoTNpJ2rh2XyNvhth
PP42zAFyBdzWnvuynW9QP6luVDMLXtgO0kNv5/Zv0Xe9hf9EIqE3m57tGFqYtydr+CZBPqHpuIPC
IgUDlZI1qhcMnxiBGqT7aXLSM914zmNeKcpWCSx+zd7PgpxUqdii97PVezmLx+Lc5ZBjRYH9HPL0
estn0XiQAyB288GKfVQbUQ7cXDlkOMX+c1lm7q3ErhHwvJMJs+g57dPgBXK//JNWp/HeV2n7LxqA
Y7FSllurd9Kf7RhvZ3Mavweoi+3nOvkY0Swlkn+MEJ6oNI62WRSiJhooAD5yqDaPsNtkfIsUNXz0
lw1HE3rOzlLhBLtIhoeyOXGWbYj4/QB8gxJZdx6cod3OWxzi9VKXL01anyelrAGFLHuaD9OWtakB
j3dNfW4XqV29J+FrVF75MtGYeDu4in4Y51L5SgbrEmEA+tlkE8RDdgwkKqc+rC1864hA/6D0rN3B
rNu+wKM4PcB9fmPkvOytWkzFwZr0YSexcjDU9AcUdtqdjKoumsFU9jfwuTdPbC63/VxTlvQRcxOh
3LYhD1cYZEfmpp2+OHq+Ewg09Khsh5FT2QnK2dUdbePatnoGoLhNQ61XPkX+NO1h3S9skDLQ4soh
tFX1pFjLgV7zjLsIp/TWmjqQgu7XjHsjlYLFI+ELpv3vTvMAEcgaOCy412oan6Plfg3Zl0UNJ7XY
1gNcyH+f/TY/rJKeM323qPtVaAVOzo3Yr1U/JSSPjfEunUJzM8PCsZNAcaxLyVmQNMf4famrsMR9
VDwta6IjlCt6vGsza9e2dv5klSkbTTOJj7XeprtGj9hpqinA+U5FZ9Ssfx3KzDvovTojRYA+tWhX
i631+nk7KmPzLI6/tanLXBB+QFPXGJmS1s2w7aZR20nhcSWIvpQtP5Q6Q9SLDv4wfJGq5cV94Y7+
7/NLedM0kKS7cE53RWcf+qL74kY7yC83lj6m52Hq+3CfKEA9nfy/hsmCMs4HMnRp3x5l9B7aLvcx
uZm922VFGYldIt7jxW4uAknv8XJJCfW+2xUETOXCWi2HovTtfdPX82a1ydnCn3nWCw8aW4mxXHgJ
weu/zWvdAVCQRA5JhZTWkDj7oko+xqwrthCvHalG/YbygX2qKuvh8n7IENYrYNG8AetfRJXtEiYm
N3e4n79PvQzFc2Uj4/vDD+pqo+mDum9a7mzCLlA2xm801PePAa3F9LBqG+EgaIIquzdNeEIlSiY5
QQ/7wkJl/t+T2iY5v5VKtEhD6dvMgbuVyYSGFDLMm6S0x7OMA+RxDv1EKVFsyhLzMRDU9Z67lXOZ
LW5ywhqVRfJv9F4bEA/Fv5tU3m6VfDKe5DC3vbNzhibYr7YaeB0lRDXYZLlqsi1Gqn1YhMPkQLYa
vtWanHc++jA4LsJhoZ0YiFF/l4AP5q7XDtDZZluxrWuQk6PvqXGcyxrisHPNO+sBj5rLpbr369EF
lB7m2RyuHTxz/KT02t+ui1ceX4PS7PjwefoNDEpQwiy0apAa1s+GXoCzdszHJkfgFXHI+nkJEJME
yCF2PpokdJlIs7J1mfjntdbl/7zWVLTfvCjWTq4ebhzbepOYjLUCxXvN7950bdoCUiR99szbTk3b
l77PvKc+C5ccFVoyQ4C+qq8SfRmTuKIWn2tv0Q5wnKeCrcx19Ho9maEu64ttMkfvaWR9GXWl9hpl
4euYRM7zOPC4VyVGeCtDge54s3MHCq05C4Yni73gOdbuZCBBIcz0YBnNz9GC+xE70f4x6emaqi3A
YNsO6byd1vDNkRkSAwL57VLrUsulHJK4yG7zYrS2CJ/9GpzfsoYK8up+4DKZt1S2VD8/BGpIkwV9
+k9h1j/UczrdiUkOJaxOR0SxdcgcCSPzCJd8TJxq0TyQKE51qkYzdlASRnb7RrYSifzEyakc4HD0
d62maRvZpohNtiVyttrWGVc2WcCk6rdR3aLbhwBAaRmCL+wDaRhgUee2VlOUGBY6MeCub4RhxVTv
LUuHIrNHXPCggJ881EuBdE7K7ADMIDlUSzV19U6B/nPU6KChpBdtwSk5+6s2eRmKt6TkePGubfLS
Tk+VNrzMvXJcllq8ycwnGW1DslugiNA0+jqXMHX5Goz+bq9ZX/1O/44gU/4ozq7VN5Dk6Z+rrPZe
Jj08ijnMEOIzBnC4ox7ZX8dCbW5ztUx24rWCRtkHXkwdbbmAj/bx5QKXJUfn6gIUEz9cIHIb9wCV
KV2vwFzaeytMtgxJu8gws2jomzR9myb9CQJP977zp2jXWFH0awWQY9bhP0UIzjwMemFDalEkX0al
fpYAGigdyC4C43GdiTxg+GulsQn2fPNbOmfWAXEXPlYWrPXpmMEPs/Ss9Euzy3oQW47wCvS2+XG1
e1E9HCoaJclzIQ52NVWGijRTLnPB6aIX9b7w9BJHfJisLqjLTbfoU8jBLjoSVXJax7RgtcthdYtt
moNwNw8kgsRxvcRlnbKmUEwWemfotX2/Hoaub059SevSuz2gG+neGCHa2/1xCuSwn5sPMUUbjcek
9X7tg7F4gCtZP9fKQQZQQyPzbPM4frFX2VHsYpGzdpkzJI1+5tlmNQcISsJpR5H1T4t+WG+1/2nR
AEGsPm8i19nqIKeWPYVsQCzftY/jmHy/bFGkcLIcrvYfAIW/IfpFP+3ipL9MP0TxSLb4z7HOsloV
Rt8vOyDxXvYzfTXsaGhy72Ijq0jp5PWnJgXApyozYJSscuARrpzPkw0yPVDH/yBh537RuH+Sw9P8
+zmu6zvdoBES/SLjE+/5sAmVVv1NaR9F52uZY1X62xxfU/z7JoiQ5k6Kaa8N03bKCnbFZLS/t9yf
Nz0kLo9100PnoQbsvsJs/t44cD/AFzlt0wYuR2eYih0VlfiR1uPx1nYn5ag7TfHsal7FzgccluFB
t7yQh03R8DT2jf7tapLW1gpsq2bx3NbwHriT7tyagzdlqE7wAAk+qHYOiZUbX5N6fEgnN/2ZGAlI
Sp7eXuDXrMGYEhEqqvG1HvoHyZ/9VcT7Gn8bAYjN3eaggHdul3yBlyJ7kkaHbq9S3fpqTU0NACz8
LA0VRajapxGOrUubQ1YatHqihnEwRtirOvh2j6WR99uiMFHbXjoh4jy6LCrz250sOtEtKYtKDwXA
TueyaKdN3T5GtITWYh5TVGd4CtQqv0fbgB0I4mSXoYjUC2+shoncCQwry+OO2BdTHav5vSzxvo6Y
EPTcOrGi8TZD32/T9AjwCpKP4H629eSxWYT0ujDMf3YhHVOt532fZtXfpWy0LhFWq/abkCYdj067
g93EAKje86nQATSPRZlqOJCRmyR/uhoteLCRuVTYushsijbVRofzYflBDuxdMc6k16Yse8xKuERF
17yr4pGGqv921LbCXmJxBGTULjOS3uNTvDiCuDTvdQMe4vNIqiorGrX59JbfGQwnO4wUqEXvbuf3
k/qjTV5RCs1+kulTt5E3zQ8a/U33ANihCHsLyPtoX6cK/XxK7B6ntjtYauvc2ZNvOTvSJckhh0iR
LiM05sUdKbpzF/H3QD+EXmUK9O421QGxy19Gm/XeoPv/tRth+ljtcOPszTQJX/8i3l7seuQVdDY2
cJEV0HukSc23dMlJylh1g3pD2dhC0I7chVdq48a0sxbJ2Mp4bai81C1JSJIDD2HdlRth2YRnBUor
Bb5DGZq2+c+TKs2kOS+fziSpCuhvl4MCTyXthehntPMftsURI1OGIsxA25Nq7yfYjUvNre7jZpqe
w+WQj9a+KQvY3ZeRHGj4N6OGh87F4mWd+thRK5YRlI7wcdDZhyRycLea4rHO7oZe/UVMcrA7r7h1
Vb29zGyiOrzNa+t3JHq6O7g/kTHqxqRHHLTothChW9SYhpJ8+2IUj0TK2SVcxmaQ/Z6nqkq/TDLe
s2XS9tXcDxvptdQG0Dc8l+ORscTImRxgSYO3ILlfzdD3xt2m7Lq3CXWDxHY1q4+J7iBlpLSewz1Z
0XnnutrfT1Xg7uLEmD43fUge1fKedZVernAsYQ+1NeVOnPOgqgAqEVoXrwv90w2i1f5WvC4/NWd7
cn6ALJ4+W3BBf0IOoKjrutsWtfJYDXCLSWRhgc6uply9lXX0mq9OYw3TXrx60w0nDbwrbJi8Ivo4
4qdYL0+yrETQCQlhn1K9yCjKIaJky1ndy2rkrDpI7KsJGi0bvVETPTxL69mGzaH+xQfMSsEjgiYK
JdKbgQ/yrQGN7hlUNrfmOig/V5BjbNQBZbaCN80n4RMgF9Ts1CAeb7ogp+Fiyamynda2URRWsOIx
zPQiNDZ0MyRnfpTgaylNwDaK6eziNta2qZ/9KTB0EAHwq+yg5hUqwEsJTllKcP5SmkvJAXn92D6I
SZx2A4GN6pnDQSLEYXcQOcl8sa2LaFZHj27WPYhdbZQBSRo0s8Dra/d1V+U3Zeg/+7NiQv0llFZB
pkNkpcGROvvxz4zfcshVFk/YeJyiBZMcbLSDN2KEu5lwOb2EQl2Z77uOshTy1DvPew2LdnpcUwCT
YgIL8CPlRhIH4ogac0QIu6l33GCNJ3GkekPNu9BeIchIT05R5Nz4PP1oZp33ULboGmRWhKCCP89b
tXbi13Zwi40zZ/6Pyq0ehoGE/Gacv5ds+HhXixYESV/9npjZV2tI8u+dwr8W/PL0hf1AtgvztHnu
+oKEgGlpZzcc55spcLpTpXoDqrz6f125GM2PV7aWKyth+VBOBXmWIv1O0f7jlfsu+RqXmbqNc7N/
nKP88H9Yu7IlOXVl+0VEgMT4WmPX2EP15H4hbG8bMQ8CBHz9XUraXW1vn3viRtwXAqVSotyuQlLm
yrVAYgY27sk2tnY5Gl+5wvc86FIGMuzGX4PiPzii5r/fI49ubblKzLsUhGZLT9bVqyO7Fw3axvif
oDZCpnNKvxqWYb5EvZeuGH70d1EWGlvUbyf7OE3kaWiTae0EU/noiRCE0cK2vkFI4/1jWPgYRhhF
3zqOIOAfH2Ocgn99jNj2y98+RoONzYljn7zsBvyeawX5CiQh8kdQwZb3vMVrRbfswMQFWL7CG4sz
mbDbkqtA8m5LTRouJmCVqNnyYR6Oum5PLvVQFAagxhykyN5kx6ueC+cSllZ+j6MWgAmtc4GegHPp
Ix2EgQjSgWxNFGnUr+a6AsnxBQij/N4N34dDEgz5xNhBNMHuzGPX2u8Xqe9SwN9dowe6VLfcuJ8Q
W8k4Aqe6B+Q8UO2xzJ0JlsoV6TrYFqILSIFMR7DBQlPP/E5mqItCKkZ7kU4NeRXTOB6r2rzHviVc
xlUFPsxR2c2x1wwqdGFt32N/DDLoGPSPu2sHpBHgbX54j0OzLtvwBnKd3ZIjfraj5F2WgvsKDBM+
yFCBs6ZecF4HO0r85WyCHK8Pelk3DNczcGBSQizCUPnbMrYaviK9d0sboangb0nYncTi6Y56GVjc
Fq3urVtgZzrVQnUdJGG3k+CPjFhqdWt0zUeisKU+3br2aU/zw/P3cRAYnj0r3nAUkgEWFipnXKct
OJRoCzjvBsk4xBV0QvRmkVLldJm97Zajyhep+eslGI1xPVbY/Srh3iS2wQFSiMc3ALtWVRakL2Pc
VCj1g524adM4AJNFnc12f9QMY344vmn71d9i9g9s3xTeYYi9DJqxnS5tylAtoroY4TbYrr2R9su9
dgLYgU6LRZaLc2Rh4WpbhUqL0RtegyCMVgPP2Z6yO155N02jfPnDS3mJzi3uM5zg7w38p3XcReLC
jz175RcCCU4tzKq4HO7rEf+llNboGc5slF4buOHdZ7bJL2DZWRtYb6CZ4nRHI8N5jZRqWGZhO8cE
ioi0jg1kXwpA04U8UG+bOfsRtBUPUSRsmoPMPaRFjyLHHDQlRxwMeKQ0X+SiTKFg1YlLNdY16HcA
VKp5LC4liPtB1uIvpwHss8ua99A0DENvU9vue2+KYzUNJdPfxmsP6vRQYLd2oEmD2oHGayv9T5Ez
gblX2vUR/xQ5c5abjmiO1DvpzDj1IjsOZwF+82sv/ZqoKTz2eezfnOm3hrdaelSHIvaGZeEGxqMR
jf+6Gwf2blMfd3/4GQm03AfZDFtZpPwgBh+kO/pLCxzEw1gN48XpW36oujGDqiG+nA3ovjlOL5/s
9GUOf/mrBFygU18q11xXrocAEUhMDpMU7DCy1l1BEp4vyHbt+FsTsQRWL2jctZsXk7tqBRSy/+iw
9PwZVtxV63NIfBmWuKVLXmaPqF/1gHj8ZaI78LoFS3DKZ+uS9DLJWCUStCmuDwq0371jAbB75n67
mvkYxdcn5F75/gTPAXZLs8YFSxaJbE0jrs6ukV8ile8MAyybqF5KFnU+JJsWKp/QkvPZrp3M+mzq
TK8h8uBgdoAY6EwvVlr5IBFzgsxCDd1W7UEdubR3FmrI5kEoL+5WEuJmozWFZ8iRtgsjC6ovbYV0
pMNyccjDvnqBHtlsb0aoFEGQyF7XaVN/qbBXtayyfOBFCLaifATSWNt7PRwVUNF1eA3J1Uvkds8Q
uShX0N5LL8pEuIXuyKa0bdQ2uvv/8TNKhBcKE1zTwyCsZcAn0O3rN5qznfqxfbWZGA+jCcwyWdMs
t5aDwhulEhz6FetuAgl2ABEeAwR5m0Ym1paELiaPnx2rNB/SfEjvYsn+ITN5+bFvbgvbHl+1lxl4
W54DD1Ma9gV7zeJgOXgJIB/vXMhWCrEaUOR4zx3uXBIINa88oK635EED7BHhTi0AeyGbHtC7YG+d
4wA+i2KA+NI1WLvFC+DSzS7sG7YWOvTlwe60zmd7iWPRm/b/m11NGdRn63AhBtGd00L5m5T15bos
RP4EGkN+A13KYCnCNn9SokHRshd5CyNAM5lCBCUq0GOSs8XB59Pn6kydaZVMDylIyCJsnRR0tlZ5
VLJH1qn4XnmtuulT1zcRhnPbfYXFMlsoKwp3Nt9ajpT9P9RhlKC7OuRsaPezO2T7oDcDESqgp2qw
sEzVcLbjsntpV+5gqxfTkC0Ep4ZsQc2o6jTDpAEZWN0LVdIK4gooZaFmPkDBLHLUBZnp4N7v3BOZ
8dcFQ1EEkHuVNpjShwpaDiGYG+r1rPEttMd2k2Y4312XW0RHsnERI0ICLYBPyzCtttfFNxzWuqj3
kwP1CVJgQecEmZd5raaBDDHoGGRIRxvs7jhDWmrT6yxb3g3tQzyFm7YT0S2ZOtOH3rFo/qE+Ml0H
XW2/D2qHqT5YnfqH/P+vg+IOaDGwPeCjddJHnNQbboMkAtSjkorX38YmOhgJdpuXImzLxyINf1p6
11V7TbzwsZk8gU6Qz0339yb1Xp0RsZKna1OlqDizsqheBcYutHVl8cD96Q6tiOqM+7+2uFcUC5W5
9QMgIWzp5ILd+8waN5CVbo4gguv3SkIsJ/B8eYv4Ml8ZAEw8TTWENMaybr75tdhJC3jbRQk4N/gJ
IBSa829Q3hGvLvPYMkW6bZ6yNzTto1e8T6kmAJY65bxPiZLyY4TvbtxK9WqUrAc1I+5G1OAtoHOg
XguJZ9Kd0ra/+pV8Ak1sAMLS5dDmYkNq3yHCKifXA8VFDeLkNTWbroFQOBQ5SSmMNMOqnHmnDztJ
i7kIYGAxThPsBU9+AdngBW7sEOvPAlId883nrv/FxwTgZ99PMd9EHe9WYvLCXRwE46sHOetOldWz
tMrklIEhejFA1+OV3OI4NXbgCIbOpu0tKtYHN0nKwq1AseIKhcn2OlYV/q+rbOpWvMyg+0HtsbU7
0IrY9nqAqBB0Qd1pzU1vCyzTP6EzRjvirQfoqr2luw/71UT2ybFmf6K4J5OjASMD7FhVox3ZyUSd
/9X+x/z4jn/6PL/PT58zIETHx9yKOZsAVW0by3BtfCF/XXoQ2Y6su+2KFLzvtfKRuiiSbw33wnQN
bDviP00HkhE9YPbhUwKhl8SDKkyCt/S/p7paPqabhyeg9HWHHArhWg3BLh39LZLVMrD8bEM20k7o
wHx6Vpm54D0DLzaWUm5H1g6pUXPGjSk/sxeO9LuTB5b5p7jm7wtwUr27zTAy7Ra0ZXcCa4j7lP5y
m9rhX7P97kbDyzDCf7GLbz+fcDCGAtNtWznQpOe1dx/L2L4H2lOhfhhf9NI8Zi2YLchT2ry9cV3u
gyuR4VCi/ZspBtWhaMB1Sz6j4biLRgJNx5BjmX30E8C+7Hx6grma3TMVTkfQRtyRN007BHhv8Tk5
ZMphP3hArdihkd9k0MF8NiukJEIvjE7UBNXftsnb+GJAke6Sj3w16hrXNOMMVU+yXFBzmix+AzJm
c+7NBgEgzFAUN9RLUwoIbpyoqaccM3Dy0ZQF6HWyLmpPThSCFsUIEKwQS0ZxE32RTQ6YOOTgjhRL
6aJqgiZeHG2oaaVCHZgJzaK+FsVjhLzRxc7mUAo5NDUon6/DpazNZeB1a6vlUCmMkuB+qFGqxrRa
aKV60E54LYDGXQ/2h397KL89NAOW+j88gJxCWFynPP4yh4fz+2qIOfThsWfJ2RpIHIRUXG7jOmna
/T4xNkSkP9vmfpDqg2S/bsAC6xSGtXVqG1kJBlZT5MHqo0dNpEzmJiFsCFMjlDObrpiaj0GE1iGv
DxO1yPVjIEM5wlFEKKVOWHnbZekB8oPeBdBg7+Ix9owyruYEklgPkuW1v0Z8e1hTZ+sZwWlEyKrV
nWQqiuxcehkDKy1Gp7GTrFFS32xouG9KCyfR5ts8Wg+ClMYW8P74jkym32NTBeLnLX2Cofe7g4Ae
8IJ6aQ6GHFxhsv6eTKoyUEGkvPSGPgLUteu9w1wTAJBfnwikP1D9Mh7I0po5VJ+mb2ES9zsKwEkQ
5G6nuqvmAJ6KeXvGQntPnfQlQzYWou+JuKcvmEhblH38PlzmVbUSLgN9c5H6uxjrALC7/q4N6vzR
YUnxmGOfxId0uI1qju+4w+ylw4S8oU4gpKcbDqKEJQ34GI73VQ4S19Fb+26ZnDm/EGiCYRFaAdI7
gX0HfPdpjaRyo4b4G2hwv7od9H1ANBLscgE1Ri/LrDcMpH4aOFaGv3ISgGaKlWEmbOdoCL5l1OMN
0uKWhl7Ie+SFnUVYNdnGB2uBggzSa5fGHGynGTIYmVaS0lIu2g5kLftk/90fOcMTCxrR7VC6PADC
mgKpoCN/f8QAKy+uljxGQuPa8SlY2FAk0FNg1SxivMP7vgSXhgrvoeIV3rsWsizYHgfbHjK29+AI
QMzfRemX8oMjebAwse6G7us0Ok6yzALhavrwH6Gn3GTpaHbgRk9JvjQHTenUDTT79BPqniF420G9
O+xR9KZPdngvuZDxi9odNRtmrgRYYZ9inDywbfm3Gy0VvQMF7SBv/+pW69kIyPzhps8x82xkp4ca
nS2vD6XZuh6Myn2qAJyAMNm2ndL0AF2w7JBbhr0dgUK4FaoEjL20/EsXInRdM6f8wmLxJRaq+lEn
0LtLvUEs+AAIdCPKH11QfxkNUXzJ6yKBNE7qXUaGH3NliOwWAhXvT6mt4fNTXDtO1siDNaA/fqu5
+c4aA6VpdQBmizhiPpmhDTnTyvzNRoM0BYcfWZDYCPx1htjbBSIx5d5BygbCPI59IVskX1tl9w/K
wnIQOJAdbiZwYV39IX0FSKM0sUttrOZ+vrz07QTR0tK+c8bB3XO9WXWB3dhY6ZggjT3JWyTbB6Bd
fzfO4vFk5NozWdv7Qfr+P2VqHk2wnFxvPNeaLcGvm998yiQYn+O2fqM9Mu2WaaM89hCbl6G5I7sK
/FvBfWAfsulLF0F24BrepTCwttsMYue2G22o8mBUz1UEpQpIRVirGHlGSM4l05mH0lySgxM8p21t
L0WBYvVGRtlSTma0mWLHPhtA3M4XK2DiGEh73echwlvUQS4KckvLAj+yDdl61P+tTCeOIEzXydte
gS6kddJhUxYSf7+6NBCAlOMem8bxFey5HiQqHWPf6SZjmzoYvJcK5DUHx4d6n9Da0VY+ectOgsJ/
8owCTFjVj2rkxpu+8dPq/cYCP24qIQjiWMguFlZmPdd+265EJ+1bZUFbIG3ifI+EARgdwilYVwyq
CIkVFsusAvlOpOXpCn3X+UB7A8iDtmkh6ZcMprX+zz7kSJckAduJ0N7XyehO5F+Log1w3OJHOnL2
pZjumDEdSYYsTdh4p/vohEl9DcO3RR9OP/r+t3HgQwHL/WC/NZBlWID4SFwED/3N6ANjo0BjeGJJ
EK+7WlrPpdF9zcsBauYxePCwq/sOume+GPQgg/0aBPDtcEJBTwJmTcN8noZhHgRZ1XlQUyKgBbiJ
EfbpIa4dY5lNKlki5pQeonAASTv1tGEyvt9S15SaCKA4+bTnAxJohS6rLA0UgscWhNehBRYfgxAM
GkYumwfDTqplWUnxNubq1nNQ67Xo1dde+u0PlEz9FL7jP3sZBw+zP9i3qWem0H2SYo+/bHVKR87W
0va9C0vkSxxG20nnj+iiyjEAtkagbpzaGUe6OHWGvUUZqE8+H93CF+OeWq0Jxfl2DKYtQYLKATrl
fYOI3owQ0vAhULL83SZdMFCQKDU5k9/wMZZQRzQf+f3H+ZwGe3Q/bY/g30B5iukZq2uEpbfNR7Ck
A3OjgzSFDVBg6bigKtPoaH2hQSG0ndZX25QEZ8t4q3Hs3sd+UOGUbBoD/obRam4OKndvR5UnqNyN
A4QLQJwU6wt1gMkuXHCnENtP3tgtr5ox609XZ8fTxN5pdfnkBiH3eD04eQMu8BcQxAQnWVYOX7SI
B+wCHr5UjIXnUeLcsgL8fuNyMJDNLqi5mhZJHBp4u4z5CngiiBpc308DyyqQWa/pxdSS3R47+1xk
bb5S2pl6wgwZuIUpARBM5Oz8x8uPZs8Zt0C2iLJ0zXboanrEiBWoy6Rbk4gPr11kVFZiA9UHbIYe
Qhp4n/xEb5ViRY5ObKE8iFce3zFbzbZ5Bj5WN41oI1ss8iqH3IRl2XdxOtU3Ttxmu4I74+0EIUho
xCX1lwFyj54RGT98Vd+4JfPeWi8fljQod5P6RmUWmEeCbrzlmHIelJvuid4IdtHeIEbkzoNC4Nru
gmRcMyj0LXJdqeDqSgW6VEO9RNAqOHFbWcDV6KM9uDYE6K9QegBCxnc/nJrAXCKrGnhzhHwWH4PN
MlZb6KNB3hjpnFtghofbPFX1iblQqJcsdyG+AwoUM27GfRmY99RytYnuwFuS3XSuLk/QQ2kS6iiM
KN2YFeB3XtgU77MEWdauWIdIamz5YbwubBw0h5SBkPD6KOSW8GmAoLmh2YYxuQmTRJ4lSBXWvq/i
Nf2iSv2zMuPiAiU3dqRWEwbtqag78P6hjy5Bbaq1C8TFOimDdxsqV+/D0vDn3yKqaotTNfFb8qef
Isjj5ToSql5fJ1KhvOOQLT7RPAgOg35j9BIEmUCpUmn+KyuNf0qVeHdOD/FuGYK1nuzSdbyl1Vjs
0ETF8MQSsW1H3/qSKQtK1kUzbsktRQo9s3Cwb6ae7f/TtBMzqoWrQMNF0+ahKvacYIGN0fEbVA2G
69yZ2g2xkFEzQWz9U1PoJlGWmU0drq+9oUJQwix+RlgWnnpoCu1lin8lNW2BaHnp+ihE0L2Jozki
RQVcom6aCbCHUtP0UxMpg/iUVm06N6NRmaeoMn7MMyHjcU6i4iu1Iuk45741n71pmp7aQra3BnTE
qE9YXNw1WXCmvgHIxbtm5OAMwBPBqFHfY4N1E4Jg5Sk2JgOYonFDfXnPrAcXhIE0rnO65jK28ZL6
qimKH938Z4Vv3lYlwLp3YdFfVF6koOXK+oOryZ0AG+Y3CbMraOmAL2p2QTVNzR3nnlpJkTFgAGNr
Q83eAoa7SIMztWhQgQ36AgGC/kBNmtLzu3svTR5HTXuS9U36YOiobVEJe4sNRg+5G1HtBtTun8kF
SRlxhgbF7jqgzaW5RSEAEBR6Erp0eSznSaK87ncc0OUFGCYCpLIrd5HUAdDMlW0bC2Y4AiJbMljZ
3RTeVVkZ3qFaMruJIW+0MMmnZiizK6ruTL10IedxXwSRezc7pQ1eLg2+A/O8aQCmJNNJo5vroOuz
Cv0YKwGFbZAWzgoFV8CQBJHJDg7+OB97gVzFQGtT+9PqP8Rjtu48BMGr1twmXdbfuKgWukTC+Uck
U/69MANkDrzyKQdd2t8c0sZ7Csaymh2w8PY31YhDl54hw2HpwQOPzCJ2oWlfWFF18jKDvzC5mcI8
fqnqoT4PcQSctjZ3hRLbFMDxDZJR/OU66L2J3XqCSNY0lYd5ZRxYgN9ILEqU90Ee6dOlCwF4E/0I
lV90NHptpTvIvHtnHHhiPgQrsgSMYZ+TluU2zAqo4Tl2AFnXTK4dyZInmWMrGLdR+0+JWJXBbPun
RBqr8sbki9MiqJEBn42TdofjIbbfe6tqUGynh4cQu5mHT77ZPCHl0a+TDLv9RmMhXI2PkI2N5dLr
ztTyTLApTG0ql9ZoAd+heztfvfdGEcrla6cEYkoP/Rgf+EOxMQMwmMagsEYsAIXwva5RyThoVfAD
uSBv74MrCmeB3mPmW6ceqT8Et9uK8WA60MBMD2ypuGUaHussHveeLquoW784O/qOmpEb4nca9kdr
gtY2WDjAz1iX6khu5DEZUbltO5DF7gA+6pa+k9fIeI7GXBsQZkm5iC1T3Vm9X52BfTGAZkXq1FVV
ie9npcVJf43gURrcgxAQHOaZ/d2TvjzQ4tQ1cXCGDNq2FVjplw2L+g2Y9JrVdaunB7gqaw9kUqDp
25g+B0ga4VGZuMNbmFU7EO8YPyzHOkK4dPoiwSyw9FDvfwveLOPG6cz+BuWlQG3qQZ6DusXErHfT
IMrbKbSLRToW4pTpqtQ0BjxaQRJobn3YHekUcpWrfF9wcCleSWYAC4Wuj9F5YFc1iz11ZPh6rcvM
Ro6fhVBy7czxVIMh7aX7WSmre4nYEIEjF6xoQR3wFwn+r01iqWFDTmBtfR/D3Np+sb7bUXaj6iK+
72ouLiznAMZnJuirmiS+ZLJsjnjjfKHOSYjqBIrqUzG42ZGPabaCMi4EFnUz6LACLuiWLqGR4BWm
e8YhRY8H4U4t1OOuydg73wCJy+7t0avPGfCji7YPzFfRDMaqrFmxo2aKjAXUMdVTaukjGHC2CwFm
mNcwqQdgK0x/5wk/OaDq1F1iO7ToUimfpzwSJ9MYAxDoAgYAIdl2ZZR+tC91U7tJ7WZGtTghXglN
tKhBMgworBWobMSemh9ulp4NYDFwoxGoYGq+obIDDFtV+TVwEVPXEfPEbBSQVp1/HoKiPKIizl19
eCAlgRKARKmlqz3CFpTy5AFNovJrVL/PQR4GFOfARQSOZLyQzIcWybT1VKMGZChr6wGl9NZDJoNN
gyjlLXnkccKBOAiGBaJT4Nn1Enda4G0z7sjZ5ijMlmMDzBWG0ohGz4lwZLO2SzXly8o1NkPvfGHQ
1NqloGNatJoZxpnC6kBNiNTwJ6eT781oGONNjFLl1VBL96YqIBhGZ3UX/+obWap4RQd56qUmndav
znarwgOCOsmCslqt3YIqOCn6Tdz4BkDKebeXNvcPJlBbc3YsDUHJNSDDSgPITqmzZhzi7QgM0DzT
dcCfcyJSBFXCVSqw7WEZgG4i79O7IMWKNkzefR0WMAFDcBiY/3Y19YkLSQQ7V8uozbpk6YlcrhKj
TTdzu4omzVke893ctkIsvnVZnGmKMnfTu3HocD7Ug4G3m+fPUGILkrphn8WHPFLpEbud98vkJwD7
/NkWZdUf8uZAdhrRhgEHjapJVDP87Gmw+dSHEAz2UEvJQ4MtyOboDvz3l8sCoKj1lQaE7hBGRxoV
SDsR55fJGZ3HQQImM8a3nTScR7JwY9qBPqK7k9rUc7NeJFXnHcijQEZi1UgooTVG42JHhVJJWYND
ioYKSMnuUYwVLKiJkljr/F+e5PG6u4sBcWmQhQ+6zEGl9FTnh1Zf4oGj3Y0iB2Zoyg90R92l3Q0g
J+YDeBs/xkTkTv3kWU0V+Hz+vKV+o+nrNaS04q2dRemKdMN3ua4Oq/A9WbHGVKcOAPyTk2XpKjMZ
Pwxu+UOGaXe0VPd+iRK7O5LN9cGv59jZgTon7dGBrQFxtA8X6hlQQQdKZ/Cq5cb9NU019Z44mGP9
RX5UlttIM5CJ0lR0MVpQVGovapErDZxEOw+cM1q/5rpO//tcZP944nUu9uuJNDMrCn5ALTZen3gZ
1SkqbwnB6380cdxhT0mL18q1F9uJz03qRUJcZKw52Y6hTgOT4Q5L275lCRA7ZJtvfQBUdoll7clG
l8KtUM+sLygzAEnpi2hxggBvl/TGJwPwez8xXqq2Lr8V3H/x8UX4Biro+QZ40vnmty4zHLxnSGXs
dXehR/6XKf7ffSABhiov8Hevnc5xjvXg2gsieshFJjYNdGpndgjuQdmlqkzn3OKf/Mz8x3hi/OVv
g0KfNTM7xL8HDUnFXyJux0dVoPiyy43hji5t7GXQylxeLRMCcXdurDfkqdCir6Zmsywqa2vFOKO6
yho/Dc26pRHWZThP2Vvg6jAHHZTQT9Axvbs6FNY2DUEESzYbGcpF03oFqEGLat2jpn4XejJ7Ho1p
W9QMoFZtN3kaXO0qKt/tHhjbdjXwdc9OiTPkh/3q/7u9rFG/RtmrOfGls1egvIQm8zgny2rQ1h67
oHm85s+yntXb3vGH5TV/ppDCRBQ29jfXpFhnR1+yyB4OZJrtYlmGqCijnNtkhOlR8Orx+ugOL5xt
XYtxeZ2mCfvPU1PHaGXz1DSRCSrnu85ly8lChaB0JwQGM0BSzlnlukujkTnqAIbwPPfgDTXuUNfy
lGsb+TUshIIiECRbmmEeSxN8zKLA7oOCJj3pxwXb03mmq+k6Zx2nW6w33oE6gQN7SJysO/Yo418N
uYcdt97IzDsPLHzVaCM1q00+eKZvymwEVZdu0nbFKSLk2lSYHsjm+iA4ACj8ljpnNz2vi1T45mor
2M/rtMbof56WBgUGglmJkinOUdgG0bQ9GK2pky7tx7ShxFFhrLCrGlrD2VUtdna0n/Ej4CCoSfsZ
arp+r1CIhNTEtUm9qGXD7yU9+hFOPT0qiLfhMH0NWhyJIs/sjyAUxx6P2p420h1d4rCARGzabGlo
CJZ1LBt6CLWvM4QlCP553zz8YZ9n/vSQMQvihecXaoMQR78bvOjC7N588yDEGoRO/D3vkn7ZDIl/
huBvewSNB8oJxzL4atUncnCgSrwsPXDK10NVnQroiKyow91yaEx9g7JzvXJrFZ8CEeVnMQF7gNRW
/N1lj31lTV85itJX0LEt9LY53CJFjNiDhHAn1tzxLTdtuYhTHt0VhWufqQNHANRW6A4DJXZzR2WA
fzlkqKMY6r1nCVArOhoCNUj1QDbVOkDZjf34UCMyuOGRoW7DTLBbqzHvpd7UJkglUUu1htgYYMyH
IjBEHiPPY3tEVXZU1HItdKEm1J2dPcjP507yJztdRqSW9k7s3vxp19OCHdrYl1Z788lf2+kB6WSI
Awpy5s4/hqN6F/ljU80f71pvQ26ARBaHqcq212kZMPWnxFfL2pDDyXWR0BmAyb/tQyzXKDSLH2Qa
APZbQrFhaIJiadlW9eLJBmV8qsnefB8oAKWK70EK8qTC7X52drFK09yDfugDkkEJTimZXFYBD38i
dQYYd5Z+G+J/UKNXP9ldN64FXo3H2izKg4Xs6mbybWwqQT6wiHK//c5ZtDSmLP8JDu7nzhntl8AY
ENxH5P3sGqa5K22U7ns4k90nhd8vVWtab6Pd75RrZT9Nb9p3Y1C/AbQJgS6wH3qdXAjVTxeTFck2
tOt0X3syvbV9Ea2soFdvQNJvxyrNfpijeO2yZHzu1TDi9GkVx8Dq7CN+2eXa673yxesQDtSuvJ12
seeLQ93EzrKKkg4U2I48xL41XVppXcDT4bxBoxlqTqHdHqEfVj2Apu0b2fGPQVSmr9WpAG3dfSMF
gNSxvzICFNeBADM6G3kRn2pL4LDPef+tcdZuEhffAa6BTJZ2YNIdt6ihFOuEpcUdil+KuzJEgRcC
DhXi9U5+Z0F7zV9UOT7xlN2SCTVcBjLTKuBiMRjlTWS0yUZp0Af+q4175mfxAmFjted63Zs7QlQL
TGF5Ry3hhuUpZ+J0HZSVWPVHEYPE82OiAgnjFX5MycYgiAg21O8Tk48nLLnI/eY7kb1Nmo+zSrvx
0OaLwtGUbzPx23wlH7p8aldDNB0ksK6d5e8hYbNwXLB4lBk/z5iFCdIYCA4kG8I4RAWTJxRoPFMn
mVxhnRjv3/0lEO5Ik0XOwWh8Z0l0FHbZvJaxbT0wBM2Of7H3dfHZnrD21cnku38NANCS2CvwvXkN
woQ9DBGqqeZIVhH28p3fFUmQo+eCG5QwCVSqloN/oW1acE+E9h3+MOVTD0mmmxYl3Jt25NbrhBdv
1HniG5Yw0KfI1DiOnTPdQqXaB1EGCpL1SOR0y6dBj5QlAkORW80jycEJUQRGIzkQFbddAtFx79dI
eqbpAaJIIx3hm68S4CNywE4PtRfROo8a+wEI8WSD/4zgqNIYfMMQr77hklfICwgOtfDOhB41B70q
Z+l3SBdtxsqbItQkijU4uqzviY3KQiBmk2dnMtUqYIrdlioytv3Ut3u3bscj8uwQH/fK+qHGax7l
eX3xBduIxzAFuHchHqauAWNY5VVaVcT+Ig2zWP7ts00d/9dniyrz02eLDQMiu7r2i0q3xCDzpeSi
3c/FWboJ1Hy7p7IvyYwH1JHIXaXSVC0QWQWFHIXr/Mar1zwGY8BsdJG2XfuDMBZIYxc4tbbeZoCY
2VIMIf7qZJRljDU6co6TVvEa9KXoTG8jI4ide9Ww5YNX7A1AQk7K7YYT3dGlS0owlIWuu7p21HX4
LZZmuMgbb9jwJOI736vEgz/qkrYRVL9AnhxR4lm9kMdoc4b8Jn9C9Y9aQo892g94lfBrWv9TjH++
JacJTpQC8JLY2ahB4NgPNroRwV3H81GDEmbrWsOKJZftwmqBDOwBC3p0HUCk7XR6JbfQBM2pU1WI
wPU4a8Rx255b7dZHqOXTw//mNuCXvy0ARYSMldc9NXm+RSk38nr45W2YI6Ztrpsqq5YJdENe0qI2
9ylzITtuTOYX0xl+jEng3yHRPNyCTRsV69qfW4G7lJ2HzJWeNu+KLfmPifc+bYm48c2Uo7Id1Npg
2N34wIwtkV2Md3S0pWZlJsluPvjqXlRsxJ+aiGXGu6Q2kYmuUV3qE3A1ip1+YVm9sw6KwDw6hHbF
ItG7G5Rn3L0/Eeo0h6hFnCabWHtEkQnoJXIQVR8h0BmyTVShqLz0BrWhfroYXvw1cSu2HQrWoYYF
l7iI+lMp6xKl/JkDBhnfHRZkjEv57sPdrltWUiL7q72po/OiAfyXUFpIKyRv/4eyL1uOG1e2/ZUd
+/kyLkgCJHjinvNQ8yyVSpItvzBky+YMjuD09XcxS90lu7274zgcDCIxkEVxADJzrQWtdX3UnY9k
QuhLzZscEo1dgmx+hO6xi5lXswLjWzOTcE32MzJWUw3tSWTKbPPSvbvZC9MC9ce1VtsLs0CiYY+Z
gcBnfF/Tg4ZHKDw2CcczR7uhvBR2GkPhDH5z2iBGlXZw6f5RbsAvpMDrT5YPPak8JpEJzfI5jXXr
AyEhuOKnjZW59pL3qZOeQA/WrBi4wE+F6dtHpp/MKd2LNmSmvTHs7LkTD2oZYabiYg3iy8MYZHNq
kpBt8FQF/Z6QL28jVBF7wuokBE2f1GpmQJVs500b2gsS0SgwKTgwYj3nLcnajBVH+u7USrgcSuf1
sKE2ZOIi/6M3DXkrUxsq5nkm+PxW45huvjAdCEpWHQJGnYreNzG8kRXw8iinvSxBOBR8v9pSqqHm
onLzVZsZP8gD+cFJmUQRVH5CkKc3yGY/YO340Zv5i3OTOksRPBmR8YwsaPtoGeAH7OxwgFL8EB/L
IVXgXtLGGSA0a142oQUfTxrMwBip3vogWSJJUSH3I4JwjfDD7zouv+aB03yuBsTtDSdkD5jwSHBP
1gx/xzzZ4qPVggWnAprfTZYOPq54HoTCtYi74XDdNWxt7MwKcyqVlEASTTW0cTpkZg2gxeuxGmwi
C6A90GG8IPHyDLHO6iLHwjsALFjNyW5okC/mVVjeJb493nuix/xl6hCCKwARo1zsOfDFjzKHnG7H
1FOQj9WsByPfgTZDZ2QHNm1uNirqTtdzkVqrfERCeKfqY+0E+ZOHLNiHWvpzZlUh8loWlaPSJ9E3
+RM8r0hvLPQDNQzy9IQsKXlHpSqu3npVDtdBoFcHWtU0xHM4jZlPC1q8iLotFdNRjAvkAvE1FRtZ
IDwIB/eKikPk11iNVXJhTwcFV2i0RXTDnlMtIvHGrsxBb0G10mmjY9Nghkq1rLeqO7gMzlSJqWs0
K8TANplh2CPYlpMKgIxq12ByAFdSlvhH3Fv+kfaMrvgMvuxuY5m5GGdW6bdwwA9ggjczLAwzKDNP
e7QJoAqw8yNsbsXftbt1ox7UhLrdiv/7oW6H/GWoX87gdoxf2lGFW3d625oXP4TIsgGVkHxGu7cN
iD/EIreLfgahhHR/q3AjUNKXefZHFyrfquU04q1Ie78eIG0QkTRdsBz+/TBh+eeJ0VHoTK7G21HJ
6FQlz2cON8+jjrB2m07i1oWK1ya0S12KIv4E5c1ya9hRft9AGlIgFHRQE2MnbYpBIAvE8Iv5YNnv
to724mRlQNToOExPAHKjdb2qdAKsxJ99qUceI1uud63jzT4yYLfHFG8iOuqtYgC9Tud0yUnJEDNz
HbbOMikib3494p8Dw0sF4DY4vDs6dqoVVsmlGS+uQ1HnUL+kbhfeXYdKtVksw8gor008wzvZICFa
g2FC7xzN9O6656bt+95vbNSkl9xN8WCjH23Un3s3mzMNcxuVKm62Eiyh85jjiQe9m/dQtC64qUIw
qVPRF4n3oC1IaHeJdRdOLUrIq23CRrRzqiy59B5y+FuysmPHa6dOQykQIB54vpAiqnSt7qRtn0CT
Ur4VozgZDiveuHZPoYsdBYv04/rgRim4mTzmb92qf6KEdEpDD6ZcdHgCrvabiVqQPSvHO6DMZ2zA
giAV8T0I9Pg5jmL3hBfSkkq0MUawOad289YOQYJIX4OMvMIr67l0fLAYuFmwr1I+redL56X5cy+J
zXcb7bUpd17CcEhnLM/cl2ttsGamd0m0Ts5CiOQM3mvnUDfjnkwQh0jODRLx73y8y6Ca1wdzata2
5xBkTPfUijZNVW8SO++OVOqjODlXKv+UuwpMGtPIZOprcFY4hhVsb7Y2t6u5jFmypiZUkeoMoIsc
IB6y0ZhhCTnRoOHJ4nbUwNX2OunBQH0bL7BTa+uaPfK1TIkTjvNR7rnTnKkb/STkRZRQKi0+jG6W
oOGNr6dw+wkJVpQd2L9ON5Pyq/vec8PD7cy060czEzSJwKTiglHb2qn8mWE47odfVVo+0kgt0FVR
E9p4IzhAarM2r7+KBnVbD6J7Wabnt8OyRsmNUSJv/fZL26o1dkx2n28XDg5S8P7rdHs7u14J7y4P
Xmis69/Q64vJ6zrcXYtjwXdg2OgmME23dS2IJBh51r/GdfNopVnyGEOycecyhgzdyQ49O9vIm9OI
eTiSP2W9akBltJVZwZ80iO6oEXMsc944rDpGtjAWhsizmYYA36XtzeeuGdSxm0pO4Y0r5IqAObn0
zEvl9NW9BOlVIxPzQqbWBLVXkAXRnmx9GxSbLMrZ/NpBWMGlN1e+1iaYOJGih3l1G29pcHDiJjt4
RcwZFamDh5vFcMz+TKZ2hCsx7dtqTYMDbZIdYlt9p0o6XSMy9wjhBnfXozd2h2yzyFnSYNJNuhPj
xYna08aL49c8cc0DlXpMD9e+a7WgE8EPGo0+OCNTZUGVZMohkTnjld/vqJiMhb1xIzjrqAmdQgdk
HBsvZDBcaLx45cg2dAKg9WC7QPdYSmJN1UWfWGS355G7+r4Yuze/87zPkHYfllAEHDZBj2KojQVI
t5CjGXveoagyKPABQf0ZPIUclLhZsy/aCKlr1vlqbqHAp8sSfCHw0czfV9ygUNtc8/RuufkJQh/7
VhWzD4l6dlxDTNy0HwycdhH4nyh+HTD1Vdc6fywQZNvoGhI/8NJ6j1MDCm1jDviV118MODm/xgIJ
kEnHfyR2etekg/Wi42aAHqilzo4dtWtZWv3OL50EfoqEgTWQ94/JAGVcBYHOb1N3aJTyHxG6uxmc
wbhF/ZVvp7g1UgZIwoQjj6QBZgszAfgsDftnaFSAyxn2W7NuQp+nnoswIhxq12YOsPfUDOiI99GG
qdlttCj+5hPRASSPB9B8A95hzLLhLXNDZJd61ifIDpdISjSzTd03yXPZ8oNbmOFX4HnSeYH06JN2
LXbMzQGhNXuIvv7Zs0shRkE9cydA2rZts4URxwgQBSp9pj0VOMl1r/uN7XftAmYyvDeL9EOczXDs
YQ9msM2HqN41xiaGiyFGZ0vhtWutiyjZUhglYCZ/xuioMY2SlvWG7H2cztSIwO6paIti7YB+4JOV
FVc+KyeV5jKxZbVFFhLEedP8ymeFuTTscQMCbcsznqf2En4yoNSQpiCGHDzKVtFZyyl3fh46Hniw
yzD5D+VuHuuZH2l/7yWQHUGqTJKfslEg4GJ2C6pAnDA/RdAQtBfx2C+QQ+Xvb838QYSrIUjdec+B
5uyQqLHXWds+hp2llmAp61fX4ggiNu5UOCXLbR91Z44gcE0PVEmbzgVhGEBdZyrRaH1ivo/Gze59
tMA2glWrVQOPl7SSGXFmQX7o0EmzOlGpZmm9ib2smlORNnDygpgzqE+89JCwObWoQSA255OUCNl+
M8a1xdTh5zF+dxS7hPZr0YJ7Mhx4cTESc0/cDD7USTcJsFbLfnoooNEXTb7o7q6EaPeFd+OeQfx1
iZejuw/rIJw3cuSHOsntZwa69CttnVb5DiyUxSJA1txnauanJT+YLFhLK28Bqne+0hNT1xCuKOGz
ODeMNfsmaOWCBUn0VWfHvLS9L20C2tWxGaMdy1J1mTpSfZXk0NCxkC5kR4mzTVKM49SW8xbA4ROG
TfcV0dJu3nIvvE+kaULMdQTLqJ2PEFFO3tsKKLJoyDGqhYngaQuGXnB/cLboac/GUrVTWsJdgL1r
7bRnh6+i6aHiLgETmjYgxdTBukZC71o0HEFZjTdRg2kE+P3dce3hPXMuXYTWJ7606x8jbIZF7cDp
Sn/LNGzjM5TlJg2ue+Ex8SUF1y7EFLsv1tizuU7iDlp6QbdpnNbYMEQ67zpAwueIy40vZd8fiEPb
U2DvjPLuCytTyEECf2F0cfaoAL0HdBt7QVVANhSv5Ecj1u+2Wy3tKcbqZacqMANxvCgB0ch2dMq+
k6YHp6xer2c8/RSnANkXtchCvYFiQfzkZcUhzw3vMQbh0w5vlOkp7IYvkz1l+FpYYch3jguqlJ/t
IwIZs9ysyw1ef/0RE/7+OAqngz40z9eJVUSzkvUQIaAaN4zGWVOKcJ13A3TNDOggSG9yak3Fm81N
0mGD3Lbq3E6bGsT6iF7ARkWquNny2q1XpW+1c8pyo3w3rIHPLnf8LeW33eyGG49rhtzhWUo0rTdl
K8+uzoit1Uul8fYIDNO6U4kwltG0FzjD+x7ZfleLxFLQ5yBXch3j7tlJhA5W9egWT1Wl3mx4Gd+i
sl7BEdd9MTM/WSB/ajhpKeHZM/N6pVLXmVtqNGa+zMyDJEYEchRTWcAjh3lOsCMTbdzJi0x7CFNA
y7UYIUSL5NVV7GqglSfAHSVxkQ0EANC/sZ0jHDn5yZtev0pbL9bYsE3MBV7JhdEnW84MfCXKBBro
bR1wiOmY8ZuPp0JajngtvDBemEJkJy9hch+Oeb3stdLAegMvDjXPN15nP4a8bR5lGDVr38+zbZAJ
KKVNg1GL0YbielSLV7j244XvjmrhMjlsQCFIOeq08ZQql74rrCUVO4D3Hpz3BtwWayfLkC4+NJdR
+YD2J1G2RUwDAEMoPJyhDPJuK92j4cdbFTrL32lW+DY+tVPlOIXiXRWyBVIWO+MC7xquQhcFxYKw
/wlCVxvEei18wqDyBCLF6hzCGXO1UZEqkN3ebOy54YIAoeWt9QQYeLvjVjFxU0u4DytIQ9yKDggU
cV3tY2wHyJCWjjdPJoZxSLU+O3UVXFzRpId2SPw5MXo7f9h1bqeH3J7kmeCBX4LLN4UoYTHDY2t+
Bd+GRs6/ld672hnA9YI/RCqi9sJkBcKh6VU7hO9t2xCMxralw4fQBHm19hHIwtpw/MIZlHl6PXyC
XMy7nRIxwJF5tVP7UcX+MjBGYAyaJtnwLgpXCHIgridHvBcRKwe7DUAhSZpuzCRrPlOLsIn4OoY4
3wyTrWx+pZ5vDNavf1sm4nnEy4CSEdLbWA6o4UKnhvoZXVJdfSxSLTz+3Zaufxl1f6n9pe+tcTsN
VUpDr8dg3HUDgq6QQi/3PTwAK1WZ9kUhJQwyx2p8y/27ou/87/ZY/rCFlE86NbGyDHr/gCzw6tpH
Z4WxVAOQSvS8sYFX69gIc/iepjmQniY83bRJvdGeM/Z6w0zfcNUFyCS2WQlxHw7kdedkNQSKB/2O
xL61gyYD5uZt9sRZzXCfdhW4aTJ7lQokF0dJWRwBgldLpD2Vz5VrfiNoo+F8w2srebv1YdEYLgxf
vGgHf0xCrSHDuFzdil7dlyvII4er1A2CgxgAvRL9J8p+z/MW0nShP5wkl93B0ljIRKVvvtbJtYHd
X1hvzhAtKJEhgkcixwwTbmFeHEiGJpuKYipSrd0C20m1WCtaT1T7u76JEyJykSkQqBrqhGkC5pUQ
oLXKXu5LzTDVnOxd5YAwYGheSi1z+4dOXPkAPdoFGG6D7BwGE4BBRwcwdQv+TQFDvACtBr8zCqj+
DYabPAVpXi2hJDUeAflKd06ROOuxyO17Oy7EvBVO+NJa6iFLc/4DwH7kN3r6LSz/6O6GGukbbWKB
yB/fCvAjeHDFeNlBNK2P7IH+mR5/sltcOWu3qK7qQ95gZffAdu+VgjDSTZAoK8JmLXQIMtwRgkS3
CrPgEPww7sFgAyaqAln7cK7MShF1eyo2Q/5eJOghvg4fa4efi1QbM8DD/mPffESOTqmyBahtD6J2
1dabJljIRoQimyyz8Ehl2kxN/HxU2zhxo4OJySfxGcS6++6LPLx3up4/sDE5ERmCrTp7jbTReEWt
hmz8DpRecI+57bUVma3BRqs+Ratp5vrnWOCvuLZSdeGstKztJTyUSBDuK/YpssENh+faP6uwBh83
Xv5HYGQQg/LbEE6Xzj6OSBWHOGJtPzR53cxzU/WfY89+bT03+W6VDbpPcSiRllgqseTN8SC02geC
QZAtwDMd1OBG6QaESVozOvqm8ZoaPr9OKNvEzA55HL7SNI0WCBIo15m022RHkzWP4x4EGL5YEpsX
8Xrp3k+PRoVPxcT8Rfam14B2THbeyfmtKdkh05niw+CVMxD2jmuAZrJPLuTFlSnDr5kPGLQLLrZT
nIbdSQJAjVSDJvwaQxpAMHBvWG7kr3/umZjReK8y+5PCzOYICiZ1xKxXHbECiTeiN56lHUV7O45W
gZWVlzSN23sncZHQ0kEZtIfPZV75jG2o1mhFcwgC+eVaywbnrQb4Y4/JEVYtDjcgeQkPGbWlDYjr
VqJTxh2VotJzFv/+1//9n//3rf+v4Ht+jzTSIFf/Ujq7zyPV1P/9b4f9+1/F1bx9++9/c0/aUggO
DgvhgX3EcSTqv70+IAiO1ub/CRvwjUGNyLrwOq8vjbWAAEH2Fis/ADYtKOG69fjG9iZWBSDpH5pk
AAxXa/cNoXOEz9W31lhc17FBFyZ7IFbWCc2wOiHaDVLNRHpyxjBbS+KVg1wqn4VDGa2vKoNJ1PxU
Bo74FCIR5jbNiBMRLxCNySAQAmYi2gSJ/9FGjcssXTDc4zvIEyN7dtoIlfVHe9r0cVOtcrz0wMj0
R21a6c8g0882omWYsYvMqZCPJNtrE+pLjWkAqCmw2d9fem799dI7DndwZwmBGLTDf770oMfLja52
nUvTRcMGQeAAWVPmuMy4Ub5UCYIm03SiG4GDLiWv7qmFA8wToNoMaWK/b1Up39hlofwwTscmmg27
1xArNnZC1OFLGlXWIraT7uhCEnNfFuDJGBCbeh5B+ozL67xNTcE/jRzvqSnzoTQSpMOBHjOzGu50
GNs7zi28cwFpcP/hvvTsXy8OZ/D64upwpIY4whE/X5xOJqVE6ry6XCfpTiGAy8/5MyIU+RmKsu0Z
UP0neh1GtTJW9Mqj4tQK6VrqPBTQKrZC7xU+YL10RKbAmoYXU6hqiDUI0Xy2dHV0pzkiPooPKmb5
J2EUkAwqOjQdcr6v3fvQyKt7JNqvELAXl3xi0y/BbQu6g8Tfkw2UYcm6KcD/SLXUoYr6lZh4+eE1
g2ptFXHg9uxsDudUvB1dBdZ+XwHy2PvgzLC7pJrXPlCEYXOBdr24/NKWm/e1Y20llDt+mdqTwpyl
hbebKkl+bmwDoJM6OD0w/WUHk0ffq87LHptpA09hUYkYBGAoZJHTzlpAD3eZV6hHS5vVyjDHfEm1
1Lvr0mvvHOS9d1d/Iy8strR4k3wgl28bd3orm82KKkqLhf9wR3DvpztCMCZN/BdQzHYBQ3bt6XH6
8KbCm8UaQCUTXAQ+UZCPY/2pM0GvTDjDqHw2vdp6pUkYN9r+EAi/PxmhhymaUUEKMk6OpCp7VYkl
8dirPCztVl5RFLNmUnuLkAQI7Z0yhrhMUu6pE1VQ8T/aroMFLPHXdS2RZTPYMt243WjuGZfmnvZ4
n9jlTEUDsq0QKGIbLuPtrfovba4GXun1P7x7fn7tTxcTBFAOZ470LBDRec7PFzMJK2amGfMf3L4e
EIrNvJkJ/MK9FRkekr4zc9mmnnrJmVjSXJdaVFUIlF7HOzDcgngWYcRCAnvcFpsacYbpPVtNb9cP
G4CMjq2GlhsakBkaH3A6mSHcacGo5lVigt7VYtnZ9JJoRs4WqmCZ8V6B6EwELwFo3Q2u1TwuCnDZ
+F56dpDn8vdXxXP/covZ3GXCNS1Q7jJu/3JVMKPigWpS54FBLvdoT4IZoDZJkMI2qdwSJ2rgxPGi
L86RM6aLD9TLOQQNiC6ZbODPAzBWgkqeqJV9d0AeXO80i7qKDXBxZ/WcUgFzAXoOSCEHezFlDMbB
2tWF++nWqnaQneYySDd2k2uo8GOQYkRGsKGinmydBEIpHOy/2KhdMbmaro2ndmQbaompNjdeqone
e+YGI7/gNQxdESuIwdTllFuqiUpobPkVZLio9kNrj9c1BHK5dwi1Nd0CwxfcTsUqtupxowQSVSY7
y3sH7wg4FcGaghU/CPslkvGFnLW111+sCUBSAIiM0C1WSlNpqusGKCilDdxykAgLAwV65870txD3
Lk66iUAzPzb+Xmbu51Tp5oFMOT5dixQxjBUVqcJMAaFi5uvf3yOW+Muj40FvwzMhLuAJjlX4VP/h
PTR4DJ+7wS4fwtCcvM7qU1xX0VfVIenQ7x12j8hPhPQ8JACDXy/8WoARA/F9/6VAWGkF3VSwZLhO
9PhzT69qGRYww8HLjAgYV3CxOF1cwScFuloqymhchoUeL23oglUkUKtoUsQrciM/giYWqaZTESuM
ZiPdieVmKmYVyEdLKfoNFQE0eh+SipBCXkZINVtKG3c5IYIi36qX0eg0H6DXQItjZlRVV+AQHFXj
NuWAul2h1yIDkQSUwMwr9Bpqc/mdb4sP0Osi6Oul7jJ9PQQdZwAwB3nfVuK+WJarz47lBXdJC/xr
DxDPi60tKIUzlh2QoeA+mkG59cPCfAGrSLPCO9VfU7M4Bv95gVhX10jkO7VYQZDd4c3rbVg7GOEB
nrrTsIXOA7jii0Ot+Yi8UUg3DmUbPoJznSM/B966yq23Q42IAGAF7hzsF9Ebpk9qlo2l/5S0o7Xw
jT69U8gN3ei8tbY0kmgQAbyN1LEsePCKHuBk6GS1fj+3IBoH5zSwyXLakF1UzbCsha3npjO+26iC
2vXoZTNmX8eQ0RoiVvWdDOBBUVxnX0AAvyNlyCZu9qIfvRckMTrz2B1C4Ccgn+o2lbnpIzjsTcu2
cQYy+yKjelf76glghuSO4XV4HrAwguYFBK5F3j4izhVAzi7IH/NsrCETULRrKjplqrd1i8RxKkKE
2b6va7aKtZ2f4WE3FzlL3QerzNM7Vrprc+jdBzL1kd8sfMsfV/Zks3hZQ7nj2tzvUnWyCrUlZy1E
g8BumDpbchiFFCGbbE3vIje6ZQCEY7IkQd32YijzHFUCTr283tp+Vf5oreTVjkcJzGvtz7FM5/el
addrntYG8oFG0DUAxbkqIp0//G6cNNn2WVGu4bBol2ULSTwVFQ/FhEZBGiRUkicgijJyiDbWqcIj
BRttBIQDqK0z4i0loxIx+X74LPN8MQ758BQnAGjI0jERa8GKHbNbDoBGjg/pRG4o0mIBYFG/66qm
QgSua7vkWMd5Oa9N5p3BTxqubVlEUJzJh0NiwTuPlET34lgIFDh5KL8CU7VMs4D/CLS3bxtEZKg7
0gG8Mw/CaI2EpnH1929C+9evJWYNnNkMHwbHNE28U35+EcINVTZWb7QQjDfhYu18hJcIMgC6qXsv
1OYGVGHwiJCthXZU2LSPY+OUELwBS77jFuY5bhXmA12ZfctxVyK5jH+6tUAOf4BAtR9t3IlihXhW
NEhWsf5pvSWRquhJwJb2IOEIYdx5UNfZdR5hI/t4rvmQnHTYWPdUwRABuf/7y2D+Oi+dLoNgmDdM
/xyHVtgfvgdu3yPPWzJ9es9pd70JSYpHnkH5GCRecAPY1gi+zNtDnwb2gvd2+evLgHoUKZL86ekP
C/DZIVIWz//+lLn5yzzHNaUpJf5yEi8P/peVJ5CmJoQGo/h0ndCPvluBCT2IvsAnnE5OebDtJOvS
89n6DzN94ysTqVR/NQfgbbyama2jL5DauLWu48ZdiKhU4Ghakpszc73oyRLgcsnT5RDWIA5GyGOh
EjN8MILyfQ9CCHzRacA8VGDyxTDt3dopSOT9w3Kc1g83T4jANx3LYI6Fhe14nKH88+3cDWMfVaNI
NoMPqJeY2xBlaUdIbbuYaMKB5D50YwdB3Qlw0unkHklv1fOthW/wEfEhq591gQ/VRgtQhqjvIeUU
gmA6xTcHKNA8vAiWlbtuqqUibQIEggenDw4hZ9Cq+rO/6kQCnLBpfmXd/u/vAWvyLvz8c/HwShcs
IdxyXWCyfv65gFpkAyJZweaK4bKL+dUjA9++d7QChcAlOFSqaZOMQQ0ecNjbQQHTBoLqWeKAxTHQ
LYj5mAu3dWDZ6wFcziHWC4Dufijf6gkTJqt/uJvxR7Inb8CHHyOYhV/iebYFDw+X8lcvFoOqb+5G
Yb1OdcJ3GnLhc2QKIYOtE8HnKPNAgYfEc+lWQEryPpqRHRlA7gpcjAhARyr87LE8hdiRcE4mYg5P
GeKi1EzlQu2DEG4XKuYCtNR13DGQOkaYLfdNsUPE7CuSreIfWXHCpBFfJBXYiEj58mWiGp7DM6gf
uJ82q4yV5aFJW3eHIHK3bio+3gObHSzwKrc+TeO0jR/9GMf3cSwDTI8OgolFcTKDEB8QMEi2JyTa
H2WQ5DsLT7c5uYc0GKgCfRyNpwq8GydqRWYqDrocN0A/v5KdTFRJm6Et/YWJaf/8egQy1tOQtdm3
M61UsCbbh4NJt1nrIa73H2xZq7JDw8qF6EroTVIXOpQA+GttpVX20UZtDFHlkwZaC4fFX88aUtRY
E0rmrTHTKrcBAwtiCuQYVBxN4DNlqhZA+1niEBcW3PWJ6YMmTxvtnsq5zIN5E5gRZrfDMvVrB6pq
YzLMQaCML4rTZBdXh+5x5P6dw0OUJpNOfXNWN0xAK0RkiN8EfG/w7MetRSfYD5Bgu3i18wTzRfRE
IM7dNi5klmkMbxoIxOkgLdDiSC14WiYb+MbhgJ4qyWYnfAnXVXh/PVLmDatsGMbFdYwIM954jO/c
ah3VCZjipn5WLdXS9Ex3eR0h98uzDX3L26CuOUYLAD2LNY3Kx8I/RWmwk4KJfA44IBQpCn/YpOx6
nCbw+QHSLZ+oOY3TI6w/a0CkuaOiH0o+oXaQ1zmdAm3KAHwaqWMdqFcgA2NTFfib0FmRzbYAR0Cs
+0TtIx6BnMM3wwVdm6H3v9h5HR0kuOHwjmlXVsj5A4ge+YM9ggoLehLesnFEqOa9kcyg2JKdqQly
DGxA2KBGGllWvrRi3qy9FmzCdfqadmm66kcebblhFc/p6GMC4qavyICsF06TW3uojvYPRtt+NUs/
eUVeFKYSqjFPMvCSO8xOnRlVKKf/0ZaucY78PDmMdZMu6ADwjO/llM6Yt8MJVH2gse/xp6CDpP5j
Xng22Ff7dJ0WnbeuuVF8hvT2fGCVv7LSGtBSD2Eco9l3cYnYg4YzcI63S7w1E5cBY41LBs8jmxV9
xMq5j5eYbwbqTLWmE7ULByv/NRVDw0M+E4RXr0NVuIdL+GhO0tPsAkGMaOVbcORRsVQVuwOkcXNt
2/TAZ0MqIF/5tf2NRnML11hDZFfMsQo3L5bR84fM3lPd1aKAhMiQ8XY9VWk0aoc1C6RWpjO3U6yv
QCIC2FCNjyb8se/nPPlEYwTr1nQeOmf8YHP1fs6dI++QTqyu5zzdDitwG+RLOmoqkME+ui4i6dMB
pg2dN/zN3fW8/u6cqVNfG3855yCpQNiPuNtdo/pVZyRirStvWyA2BwyaLpDYYbSYWtDukOoKaauI
iRSRKzYe1UgjB1pRpZB1u7ZsAOqIhQyg2jblhUxjdMioXvmR/JTYIYSkycZALxoeaPdqLVqLzZBq
5ysjWYQRPgB2conrEniOCixvmIKkF+Au00uZQZGy887UAEkD9pIBSrWkYsES6wGdqSF1gQKYXHRh
p1ZkqyWCxTqaQwp12OZtOn/vhnHrsEFeji7Bu2216YUForkbTGd9a5GVg8bP1PmGxtJj4x1xRVQ7
L4tiT+2oaxX0kGNjfb0lm+pZdxh4/DKWo95Ku0wX8OzGa970YscSlR2DvsJMvV/4qtjKJIe8FVPZ
LA2L4Xs4rlLl1j+GdPyGFbT1LHMEF+LKV8gJB/HdWHMsLK0mOPc+eGRUa2VfLFMiVoxOSJjFSqex
XmNhg4i/GbMHOnI/5GIXx72zBTXgupAO6IWs0d03cfjd7qwSYVID5JaOFMcIX40VLwITaDpIZg9J
6c2Zj5wHo16WHMQcKbIsXmXATqDQnsKf8NrIHhc5RqJAGFn5m6GDbyWUXT87PUvmvBv8Sw1+ygVk
GBhgH+P7sYHiL3a/HDfSgTwDDwHYXBh2z8gSBsDZREbBT8eDRDfwfHldrLyhAIM52M9XFThAFn4K
CR3VmphwD635CmDezG+t+sWrAbUPwRq3YfBlPHvc2ZXZNGrlmXM5QujI7lvzTkUJYjnUE75IPyyH
i++Zxc6FmPSSOmRqPVqx/AJoSQqBnK7eIk1fPo6ec0/1oxPDp2uW3Sks4J4HuhF659ORMi8A0Rd3
H/HYNduehcmqtCr/i1+trh1t2S4tPeY7k8HDBZG/z9cTQdbszFC4cAkWBEcL8Zt5Pg2IxKVdHmn1
PMpw2FiAgq+yRuuXpBhm1MCwgc+Ddl+2B/lS+eBJiE/RoWoB8HaNWcN9gByIgwMGzAVVGKJeeXhr
ftLS5msJqtJ1mPTGp5zjLz8dExR35WIMZYoQLjJ+oJFcXi9XDmH1GfJdggfHgEKNP4kIU48qRsYP
HEkvzegE634sqg1USIbnMYfOynShkwy8CiDAzI7OaHhIwYut2YhP0hOCVU/lAAWPCPkEmzxIIBt2
DXwj+i3AnQB/loPQ5UQEQxVm4F6MHuKc09e0MmLxUPx/ys6ruW2kC9O/CFXI4RbMFJNkyZJ8gxrP
2GjkHH/9Pmh6hq7Zqa92b1DoBFAige4+5w3LwU1Z21VGrGzk9Bl5PQ3un8Iem/uEWmbRvCvQ/VnJ
QbJXD3p3Yjl5liV77DxcNwam4aLQdyxztSMMKt8BFfOWmorynITlkxb04fvoFPxzIHveY5F1rQFz
UrNxI1vtLEzXCqm7gww+giT9mZauepGl5Yo6KIq3fLki8nQIqxO/tCru+zdZPBX4TUIKOYE9dU+d
1bM67atR3w9Od9WXBrhukMh+a1bGcs9L3z7MZYyHHbgs9xRY+t+nk7Bx2ZnHv0Lt22CGiH13fUYQ
zDOSlXBEu3KZI3eVoZrJCjvGnd67xqWBb/Iy16o4G5l6/dU5V0j4jV22vpd14oUwNKsWp5vlYk2O
D6kaP6eRl76QGifgL7wfnZ3SpnduttHbhp+ZvFFjFn92ZattQKKrG/DOBkpcdvyehoq9yRSvwNiG
YjUgyR6IpDzJ4mjoezBorKKKwPqSz+WmmPLkPRQ1mYzF1IuFdPKOW4K7q9XgV2ucjskaxabpIFt7
1fnDLER9lUOVcDMbKoyFtCpvBF/e5H2y3KyO8kNly/WhjP/3h5KtGdFH+aEUFD5ZLCTVLphm9SRR
nne851LMSYD7ATuZu1iA7HKXEfgNGRoqAQH2pZMjxQQeF7p3kteMlk5Wls3rqg03bOlXwJLiL+BA
5jcDtHvSwg6WJXUoWKKhxi5LrmYcjFlN7qW0nE5GWAw32Ra03hW9LvcqS3qofqmQlryXQFW+d6Oj
XWRbHmbfNWFFd9VwFYd5ciPmcL7fQq1Tn2cjOEltcARWaz/3JgAhy4cLugLNAi11n2Rrzjzva5lJ
nka24v/OM5WCtO1C9c12vHSVqefWrpMDqbHidbadeJcoqraWxTBV27NbBx+Oakf8ivEpDSfUxmSj
2nKrwmi8Y94oxeuY9MU2jwnRy9YhMLJTM/FGu49t0Ulx01fZNcuRKidQz8J9uanohn6D40NK9p0L
eSgwHEH/p/XQXFIDa4E0ybQ1+fXmYlX4/ALK4TQWYCwmHBu298pKeDRVjXaLs948EHqYsIRbrqEC
BMmM7KMexGGcwagjjph/0bwhu1SRuKiKphSARWc2bJqBndDSakVN+xRMIM6CrCq+yDqMrr5ZmQ4Q
a6mKvAHT+GUjNMkLTBqsBb1oePsyftSATgUCc0dZlCP0ciuSXn2RNZpgrTdZabKVbWJKhhthkHt3
2WMYMbzuSiJJsugS9kS4v3+ZnfEbUjntSVa3CrBGfqD9URbDpjJhGkEXkEV5GGr91WjT9Czv5M3Q
KyJmLyhLfFB5UK013htrfijpbTBHdWOoXb/hTVNt87Zw1nJgX2jKy/Dj/tc2lTevJ8jmwPK4yhwb
+jVJ450upvyL7G7lJGZ1ddZ/fXw3NNkDWe9egt/UCr4ofPxwhbMTyt6OYdwSZ0FmK+7xUSXPktHZ
guQbz7J0r8Jwg7ThOO4g1P4ajs6/AXR86lcoHRxEOTqb1ITnMIGCvfWxm90PQeMuhgvB0esKZGay
Brm7ccx/9TO8bth2DsZ+niij9ZCE2pl8dnsGCZitkzEVfwYHGWZ+tKtm/z/b5Xim5ozNX1psyXI5
64oU0VPXws2X7uiPohTReRShDiE/s3SGpkhnlt9vj1Y5tgGWua49dTy4ZLCujaH9lClh2xVItNW1
vZMpYVZt5wkjgpeWVajsFcTO2zSgVxxmg7e9eyjp2lvfRe2zZ3rVc2qkXyUSpoxDd+uUpbftmDpJ
yfqTDa0SknGxe+hspUqdnQTbliSJRAkK6O8uUmMrGUW1Rgpn3ExDkUy+4+U3dA/jgwRI3eskTMoe
22Z9N3fD8xuASDmigG6rLv80hJTFbALZzSHOoPtnvMlWLMYwOMbXIU2GcDuGxOlKZUBNU9ML9SwS
b6ORHbsZy2FC/eIWZuX3Sa+ToyzJerfTfw2VdfKg2sq4nti0XS0DreMIceqnyWn6Vyvpmk1biWY7
LEVT0ZyDHYfRSrYWZuxdq9o8ykZZVfb92jNU7VmW8MtBnnfKiic82H+/mqpto7C2n3HKbl+U5Nzp
+fCsLfbnQ0YK3Qta1Zdtss4OFWysooGA0NJf1nnJua07/dTH2eUx0J5G1ZfFfw00cou0OIPggw2E
KeZfd5ID4iwP9oXuuuklZ52A6IJGCCt09oqS6095MNj/1xkr/K3mBKC/WqJHRNKIUiwsBOABQ9Vb
J1nqRsV6whjjD1mSByD/0yrG6XxnZANC3b0bvvTEU5fB8jJB1CrL0x2t+yZBdXu5Yiss6zQMinix
BSCpNMcDcv6qyz8pRtZ6bQrbRQKVf588xHX9lBqGcpalaYBHOw7aV1mqnaE/1YU771IyZ6coFDhK
LofknzMr8rpdm1SfskeqVb96yOKUpivLLGNsCc0WCVpIQDOWtb6HWvZlqFLvqi4N2dJQmIBZEYSF
pl8M3hWy8a8RsF1/zqUOXcdKD/0CUTC02Xw2Ub+c9eYlW2AKDq/2fVMSRpEdZN2wiAEpYGHvg5pC
MZ8db5s7Z9saV3aiR4Clc/MiD4M3YsOGh+62x1CJDT0Nwl2AztPSYsJfHA1CarKfbAVc+NrjyraX
ylq5Z2OJYrtPUljL09DY92WDLC+tShD+CeYT/r3ASyj3Bv3L4yxUJrEulzolpNVMvN9bH/3Gwjph
dvNdDEP1SXCWdAhf/4W8q/5SkY2U9TUe9ITNmnKvjlH1KdgmZWNpf+07FjxIcLLlXuofw3Ncap5q
oNm3VkexZsbH6Z2NBALoy1m91MkzWSdbZb+hr8W/W11v+DW2qIN65Q1C3ymzAUmuFYgkocR/BICy
kVWPenlW2G147lyz2XlWMr+aaXBWMOn4azkBMjnIE0zh7zVOjZPv3Yo84Jvo4k4clVq7pQF7iEh+
c/K08WbMetxpIEDCd2ovB9lgzLo4en+PcPlLL3cqkINxCxgPY17rxdjuBrfSXvkqld2QhvlaFtMG
pLFF2MaXxWZM2KaxUgjrSO9WhqJvhyGOwQ4x1APh6Fc8eU9Ka2iv8sJ1XBFYXYrC5sJeTqw9IMKL
TvDk3hAY25RCHy/eQg5KRixCVStc97CeSGUHrWm8oxiGpGGSlSvNS813xc6J1ip5Bc+tMt7rsvmc
LCO9hcQ/X/9jkKJN6jovdPucY6utKHHCWmkdhqAueWLWkTwZ5jUzlr23DdvaZoqe7yYw3sTHmXxl
0WhMdlbL5CuLLX6qqzkT1fM0peZRTz1lhQzU9KEimrTqOys7EXLp38Gk5SaeCbKXKE0Fupk3fngu
or0IPmUno1dkLzn4v3oZClyQXLMF0ZCkfzeVs7xC2Xa/biuL/7otvZp0KLaVMmhr8ofZ5XGIDfTg
SvX8qMk05nEfTNaqrq3yJBtwF8kvkN+7k4qw70ee8Swzz7zhEmbvs6mytgmZz4++btbpglmKHUwM
wrJ1TzFKsNexx/L8DmZiZFDHyVtatb9GakF2Hyk7pP+MrPTMuI+UaCcsJp+not1HeFX80eS7EcGq
nzVOlH5V9vabhUrHpuiH6FxXSvJUK6O+9Sy7+EKkhdyW05t/dnPny1FJMX12Yo7eW4Lxa1Bl4iJM
UquaRfwOEmzyEjeBWIVZWn2PBheVBzJnScCMqpTNxxx5FZotjbgiF9kf3Lr4ZNGfravRJBaF8RJ6
T5P7jQUnmNou+rkYnSSw3j7zTHNWQWFFN60N9L3rJva+MDSSRODvsekdxk/TLrCxYW7VlOCzY0Lo
NMu7BJVWvPZQCFYlHiF7zSuKV5VUFXRPb16Vpihfh2lQry1uiTx3xavsYY3uPpyn9Car7NprVrHr
ioPsP4e9tasyLV3LVoL47QV5tGd5K1nlinGN1U73LEutMDz4RviYyGtHUa1sbTyVkYblw9ihUQCC
Lb/JvmOR1ZcssmB8R4qBmU6UvRK6uvRpXnwzIjDSJpI+x9p1wdbOkDoarfg2BRNqnp3JjwIvj49S
/S67KxrYpNFlYS+L6DI4RTt8FkZX7XHWa7ayGh/TdWvGGVyKTD8Uuqg28qK9Yh0LHsZXO2+h5Bnm
AQxZ8pIUJr49JuDuxunxpyr6gKmwYq4mmvxStqCMxNRD8sqHZGWHdbdHxUshQbqU/x8H3y+13O0/
L6CFuIDGbYH6yqLY0MLsR8/iLdYQI+u00vJlfa6N87oMB+Perc7H37q1bvp7N5vF0kFlnXyeImkJ
ThLxryhpPb9xNPwS2tl8V3HezdGD/qqqnrjadiX8eXmJsj7odx7cjI0s2pVFHp5AwUkWA+OtD+32
qzBq8zJmYUIak4v1tgWZuEPiMO59m5z/n7DZ16qeE5wA2PQUa573zTRwk8M6UX1BrKXfjkmrPAVe
1T1B7na3RlQqz/GE4JuA4/3N6ruLLsfPCTJQQ1T/VeZYVIxOO6DQivdwGXj5xSmn7oCM9bSPg6a9
ZpOCqjBWJF9JEP3I4l78DNW9pRt8jkrT39zUHXGj4dlTFpJZHFfaDmZAd2zFjFtrn1ubCO3PV3V5
UbB7H78rdoOWNTEx/CL7fWKowX5S6nDdNrrxlketuy8rghCyOAEp2ydKEt+LmJwae91rkntxCHlK
M6zP1moRm2+pOpItN/Kc+ZVia8UjRbu4d3ZIV+8rjBTvrXYdtnuHiNB9rCgc1nmpwGpwGVvaZE+a
ScP+cflU0HsybOOU/t6aWRBJO1dFhXJp9bwy2oeaMt1bUy9QdmGvqffWOY2DHSl2yBjLlWuHRAiW
4Ma91dJwerZ0BMflpUSkGju1RUdVFpnbtN3cNcgWLGPzcZh3uhVgmrLcV+v1cYd9G1StqTk0btnu
gyl/w3toHH1Yls1ZHvh6f53FxtVp5vH07x6ym4Dy6pPIS3ey2JSYDOfCwjRpsY/MTN09e3MLzqgM
rky+hoM4ih1tqxDxU1kp+8lDWMTfnQhkqSzJRltBf7LLhm28jH90jVNiUWlMLuxRJ89aXX3VcyxN
H9ducGZ9coV1bKKAGU92C2I4txVaOWt5YS3j5eNHsMczWNZPj5sFBfYjlVLcEjbkv90fCkeDyFEe
b2Tfx80cPTlYblOeHvVdqGRHtKu/yjs/rh3lursiMKbdr+F8CRwNquhityIPSoTTivBwyZ4WVtnf
1WkqrNaXZR2rjH9OLVJp6LcgOWAo2VoFYHG6n8qubZkqvmjx45Mt/+NybRrt9CAktbDcclquY4cd
uyJZNifFRWLE0zda7LI2QwfXGzTvUIX8ymXRthKHfZMozqrlhV9rPNxkvTa6xqGqVZaxgK8+tAYq
mN0AdwblbL5lRANkfZJ542EWI+RAeXFseciRgCskBsKCViMVIA9lG3unejnIYtta1VYNIIrLuqGq
SFKT4y99VVdNIlOxc46d1jknabPuPGN+YhI2iY0tDXbg9BsCX8wrSc46W3aULVqEbePSWyxjH/Xy
zAu0X8Nk8T62Dq2jWaC5+r1Km9006coJSEPqmtlZHiYzQrBqOcgzWReRMFqDg65X/2pAahwC4jJW
do6VfjepZXH8V73sIYeSJg+2Ncvl+x3/62ZyrFZ73wkgLpE5Qr/pEExbdbFHnJYDuK5fh1IaKKbQ
Sg52qG5qWXz0GYxQXameMuz0xol9S7MiDKXr8OCUWbobRJh+jYLkWVJK5iaI+Vm0v/fwAKP/7x6B
UrXraW6Rh/VQEPW6luBVG+YnXXU2poHX7qPKSWPEER7lx4haT7q9UVRn6DHZSdbfOzuT6qz7DEc7
q+vaG1rzMFtMHDtGYice6b7a2WNLVfjVZLW3e2WZNzsAfYuQK3XFcmjqNNqwx1bX8jL3Bs3BPyZB
TXtWFxunxdtpVCZ1laZBt3rUxa5wnHu5kN5NjyZNQ07VlyNl5W/tstw0aGH863L/2XFcPoFskQd5
RVtzf9U9ijx1TOyyj5tXOMJsEwhoa4+My+iX4VSeR9wYyewUlfpUwU1RDUFRtnRBo3frsK3hVvIt
b2WlXduLKchkxOukRvvUGJqXKlJ5l+iRc3C9hHDJUCfPuvsh22QNiNN47xB5XD3qbAsfjyiHTacl
Vv0iwAq8FC+yuzykhseyXXWd+z1knSnUGNEQ0ez1wh32WqaCgcmy9EwwLj03xD72AhWIKii0gd+u
y1G2yD5gOVvw2D06zktv2QB3UtsWvYFkWJbqx8JK+uY1yDD8tSqs8Dw3/JJZ0fipZWDWaytryUNX
mNKlIQCJvJmOUwWpnoVjeENIE4NGBQZmwtbZHzJz+gui/QoSyhD6aTeANTI8MEsmggJp1L0qAUm8
3qiR7nCQ3lbTJD4oy7oL7lKxMcZpfC0bwOSRjbK+5iaH+5UwOiW4EiD42PH4pVl+CeYMEdW2fDIs
nTyuM6Ul2aG/y/JMHpqoKfZmYyD2FIZn+58DoTW47yOvtSxy9Z3qNp+y8VH/r77zWIkF2/af13gM
FYnbH/Hk28hrP+rl2aNuLt3oFCGbvXyCf93pUSc/TDIjveziQvhPVzc3o11l5whthVZzRhgWo3on
NLajmzWbOp7B72fPngORUyla97XM9VuJ/dJVJZH62nTa7M9Omz71Q+a9zkHXrIm7OPwPaDWbwd4a
LP83+lL0Fi/dWQGCI68U97WGb4z4QzZaSAW9BDwurLlPdWKV2LCFPOp4r3MMFjlbMlBgGWRZniKT
PhxBtC68j9F7ywJ8vtNxuMgSVM4vWa4O13tJmAS23PF2L9nOPpsL9VmWvIQIiY1uQG447+DPoQ0P
7XyVBx0g7CYPDBWIAnV5Zf5qqEFUYrniuptWtTobhv/SgqiKH/KG2j+uUKETcI1DscvTCDP6f64M
Od7b5AboSw8TTuhOmblBe8y+tYBubmbhxPvJdGCW9SXQkuVgEBU5Z1jP6wG7EVal1HVGuDPqeWR5
Skn2jSNT92s7gq6Ovc+twzQpVsaTGk3DOiOy9R0Vnkqzv9co7a3VJNNPhlI6l6knrSYbKtjm+Haq
n/1gweGc2x8Qstzd1LTFMcOsARHAx2kMPPtIWreZV3GoF8dWs/HuGpXggKUDMWcIlbZVl6+iBwbO
DF8fCO6VrxkLnF2NFfZatmaQC8/1kH0lGJ22q26YfbeLmpdySaqiMjP7loOLYx96mALAkMJWpMvV
Y6MF8/2Q5MPvxe/KbGcI/SrhE1EheCnLWTAX4reibPhXXbr0K90cC1o5RJvbDe8Wa18DBxqFIOMx
ZWLjCLWGFRvFz5pVw4Spmup709uv3qgar0k3mvvEMYNtWvbBuwKNYARK872akRzN+6m9xGpmnEey
nauqHvPrGAm12YUhTLQclBd6GENw0JoEr8hGD276cmDXVF2GhcgWE+7fgIFlkd4MuMbQKLsxRf8g
fB0f5TXkQdgRIPBwCy0VXJowZ7zNkTI0jembUZYobZJIxxWqi3dRDyI86C1xidFxuBSVQPO1CWwi
ERQfDWIpZmYL9MnAhOnRoNhWdVYAbjpVjnJu3jgfRhigtSxq58mGWPw+dN/tpTrAA+rQLcFBsgSV
D4I53GtwXVHAGhTcUW3lBHnY3AxhRuJnaZB1stXS2OYi1k4f4LDVCg1CX8lm5+q1IMRdx4y+q1P6
0lSV8loC7do3s6lv0ypXPnJLWckOEw7b665KzJMcGeRAdaT1CjYjL5mmkt/9ZQXRWimzXWJcY9vS
r0Qkh22YKTiI/FMnz+pYVKslnLGdvKmHQ8jOqJ9Glx8mY+XBqlP94hWvsmAUvCD8DNDfYSycv5x6
6pIN6+50Y8LgWz9GVcv40Ch7v5kCZycb5EcJwD5g4RMiMr+4YjtQ8ZWuEV8nPN+vfamFPgl9As71
PO2cqnE2spsbkCKwTY95d2n9/x5l9VH11mG+pBh6f0OcqL/BRkDqw8AnmUzS6VHfRTmJ4nl22Q7S
TTYkqaqeCLEe5CBZz9+L6EM7LCEux7iS7SbCPrj2u2qpH1JUJ/Z26A44P5SwQb5fc8uvTqPY694D
X2eEoj00OEbtQWYZV6tsfo3mP/oBevinEXY/uFx4vuv8SQVAZ5GmERYuTlGAoedDGlA2tP14zdNE
XeupBhi4cc+ThqqaVKSKe30XqpF7liVZv1TJXt4sgt098avnBYA/0xZfykkPnpXsBZAwlJflMGPJ
tI6rMdrKInDRxUa5mnZVPCNs6XanRmunqzVnCFmSdV9BqZoPsjFyxmmLC3O+ka343Y5PWY4Pj2yt
MxS9JnBcslFWwbQAamtOV1myAmIMQXMK2N7k+nrxm04XO40eQOk6BZC+ksWHX/Xd6EaWx6VPUynt
Snpaq447wo3Wpi+ui2ynrmBkypJ3/qLA6mEzMb5NS0lWqbr+FZnY9Cz7N/xkd9jEM+ssPVxgRM+9
MAngczEPMgUiGyDFdGx09OiCPRZLwJG3T5k+T6rN6tGMzuSl1DUfaHhG1k5nYevz3nwe674EXKkn
qymb8NtTelwCuo+wtbxbcrR52Tw7cLvTaSLbmmbOziS6vnUdz96aRfpRxqUCSN9WVoL05J507AEh
4OjZC3i5a3AUv7kEus0WhWZNNw00LszxIs8UC7hRVSLgqNt8rbEyZNi3l4vosbci/sQsTSiWyBlT
8qAGuB03gbl2C50obrIgyffO+Dx5y4rIQ9o35P5IYEzF0dDrefWmR7C8kc848vyPPjC2Pwsk9l5K
1QgPoZt9en34h4hDbxdEmrdPAoXYFtthZsmIX9H8ZkVTurMXNIPbjIe4Lvlb0c9xI2yKTcufkJO6
lTARtwLZgyQAfV5pr52hffM03fVVEGFrswuIdiqOXxskiNQJ4M8Qdqt+4OkhSpDjOdVi24VmiHrz
PBX5c/KEvj4LCEAkIjaAnh2Ip+XYrMl0bIahY15W0/hpBLboi6I9d4TjQyL2fyVWjsRsZbSbsNCq
bdkqmT+YAEz1tF+hKwnQKfrU7G7+o626Hf6Fh2a2rkZZq09eA7aVyanfeFGd+1o0/Qy6P+oc9WX2
vj+QwuZ/0XyiMriLvfy9zwCT6GUHFbd40UGr+UONubyuvId5srLqimmlarEfE+Yfaf6B7tfW4D+T
e5jmjU7zQ2WZsLbMr7ABqiOQY3YnmL34ZtwTMlCUYaXPeQrAyvqmR/oM4Js1pRcVYkWHT8ikmzJn
gp0yzKaqMrlENsjqOSRvZyV4FIxFtwMt+ocy5PlrF/yskNDdQUJ7U4iOsk6YL+VIACmLFsGpMWXy
mJ21qukX8Jj8JXOFKhPhBSCSw480DuuLNhmYoaWvXd9rb4Zz7EFQrpRAvGrwQtYFygbrkXcAEU/z
gL34xZzHYyFUnLiS7DK0eD5pUGQ2c8KXQaK330XgSY9RePCqduPomCcGRY1Fjjk8d1pUs/hsq11k
IzrY990N6MfarKcBFLJ51ApX8dUoykDadV+cuSBhORXzugvy+iji4VB3YHORWiI1C3xd6dT9MMAx
K8wc4Cu4LmTryfZHDhYqJWmitsMtrseVIQrsi+sAc8Y1R3SVvWu7CO3MSF3ZICAF0gv7eYbHYGIB
5GtBrh3ZlruroVNYugf1gRi2b1btBIpDPcaegB9eVZG+qaaqOXYJwulXeVrBe0v939pmXaUiL+x+
16jdoSgJdIGOZJS8iiab7xcI8QiKA93PxnnYQfbIYTubtY/V+4iOxtwchRfpW6tTr6peVkeA5DNP
WORil8L+eN1MgEw6ffrBXGVDk5m950YsavKsDHxmv/Bo64gr5OEqKB08qFL3rxf8nD5jlw3c5FSR
n+vfddv5IoLO18npHUK4qhsn7v8sG74e4c230rQR8C3RbiYDX+SLSHbvXes0idAPxnjVFq95NFeb
tAOIXHc/MgfNEoC6DrKpZbmZlci99nVwyGZX+RIg8BtM0ZNmdG+51RZblEs+2zxVNk7Q8OUh7Ij6
T39WbdGTwidRrTXFlybqv4W12aJkGNm7xCahUg7dNujrfMXnTZ6ybNx5Ef+QrESzRc+s/lwV/LO0
VLxmA3l9vWLrEohdEmfbmYDy3hbNKcsKpH2S4m0o1ZVYvGHwqcQmCs80MprJti2CU12iKpHwMKpa
fysD7SPSHUI1Tf2kst9YdXPfb2AuWkdFVwQx+8Q8pAKRi7qtfgqtKHw8qQ21/olKT+yPZow1eZNi
mBo+t7mh7VHorcPOWqOAXDjNFzUVXytTjXzPGNn6utklcuxwWxsD+sIh2NTayw66xiIhcZOPtvZm
v0vcaeU0p7JNfdeebF94OYbvWeluC9I9lw7IYh027SW3OqK5yJEgpgYPqxUqmpRN90ZMP/ZFb30Y
RQgji5DTVajefkjRPHGbY6FMPzwH/SvL+7SGDPtPYzjkZJ78SJAuZnIeV5MFnK/QPXdFGHrcs/NK
ya6hZpNm1VM8tLyD3dHcYp6h+93i9Gmk2lcI3SPY1fpkTq63jsse74wEcqoY4id56IUVP5EdfUqz
2oY6bGfAePsvbgLBgsiSn9mK37X1z9iwvlrD9Gett+TAIvMEGPuphIXoTMQRTdut1uggvDeYjW6c
PH1FVty6jEz3flun9b4Mm+yWTeDwlKh7Ft3sm12WbjIWdWsdYhaiWDEOX9oAljazV52Gs3KlCwNB
IDfZ15kbnrClCVD7MaKn2cusQ8BK7SiiRDvGgwFDM8rnpyJOhn2OCPIJaLix04SYzn2UhSxmobUC
j6m2/YAxIrkmbVPGiXPL2jDahPW56qD1mMImmYoBJNoZLInzCp/DCPHf1YKCXLWJSt7cBBJvCWG9
2oaHXeAsqrem2feKjd9AHrtvLUn7Ve1YHWr7ERrDHTAgY8KSCYl89X2u2DlpVV98KBU5US9px0Np
mdYaymvjt7wuP0YLpk8Er+UDWnELOBnsAzhVXP86YXwwgeGsCFXrY7S7Dg9foeKtaeGfQVzkI0QQ
xee1PnwQT2fDllT9h+YFvZ+BkvrwLKSQrNmtP8KCVwQ6htUHFLIRUW0k3kLFOGI4qF/Qn/QISDjB
WhZjMeuXXIFFNEYfc5uUK3hJJpjusN1W5sgka5rHyGZPHIRmf2kRcb00/K1Po1tvAZyxV2YCWpde
BtUydawza20iSt5NmWvltU34lw3mqrf5lEgMJUh5jwMayYjCdKGxREFR8wEaBew3xEHPHk1tZQMZ
36qq0mCc0vzh9ikpZrRB4PgXX8jpTNsePZE1SCF7hRuW4feakV4ra3D8SSTGJiEE7BtWv9OLxMOT
PB62c3npk2rad00cXGb+FiW2T2AW39IoEDcCqZ2PJhVTVq2oV6TQUfTL55ttTkzYRT2tCCSArkO5
m8QUO1m1j7sVZIZ2aywmqF0er2DEJ1d76IqDN+O0irQjHizl/K3oCnxGinlX4cq3mUrvK+DgdVcP
McQXnv9gBvE7Va7gT7HBhmA43M6gtR17EyRR6AcpgdamRgdHcLqNYyhDIkDjSxvSm60kF315dYcp
gSs76+p1h3aogg4bE7eA+EBAAC3WwFp1Xub4alaQiGR6aOPAfhlKj6C6lW2bzij9oSCoUXihu04w
gPMbMsubJirt9eTW/RGhDvscCy3mRzeDW2gIl2kmL9ScJfTVKeJTblSAdI3ThDTdprem+AluR7Vj
4W/xya7oplV7DcUMoTTBU8ujijhU+afpzB1GbMLa90jRRFFMCHlytE3bBsWuCEW6MuO3xtaqWziN
uk9E7RtvbzLMg5iOueX3U1/6URMqV7tsustoj4qfk64/N2IQKzSb+cNV7xhhvZEXhHmStr4R7Qbc
0AH8KWoUKHMLA21H01CmR/PSR5TWVbXkAr1xy09ivLQN2UZsFL1jGLg4pmbuGSH3XR8qqd+76tUk
oLMx7GnytVY5tl7xJoTtnPJW+VGPfFGjpRlns6zyTTMlfzUG+J0aUXGcc25FV8entB9GX4knxx9x
GWiZ91GFYFpR7eyIkXewmQLcg0QPU7oLAkzXkO4QjvLDHM3hyQyAb41ltIq60Vo1gt9JV+rZURE9
FFCDwOg0Fgd36nEGcYvqhObYRa3ZUhlARQwsEXUsNwDLsiITmf1Ujx6OLiOLJ63umx0k2000KlDW
KjHvMyttgFaWr21TPCsqgDcEtpud0zSfmkj1lVFrJk9YysPnmde5G2HJzeHBDXEtWmKiXR8lG+Sg
WcGH2rRW2X2UXiSOcJRUslfzt6YxwMqxLFjzUMChwGd9NY8j7kOd95kGuem3Tk+sA5mmMUUburGv
pErHywjIEM2iZpu64VcHsZrN6Om4mYp0M4//h67zWG4c2dLwEyEC3mwJglaiRFJSdfUGUVWqTnjv
n34+JPtedfTMbDKQCSMKJs05vxE2i+GBGzQM0c4WoRpETvaBIdC0rQmZBUiuqkEWgyYsFYHQil49
FRN6WG3IEJXbprFxkITbKcng+F2edH4UxnticNkpRXrXVnX7zBz/CbPLDhnz5NXQNGVf8SFtwvk1
A8Ax5kl0bVnPCotEs+GSN4nglXR1y4pVbXRm+qzsKkNM+7yytW0CwGYTucjJJi8imiymN+3g5yAk
t5aTXmMvOtuW2wQdErnkrXN1N0DHOyyO6sH4ReSEPhwqzZDmux7h96W3S+S8ErwY0FPfhbMatI7b
bKArZ7vQs+hJwkgEqDx919DdCeq+He9aTlgoh31T6zpWX56HZ6mB8FcdJtMW88c7j8olxuL+IPyZ
7SIFp4vZ2DoZGBlBUA60vtPgaNIgaKeHOTCfKfqIic/Ac/UVsIGA2rvGH5hS7GoLBfMaJQjQ4WV3
qzMoXAaJQI+cfzOBoM8mc96ozKTNHmsw+p+fyCyM5yjJrkpYL/6gauFz1BrfbZM8/DJUp6RPo2Mx
012bCnCukmxG5ZwdVplQT8947241XOj8utZQRCpDqHMhOKW0PXV6AchrytB0FPUmRGB1ryqsWYba
ah6FtYCCMMscayTbuoZeuuzgaGKGkUJI7ReFlfqUJwABvPqI5WV/msZoOMmtr0LYZn/KE6BTcGoY
qR3C7eDb93ORuXsebnUyMrU62cS7dt1SXmbEfk9IIi2nJGfR5sFL8uXV3I5kQJ9N+5oEIzI0Z6IX
7oZQ/yXSvOaU1sVH4+YEUApzbA5LnLNE9mA1u9mMLHE/n0ajR8vcafHCtbU831gW6ix6YR4HZTXE
q/bTvBQnRpGCRdAUBlZfftgxqIBuECXXJ9TS4rObm6WvxGXMWsoNT7Jg+so8NE4vFmH3XaiozWnp
G/SyRmvf0B2eGjUFuxgzLd3UTfmWpN2vtiv6x72SW/I2xYuF9vkcLi7KL320D1c3SrnOkFvuWl2t
+Xje26YqJn40hT2F48kW75CaKjq6QEPqn9UFWVnPST6MQhSa36p1euy6hYT7stXG9KopXoKbPf8Y
yTcLGUqUIJjBt20Y+nRS6w+oX4ayvaQK3QUSun6czmG+idUw3C9ZfRjbGmGFAlfEJD6OHbxEhcka
MNjJOMlfgJgHeWFneSdtV+FXYbiLLzdbLa5Y/obGJu4AUSIVAv37rSw8llajSbwGQ6oTQAf9FMEx
9ysHHlv9012yn8RdXO5siIbcoFsuq2PqeGBhgxpHR/msKn0qT81ayKosTMQ8eM3XR/l/7Q4xov/H
0aPjtbt5jAguFnutGn3Mlr+zOOn91kQVLrAVE4GRIj0Mde6R1OEAUeH/XboJYunzpvEa8JmRUwO5
oxhA/O3mzwhPCTKAk6Z0T2HWx8dMyZFzf+mxCdz18XAtwuoppR84oZKNQ1qV/0BOThAob6Fp9XjM
LvpLizY84XDFDZy0UTYAo0kniGS5hXVe0Hcv+U4bxdUhKxbmd3zX3xvVNfbDGiZQLSs/TQKZyKbR
z7OGtc0eIoJz7xu+YW9wwUvm5ZsnaZDYDxQCIuUwHpXSTvl03PkSzQiyWY7SMmsizugh3lAP2SlU
I3S5O4VpFWSsM7fmiBaMYm0Wss4bZQKk5Rr6JvWEeUfxqKiq9OSVyycPG38aQKtHcyzw1tSTbhuT
ItPHzruM0WLsCSpXsMb8hCXE1mra8kXNITUOLKP8KKuSTZ+J8sVKyDgjZIVof7GHaL9sycJ4HIXg
szGhbIvHje4u6R+g/ptzWCSmjyVysW2VpX5KEc4wtFL5qOhmd87UuMcMX6Ir3pnkpK2l+zWl0d5Z
OrznO/PuOFG55xMoDiFx9I+yCFFMSJQffWhWPvK0A4jRKLsoKuue1huCKoujH6KK34kk+Thwm98H
EV0RRHV+5xHxNMYFvVDslyxk+lKIpN40KrZtZmv/JDLvEgugj3LUrj8QLLmRGoTj0tcQrYiWbEvR
pkcdxfmtk5vLARXTZb+QOtiC0jS2i9K1AdPHbVmNyV6t13iHR0SqINLaRb19AeiPXWE03Ar4JEZS
xt9DpbJhgpNM0O9ppZYreSUOVMNebu2ofu9a7Y9i7GrUySFMku0nD4NXS+ImHjpAY7FFczm9Rkma
Q25NZzqpoJvz7Fzn1Xi21ujdDNR3NJr64A2N8o71dRB5BiFVGHvbsM+CSSTiHaTgzwijqWez0ZU3
Q7UU7DPUMXD7HGSjVca7rJnc7w3x68Zzwda34Xwm8Cm2mYmc0kAG+YAi/9ZFyf1H642G76SO9sIK
wDg2VdzuW7hn99jsYL2TCf/dIB9seclngyEx82nNuHplVq3eI+bBM4boatQhoQ0lKn5l1W9kBWJy
pHG1WRrbu4M2DncidiAM1wseW0u6vBBi+Jz17rjMUXcf28699ghbxAV4Zoymmz1K4HRHMv+d8WNP
MuedkkvLNl/1x255pGyUdVnIw7/O/mr7Py8hd9tLKPt5xMqUoyDyCftjNTV+bJYjdseyLrfkeDPE
KgfJ+j82v/Z/HS7bZPGvNnkd2TZrXbE11GrasLbL0H4riopBdd1UHaYwhFP/02oMJhOCdX+mANkN
8GP7u/449VFGM2lAxVJ2Io3qkyyqdZgdzRLxMVk32/k/ddSrmUUOyVM56+JmaSqfg5sbPiAicZNt
VW7TuyfmuJdtslDhpqvxGD49mnI7fRV0Y18ndTg3Hk3U/B9tckfRLg35nVXreL34oy1R2o2mDerx
q40Vp4+YvfFSmpkWxG4l9laF1Hip1NZFrUz1EuZezNA3dT8aV/vIASLfdVWZTksY5YGNAdG1nBeW
T2LeIPFWfo9BXOwTDCAPJEZgLcNOxGRvq+nesB2ajFhKWDzb5dA+mUm2dxljzzh5MkVa0uwIc2yf
suQ/F0i27hF3eS+azLlAP1QDhWUX3Yqwn8duSpjhq8/p1J0QQ8nPuPdGWOoA5AZFtQSGp9mYnuTo
x5XLj8hBdpIb7d0J6D8XXaN+R2+t2EajXQTqor2Sbu5ZYvbINJbp5LeoG+7NpiTToyLIpOkQ5Zh6
b9NhUN9rZwQw2qUrm4JIUoY/FBZUwvgjqT6Ntm9ZKQNo7IX1sYxmtc3hzt2yGJGCaip/Esufz7Kp
EXp/8bL8KGuygCgsdi3U7608XrZ1vf7uWUPzJGtDXC5kmKbnrps9cGpdtC3zdLwVUVhAg43HQBHj
eJNtcclkF3DURdY8XDnPcZ3/Robm7wOWCalqopJgUNZryCLX/4pHK7rKy3jVEh9VrAs3XwcMPXYP
ptJkR9lW890+dUp48Vpy+HO5RS9RvGpLrmLimc47xxVreIJuW7YJK77mBRlU2WSVA6jbrPwl+3XZ
FI/L7KuVpu9lNZnb8jYTFX9cocACWweoJDGvEuQKHPQ1qRLnkLT0r0i2/Ad0+zikXZifa+G3r/Z/
H0eIvwAOaeg7eb2vAwctvk9k41jZ5KOPglP5jGSgeTSmVT+njqeNbJPFUKrlc7cWIlGAc+rzsmo+
Qc35746vg7V0cQ6Vrr5+NcmtOQvL5682N8l/q17D7KeJvY3btMlzqZMyjjDrfWx9tdlKB4ig8U7y
CIUM0+OwQtTZQdEBw3Q6quNJZWKGoubduyAQFITMGXayqkVljhtCD+/asdr3KAxXkM8aK1wPjsco
PyRRBKh6rY5RX+EYDM4EqSbWXpH9bngZ+LbSJMK8Vk2S6ge9Bbnfjb39PhXNeIgUZmxybza16aFr
qnkrTLjyQ2c7p7BhUmKnROdURYsQScvsN2coWIJ50YesWbmW3tc8gazFbmi/GaaFSlKXX2VT2Qtm
E3m1PMkqiCnTx8Pxe43Ow1afau/NigcFSbBYCSzPc980pkYHtWBSJ6slUi/orzHJkQcbdBevMBjO
cmcIouPtm85rPfjjbPBdVdWrul407Zjudp5XPMkDsSVmTjf3OCNhXLiRbSMjTxC1qFB5rO+9uBog
0TDkTXJgk2OTqzsh4c41jdMN0EV8w9aXg5O1u8gZMrCfIt4XqIW8ifFaVU2+8xSMobNx1b0c7TtB
Aovkr9YHJaisdyUdiE5l6rdepIzuc5G/W9o0M8+nl8M0JmMubjjnJYbujI5o9j4oE8kWL/xADhoL
jgnxZ68397JWV2Pz5hhHesc4sPGydEAFnRxd96BvpUhRF2H03k5EsrKalBQ0Gv2gFcLxI3ICa5TP
8QeQLkGcmf2OMNYaG3OZzuf3uTcK39RzcfD0LeKj7qu9+sHIQs8Ohqm8GEXzrdcVrHjcen7hRyPD
UU7EqzPWLooBLTIheewLu4JqqKMhiGpW+aMrhtcwrNU3nAwl4mbTmF54z4lrpTVzdVWpuT+zBrpo
LeRWtM4x7NJ8FoXIHk3aFMYnxRhuSZv9qmzXOLTYWFwiC324mSnuOa/zP5h7t79cM7oMU679xmZj
l3qtxWLppZ2XDRPyghx21wGXsNKNh7jyN7Hir6Oi2Qi8Md7NpD3GAHl/aTnCcMprho3JTbfLM8q8
xa7UiNMWSlIE7phUJL3jb0z66v3gQmSIOi9Cnz7tXs2hbAgE2PGvJvqhisXee622ovMLdzurxAiL
JCoxznYJ2qogY+1Fvy7JWLyNfbKyC7PoJKtZjd4ooIknmPf2a9jP5KH6sYarYUyvcWOu/LKk3YEK
Tg5tjUaIpRQH7J4wccjs5kDQrwnMlVbOyty4MfXnzy/kIElQbAFBBYlCop+kVrZJ9C4meGNvTP2K
6+BNLPRABl3tToR6idt3AepL0ap33enQrM2Lq8Vq7X1YXO3atfpO7kP61Dv3eGhvJvuzp3N+NyPH
u+cV8vxYZLwPljHjoo0J87pvQgiOWDOupmtNRW/xVg9E7tfaQLL4VuDEK2voAVe31kt3UVhZ711Z
Y7Zb5Hu5r/cs9eqEzeFRq8z62o3L0VRTFVkL/ZDW2XLJ16JTx/OSdDrhGmpV3w67wVVstIx0+zLp
msOad843RHTQDJCNxronsRhj5jk/53pjX9RRY284d0tgxvGAYO1al7tkQQITm6fhIiuPS+V1a5FU
LQmj5mN0GIecsGQbYZjmWk0EYQjlMFkt1z9AEsDm7BX2TNYCOBHVqdM5enHV5dhH89ujKvdoTTWc
Yiu95Nnwh1km5TEn4nUZhvrvAgVMJ8BXrvb/tWNUvelZ56d8HdsZjmZs2kmrNwDIkRZZrxJ3BIMm
PUEwwAzFi5G60y4aIFNqmSpe+JIgCdjDMj+tHkayTR7nYg30Iqtubb7CuCPKsJ7/1b7ULfJFja2g
yygapnKhto3mMIJxSlEkXQHAGIrlmFUkkde22KT3RAhIAOewu7fcKt6rsI4usuZ5c7hCK3EkX3eO
XaLsldFOWEgX/ZtqF/qzje8HiJEO0AtH1MBSWRzfZSVqyDGhV788yarWAeWAjJftZbWai+QYjh7I
4fVMZDzzl2WMH39YNtnW7MdNJm6yZuUjIdYRTRRZjfF+D2xzDUSvp0e2VZ3gYtgbWc10x3ptoODK
mvx9ndAPmZ03r/K35yvOa7ISBT/N9XevwKJZ16pAVivM5Xk1C9xu5G+zc2SQEoSg1pq8WhwOr1lF
iJfEMqk1SytUX6nb5mSTLCCQPNf01WbZHlSbzJDA/PPdmcp5kwjh/ABAfG7YwpOO76m1lr+IW3zM
REK/Vz10EZLy0R2fb4Z6poYbPDqrCwiO7FCVdnjqjCU6h6ESH8hDFocSEc8XPU8+MuTZPrvZuZkz
fu2OW30WeWljuZxOJ63C1NhNQN8Q+4k/jyTiWyL4LAw04SaXbCoSkDhCnEmR7pNpebOXwtggxwl8
o8rs527py2WT1xqvN1/qkOUvslBsO3shGopEdvjDQeHRH1IY6O5Yk08T9QDgCug5HDoVjc0eFovX
TWfA8suxaeuf2GYqR0vL5zerr3ntplcNP/gPfNd+FYvrk6BHubsKd5Ed/a77PH2Jkxjd2sxRdtD0
1Y/KSjQmrd1Oc3X7PbL3pMSyb8ayjDtDiZPAVbKzULxfTNfVk9nEv824/NlPkUl6p3YOGohRsmwu
xlkIjU1NkqHABPnBi4z0z5EkUTZbLlCkmmSlw4ed1pO31SPSSzVAgFtZ7onIJ6T8MD3vigTzF9SJ
yRJo3+pFeAfLI/MJ8D0L6gh5TNMBrDSChW/bIXyy/nRhfV/GQrsZanuCiF5vyEKJnVoSEbOQuyTw
MhHvVZmbN47xMk1/6jieGNeys93DnPfIH04AlBufOKNy0BTyanCa6h3ceR15kNA4/QLqoV4yImBb
9JXsbWEXq4/scmR4RGLTFt/r3G3ui86gTZP+4pC4B9ztRERMKRRzip4mL/k1F5guTiPauVgt/rVA
g6k63cMNULS+NUTdleSttrdqKzoJqyAqH1fuVhSq8QHy8+doJdVfJiqY5IJ+x31fQ/6OCNaXFeIQ
Y9dvVETqjjj3jTe11OLXGpSKrMmitjptB3Ge4Nh6hCzCSgfpMnnnELLKDRkVDdhfcgAbESR4MbwM
mqneZ1KrgaeT65ZVCyHFS56gBb/uHEAX3kcDMvZkD0+yyYB9sHdiu962bqrdvcHoQHkCIFprskkz
LATfuiw9yRPW0edoMDIzd4kPpRauap9Vf59DIK1mXF1lDU8qEWRuiIXOunNiZUO+ujvJmqdr/T1W
MhACDpL0sk3HI+Q4eIUNi4YTZMGkZMengb3oeoJwlTlI61QFjcARzKqT114n+7DuVNZiGgn8KZAG
jvIIQt3jKSxRgfq6pHCzE+Kr6eM35/FY+rE33+eEcMdsafq9DbFGK5rolOURI13ZJX/ZnY2uNHOn
mxPZt2z8rPDEfSOm6c+GNWFNUhhv1VT9ilKEJuQ+QrSqjzildwAxar7ZGn6GyuCNgTy2MHRxqrGp
8eXeUSXTg/26tQ/NV8b7CjBMM+cnL2IGARUtvskCcZQyqNOwDNL/tulznG9E7SHebevxbRYTKK/Q
Q/vb3GdRbNzdsjfu6aLQ6YNpOcpqonj9UVuAh8hDtNE27gxgs5PHj+OLljTyhErrwV5Pr0WzA+4e
IogOt61WeucmizRp6e3acTo6InFuHdrolylRoJnrANBKU8COxpFmLw8mIhhd0ZJjTRN2hQ/qtw24
QVMAsPnv6zX9X2WuhAHMfoBR2Kbc4NLpWNy1/aMq2zqz2TYa45msYWJa7pcagN2jqoecteT7EODG
i2yajIV0Xp+o2HrU4i7b5iU8aQUfhqw1nTIcOqspOYI/KovBnl8qwCHPjyZYkDhajd7GcIr41XH5
zDu0s+xZNzfkdskUG6O4ycJTo71aGstF1qbQbS9x4+5LPYtTf2nXKHBTOxu5t4wZ5TNLJ3TWpsnu
q83w0t+eqjLoDVV71WJYZb8dvEWnVr3JgvcIBY+BbPVXW2iO702sTk8o+qi3QYTJU6PZf3wdkLJO
QXmjbfdfbS52Zd30uGg7jAhWICPkW5M9P+lx8tpNXn5hDMwvpNBPAySIk6xhlGmrG7npZdFN68zu
+I82eZrVlj+bLhRbrapzQD6Fc5WF2xAldCAEwFCnrVIVQLrkYppxm8JRvTdJWN3DtCK85iXxXrbl
cUGsMgFiHhVl5c91qG5498OjPNg08GgtUSk2TOA/lYodVkY3G4g+bu7NUt06AoXP6L029zJF5NaM
lNBXoYPi9TCend4cuAHsjIBPbUmkgpTS7Oauzk3y0ibuUe6UTfiMaQTvW++ozWN1mc3pbDfRwPMc
jffWHKuTNzU9qKBZ5M+NqIKiChR1rLZt6zRbzRILwKOw3ZmK4TwPKRSNZAjT1X4swMftW2uEJXz4
4SmshmdrECi2R+Sk4CX8DPtkZ0UIHqQWK52SGYBXafVhiu3PxS1AsDVHdRAwJ5QITLc66NuOOYjf
MvsoPPyF9HyzgBL2p1iBSBoymstsH/gY2PUmGHRVGU8gJt61xon3ggGBALcKJB2Q8jDoZ3VBa67T
FIPkAuwkV9lnk/7BuovOBvTCtjLUS95nR8yolae6r6DHDqN7zAcIcIbxnrRjwvLPZZ0M2jMfIve+
5JZ2msloE+/oCCYa5SYv5g7O1EadcNJFnZj07YwbgFcN6aZbGCNZDD+rw1WLWu91FeGbITHYc23C
exTGk9km6k7BGGVTxh/LsryREdrGnVbtSrtzz0OOGwyBADa/inlEAd426jOiZd9AWEy40HXDrnIi
fFx1PbwMxSeXiU7IrRgbdJ9H3zENMreloj3lzFVza1KvRsaVxzpfzhaCsyICJJIrWC6mOpy8OT20
2ticmj5sAuwjx23rOOIpc5tlq3b6NzHhHwBiqg/EAkVDXaqrBfzjWuvmu5LE9SFHrfEJmURwJYwp
QdY63VNVlkRJ9BH+1hL6op6HJ4AEh75BkLFrUr9oqr2XT96xMOZ6mzFvYGllRhsDNy2/GfqDVa+I
QNFrgTna6Q6A8E+kmn6sZqIHkyy5z90afOBwvY86GxE83hu7VYDrpV131ijRSQCuhZYEK/beYLQ3
bNg26s861Wd4dWZzHgEaHJU14GG0Vzmj1tZpNVMUXqOePEgWIcxSpEhGxGOnvuv5j8FWLlkGzxdx
FD9LrqCX/1pcoz6Rf1MZCdMGzTX1NJe1djNheJi89qR77WZMwd84tW8UUfzUF7U4iYkZRq7x/c4R
vjxZXyG3N65vb5UTsnIGNCmc+B2jXiaYKTFUu26afWTPP11TdZ8mN+18QoFdRCj0AXbAW43cku0c
xRDhCCEg02gFpmVls0ZKvkEEKPwxiT/bvMIlOzYPjOVDCmIFeatmxw39q8mwiJkIw5N9wJSjq61X
AiP6JgFdtg2T9u65LRwzt8X9TTXKY9TQDyaK6S/j0PpVT0ygKV7RNFWfhjjWnrq1cEwMKx1ImFmx
iXQRBmYPUi/SdFYoitPT91ptINLU9QFl7eJSfCpkHlBiiFEUIpTxa7DG6qND1pxB+9AX2Ng5Lpwm
XZADUSfoqR7T42fRAuRZrqxIOp+8Z12ZF2zN8w1uAO9Zokb8ecdaIdTbGXLxy+QRYG/0fiYrLG4I
qzB8djUIpVDtweGbydME8nKDbRazChaFfarC4TE7gtdLJna2t6rP1sOncMMcgTIDeKOrZ4AYzALg
YbiPFqwadQjzm16DytT9HiENxsB+g9YDztfYDlFnZ2MWneojNF0GatmDUO4VDFg0VUE+Er0YIUIS
C5V7n+v5NkV2+0SoMfeXfkYULe9eYC/fiDS3Gws9+aM366BA9dA6OrZ7UsLBOylp6J6sFadTJ/2P
1vWeqphu1mwVurGsrg8LCktYqP45AkTd133/J94HBpxgWwRKlc7PI15FTw7B43IlEItMv2eOewb/
MDPLnkLu4PjnxKqd6IYAvpQkgW704aYtIVHkSU2gohMmWbfKOtRuXW6s1O72QNdLQHGeBeiGwWAH
mfnkFCSl9BLNLaRj75XVu0R5Sm2bJsm+mjtzPzS190fmvcFl6tUu/LXYzRbOO2Opt0JklF+xMfiF
lYuTPgn8EWu13bJS9w4DwLO9BQ4U3AkpKSVk8dZDuHeskqCHam6ZMz57kzW+ZiMaRQ41xGTSoDPF
W5Er9vmrqMfSeVRtZv5Hu4Eihs3XxQqZO3qjBY7RzQF61p63C0Xo+ZGH+ppG1+ezZN7oquBTDE3j
vDQJaVNmH59ZoQeFSOeTuiDfhFDUVUvEb2t1iIKq84RusXwZWZ0xEK/FKp5jFpP2pJpNdx2Hbr50
ydpzU/Mq0V2bmKlu3WT7Sjhq5GcOjxFM2FHpWH/0Q8bMw4o/0kxH59AsXy1jsndTEbP+XovQfV68
Hh5apyVB218zp01PEcuDUxY68dYoIQDAxo7Plm1edWHA3vAm3ijsHkcQV8T3kmBUmuuCQSWBPRZn
/SpwpuUHiQGz14w0VGFgiaa1el2BwPxvofTkiwa0TUsPuwwjQlIrrEBqTLnXEWbBr8FB9nxNBCiL
Hughtq4YbsGRwAzUg2MtBtBYsxhnVpwh5xIaeUJQ+siLWp5bc35Vo2WC2hHa2wlVGn9eq8gUzP5g
8rDMzAVo5kQZvJIe6clFA13kmeUZRMZhnGGkAFe69GZ/VTr8nwozSbc6JpqLLzFz0Urgt8CfBc44
F3AKFvcyZZrGVLDPXzxSc6ekrT8W4EbveG2ANix/RGOcvasFLjFe9+mWIS+3jBI4a6igWXRWOhkv
lOO52rMsZoYwAFaesg3l0WiAY69WyVIB7BmCFJibwjzJy+Ba+RY3ojjmSUWXPfXOFsNu4CGkFADB
lYtfopgWO6XNd2H7Jl3e86hB6W0ACuC/Nu7Slr+H5Ej4nBBgPaRL9BEhBYf46G7GWm7rOBME9xVv
BEB7m2o8XfR/M8XPhuYv1jXduRvzfTM1DJOgAlMHS2s1hSTUweNsmqMTfS+LyviGhDyKnNNNT4V1
yEblthAEWOmt6r42V+OB5E+1Nw6JN0Vk67desnjHKLYuCak0P9ORVerUAuE/A8S4fXZNfX7SsuRt
UlmlRrVARjGCMryaNNUhujZpy98DCvTxUIAQedPvbBLeYLkq+yEckc1/9aOj3YHtukhjKzMLAZN+
Wltx9UU2tNsys71XWADOizq/LSD4Xg3ACHYh2l2dpN8qJgbIV8ZAKyuSqbK6ZHrOnK/KAWgqyj7t
3Yj5k5EBf7G2hegNv67K4QA7onzrzaY9TLBFfFnVU6cFb9xY+IUq7TPTZf6frre3eiU+Z1uZ92WS
LWeEP16HBbC36drpi0DK5UW0WkNmGClMZ3CywGrsel9BAzcE7AwlRWIu5+etTA13RCrYiUgylmLj
LFMesIp+MYhz0Itv8/yljwCL/SjsN0zLumO+YmaqFVcXgbA4ms5LvOJGG2NWjwAjohVJKotZjz8U
xQiD5L9Nsl0enq+fXXOqBPfV66DTbfIyo5RAz1YHOa01tdiGuxlHyIMVvSUtSIHwPrUi2wnovHZn
wC0apztC5agb4nn30NWQGCGJG8pNFgxu4qDkvQpuyB19mEGSnH7ObitO4LKsJWCyyi+Rm/KLtmq4
ZAe5mS5EkGBh8e+NTQna1+10FIQqZT+vkELmsvmpHIBbixavh3CTKtoaR6BVgMUKyKp8d5Rim6oC
h9xPcxhBMa83rl2vKLe+8Im2lqpLIKGKsnFa8jk/yCNjp+POIIso/j6/Wy8ij9Iidd7YTp5t5a9M
0ZomAYvw2erqtxetupcKI47nQ3Ifj2A4f/Xr85vM2DkUqFHLHLAsUnn/5WbCEpmUFsZ3sprn9T6q
FB3/mfU3FeA+Bd4ZB/kn5c/AeTmK6xFxkqEOvKr6lOdlk4Bjvj7GxxOWjRIvVYRkXayVNPrVNlV6
v0dqBU8mQB8P7K98G6DdkqGe5mwKVL35IfHAshiBUfcN/DriqUiO5PVoY0ZUOxl9vNsGMun9wHlF
qvhzgLkYeG3EE7WREN11aXuXz95O3ZeRuM9uaQy6dWuM0dtj6k56qzxlDsu/LkKz7euhgR3WgVC3
Yisfl3wacqvC4zPdyE35FliRHpJX7jdeORQnfB090Gdycy0gIvBuKPsar3f6ljFdACIAc8ZqGCPQ
f2zKsx0cKUAiu0Zxemwu2QAayo4P8u9NbUuMut0mXfptmfSTvHOPuwS1dFNa2byV91relbQrWf93
GuIrKwZAPhN5htySbY/XQdZlYWQ4hrR9BEQT0cexv8kH/3g15a35ehvknobI56YGw76Vt0L+SH1o
uD+dKHWfCDqzXKv+2a22IchdPu6vWTjDAvDK2OXMBnjr7lpddDBto12xQHTu9Pmmr12HHLbzxHb2
i1hAAmPHt1Ghc6KE26InZKVF+b/+8D9+g9zE9gqyux7pjyMfTw81GRxKB0Pfyi5Aju89cuMHG0DW
dMvg8j5u7gNO8Y+v5h+gin/fQYM0XhnDmlzanREV2hIkbvSn0udq8HWH6QRPuuNC6f7qXNThNcfE
cid/yxDWL5m9qDs0GofFb/PoqRt1BZjH2g+tn7U8U279v21eXy0IB0TpVr4JQ5LtmMKwdFlfBH1C
2smEY/31+qwH2PXCAabuj0iwHeQbPPXWeJgLi2VJHRTOiPGRu4Ir/9+/a5fZMYzACnuFAVxhBaR8
vXtL8uzqK4DRKO1mlbehe1u7ZfkmyepXW0n0Z+2RLH1xgtCpRzAr2asjFPpIebwsvr7Wf7yij025
f6m98eC1pi/fhMcp2ArslY+uJUEg+0IW7O0ehe7j1xf+9S7LNlkV61uoDsOuBaS3j5x4J/eZ8mWX
R3yd/+9XUNblU5Nbj3Nk/bH5r/2y+q+2x2tb1bb9d9eDrRwJ/sw8Crhym+x/GDuP5ch1rVk/ESPo
zbS8V6llWuoJoy2993z6+xHsfaij2OfGP0HAEayiAYG1VmYSHpPFBLm1JhHO04dDdQCaeiob1UHd
oUOBn551gbjjnakiDGo9pGP9aLE2YH94UbFYjHKGxnb0mBKU0pXN2ZhiVcc+f0w7u9np+shSolLl
jexl2G5aCGZWOHh3AncwpJNcpD525cYL8gcL8eLlxouziuL8Oi1lUbk8Jp8Oybq4PrTID4qHUSTl
NF2LnBoBX9JDME/i6otBMuIZB2JWeOxaF1j9WrwloNqpFdkPtZ2tvaUGJEpi3zKgGrwFVPduCiyF
zwVrQik+YgcHGhJO8Q19pL4ELeHu0JhsxTUWibjt4bQ8gSiXPfIQ/0gH9eSEWrKTx/4c6TkEZU5z
EJOMwqxdg9nNYc/d+Jk3fwG0+heg/OQoBhR3XuSY6esJDWMG3a+xc+6IxdlzzLIbmU8umme7VDwR
y2QgK7J15Ljl96l1r2zaAeD9chXzxGImjabPTGInxsY1gAsJUAm4gDfikjVW4g70o6ILvjUgJxq8
KL1ibGceM7HYIl632A+2dRwIzMGfuwceCUdxYK4TFMPm1dW8iwoUL8PnpirzJAyW+lZqkbYT44vf
5ZpBf6zVh1FL652sa4/iri63VuTSpvkZakOw6rMMpn8g5H83aMvEIYlvvyjPCzu2pzmKNGwfiPHf
KomZgs6v0+4KIbt+IDStOAnUThc0xYln4U/uJ8l8f8WdWOaY5cbwgf4dA8/UB6fcGACkocWwNBRO
Ml4Cmxl8A0PgNueSiTsjHmtPxvZoEB7sZuiG/GcyFx2WGX25k/MDPc33y0VYWkVOdPn/D8VarQe9
dF2mevFjRHFeiy9lkZsrxwDZDxa0EDOIha7UmAcZjUXRRZx2XnKJLAqbvGpzFr/237D6+UMpfueH
VcZ8bJ7aa8ICLjgEkcfgQy/WrzhHMF2L12TMoINZe4P+Da4V7Ml+Gx2yyvflreg+Z93pCxoQDNJ4
8byOE0+qWNEtyVI3jAkuBwWmSIUwsWkRJv7OksxRkqL8YS07//p87EHiXPsMXreWfEV4+s7ESzWu
4evNcEL9sMUP0cuTaqvyUSzLxKJO5EQyDz0tC0URRxCc1x4AkKWz6LIURW5Jltu41C3n+HRskL40
EHUwhzFniomzIRAgPYiyePO44hHb+Kl9/vFjrmSrQOrkD8tIcQvnJ2/87gG0P4rHNYBJl6Dp6R74
TQPlhnhS/j0rjp6nKoJyqoOdx5vPUBAPpMiyhfuECREAD9G6NCx7QNEgkqWfKHbuz04p0+P866cn
eQZ7LO/MvJ6ZH2ZR66hpg//kP++dyM29RPZzWRw0j/qh1+cTfD5KUnBs1OazMkI1K+aVZfUgjv23
uqWLaJ3X2SK7JOJ+LEWRE8f9z1E/bGdEb9Hx06n+re7TqJ/O5E0TPkJzZeOD6JtecTSc8VUU47xX
FS+8SDClAM4ERsTmfTKzLclSNyZoggK/o09Ra2TnTmK6FYMvXT+0iKyre0QI4YKfn2jxsoj3ZHlZ
lpfqf9Yth4n3TvT7t7r/61DumE7g/iwk2q/f2Ci0sayd1sLiw7Uk8052KX+wVfxb9091835iGnY+
gxjnU5/5DF3kXBSp+yM3jr8WU4PYg4rc8o0Wc8hSFLllQbZ0/lT3qSj6uS2EAe1PpYQSIcpMgHy8
nPjeWd6KR3jOilpRHjFls61OimSnOtnTMr0TTAVsfClL4wQjF2Ux87MW8rAoGYlhz6Yj1zPqcS2m
B6z/ULJWMAP/havNk4YpY0MQs0uWj4AwIX/b/Nt0uzwKltj0L32Wx2Cp+/S4iKJo7b0qxmRhg/Tq
5FHfNJYaj2ux/40IMMBcFPXPXt0Fu/mNFxdlSeZpdSmLy/U/i6JheXVF0cOQ8nf6FuVPI4i6MYmI
nVAiXqNlsp8X1nO7uD/LkRVaJWzekqOBYUSbLCQfdo5LN3GsSMTCYCmK3Kd+YhJd6j78cdHy6ZDO
KaTtqF2JCryXQClQDRA9sJRrCpEc04crRxGvfhJTl5tESXIQVyaP2jQ5jLK1qhLLOIiXfbmj87v/
wZj5YamwdBU5cXuDrMWiN3eajVypBemJFgbQpKhwZXejk+OOgc1FGW7iFZ3tlOIJ6Ec1rN7Ei/zX
qlXK3hbpbFwnFc7BNE2OERTBoMQBrYmkrPBWrpaya3gS/Ge+scon3mFrNBAgY0JeLB+Gqnh7XXXP
ArNt4AAIZLhrxFUV96VMgDKpRfach+BMBJ5cnW7wWEO6U8/2zE+XX1zUD7do3rrOV13sWUR2fs0D
nJOjow9bcZXFaZdE/IClKC7sp7p5VydaPoM5l56ieflLqu+raxNpvRUyhkjFean72mRhv9cgAtyq
IGYpAj2DgDQ7ojNJq6HiO9MsaHqmVschzFONIrSbSu8pUJK9Mo0hR2Vyzb2yXoleY5P0B2nM9Y3c
JgTpdV22qgJedZE4ia2vTYcAT4WYoksc2Ts58I10C2UQgsvs7LdYJYkaHqxjpXrVA5gsfM2QxgI8
TyzUi0L5Erv98xTR/sWDBvYL+JtyA2tcDysHRVGXQHiURLgnyh4WiNAs4i+hY8EsqDfXIYQLwSJs
Yafi2987hjve46L6Cd7x0OpK/tqnOqpasfstzVmSl+jAn1xPJlI8qZ5bZzS+O1jr8ey6Hg4HpYYd
p+tWXlWWX8uRmF625PmLKsfmGkYdwqsCaLvkbJIF0DElj6lRwN8ky5sCimCYoXLiuBFiLG791IIp
CTGBDkUBP1L2VWbmt3GIipvIiSTJMgveszSFWBgjvJGF3iYvoB9yh+5dx3m2r+WJyi+RCw05Epg4
NpMBeGW77NzCLIT1WgbwqbkIicowGG7qJCMmyKk79sNVZp+I1MC95mBsr2H9GtohuHdTAtAluLty
9A1aTekoqvIEkW54F2HlyiA+0wy8NZZ3r2DDvst4Qu+xpCjroe89dhA0hKZDaFVsci1TJEXRkF0N
XdfclKhxHsYpKRPC9kyeLdDV9FgafDWJ10puoYrW4Z3RB8Tm+l6FF8b9PUTBeJtLRHPA/GvxzC3H
F4HhPMAyE6wLv17Be6ptLcXQN8NQpXC8EUyfaYp+Mi1CnQlrVTaqqUb1Cil4aDBQAM8dP78UQO0u
1ZQsRZ7PfZRhQ+2gNjLBpuXqKR31WFsruqacRJIN3j+VWVtI68EB5e74McZmSA2eW5eAUdvs2/eo
S980XOnEhQP3593SwTMTmUi0QlbAEtOOv3F3fvXTSH0fqohoBQhxnr0+IewaHqyHUcGXbAyRcS7s
tD2pbVgf4jjMbtwCBch/LX+peomHK4n1q6y1zyWsQVc7iB46s6iAvkrll7DFcWRB9rgVRdGAK/QF
+vV0W/arFuGO1TB1D5UYUb6QWK7pODzYVFkSsFvmjM2Hg430mxWP+lkMVVa6crMc/wA4DKXOBFq0
HR+cYrP8gtqL/vj+GM3jltpYP1RNvU1laG3WLhLLrZc8IVQ4YrTPKvbKpn4GaFF9AXve3jAdH0UJ
od36C6J1gKGSHrKmqYeos7T880GR/Szb8HGhGkigNrAfLBZTVgJBd4E/rb2UHWblPIbtRDRYMFkc
ocGMiGbjUqi6VO8h21TWoiguTxLL06fKIiZsuj5m3xPoUkwLvXBv9n/mvxNHqbs3sxLM2XT9YJ0m
Ii8ZHPTpeWb6Toc5RWRFUngjCPelLJ62voZC8kOlaBYtDeCOTfdA4AwReF63Iq4LSYW8YFJSy7ey
9PxDa3YeHO9+8S3Pd6I97PxyF6uwNhWjZGGwlmzUwrEHHisv8C7NlHQRvCe25u4/NLRtjJzMq+ea
4RYIQ3jO+wQNwykROVGns8tGssGEUS1Uggq9wf/RURwy916ObnrEAf8vh8R2R3yFrOw/D1M3GSS3
j/0tl7EGrj/9OtFbnGTIcrW6xPWEo8DtqBs1CFgYKa/BlKQQTFxFcXBdGAsDtwO8LocY16fmXIa5
fLV0EjkU9M58+Br8yBwc2lhV/Lxw0MQYJOlkvRqE4sMsJVo/HSqK4sQ1rKMHCyLw+VBxtg9HJKq+
bXICND43TL9qyEPAjo9jZr7FyJMSuTTa8bkeivhs9wEBJwrMm02Cn1HGW7GNMl95knO/u9hq+SP1
FfmpMzP5SfXLW8MEe8M3DdIF0kG+fq0G/5dV1urZJLTk1U4YCmdOfo1hM3gNCukreGTvQTTquXd1
s9C8izYihbcxgLov6dSzL1+jTtGfFTfIXpToKLrwzUme5KoCfnnzy3i4tJ4SX/spgdxP7VZ6VJI1
q3HFnE003lQUfQCa4shx7d9y1KFeamO7BLkUvyZOCY+2otVrUdTaqjtoqKZuct2AEX9lGk37BRkr
qIuMXt0GACpfqxZZBBm83n7CV74SCpZvzMTVDz2Smffc7J8JoWnejfz7aFf2V0Oy61OSB1AnmWrz
Xo0EUsiWkd4h0YFL12//eJZZvxOypW7GEBVxs3KfFYLP4LCtO+I9yYV+vR2RhgUv/E8VsMi/jZ/q
VMMiKjYZL3nnlFv02nIY5qzsOZEM81TFzQDndps9qyCmvyD9vhKNEmFsz0RgfAXJK19FlelW+Bfs
Lt+LYg+bxFFxhmgtimVo6/cRL50oiRGbTr7KcL2pIKLP3jASl5AZvnYu4YoBFl26sLCZ6RWje9hs
iMWD1hNq2W3hdtZJtLS162x1pTN47lA7GV1mHghjgtdWLto1GJ/gJIpWIJuEKQTtWRRNhIjQgVTd
iyiO0vDd5pt/E6WhTe7M1+ldC4nvcXvv4Aed9BgntXwNXGDEvotcVZcWdwJ9ttBOtI+5U79EYS2f
CVboHlW15lUJYZUvIvsiOoh6eBF3uVQmN1ElEh2Wo8AEwFA2KoKrGeqxiek9iu4hcLR7qj9WVbaz
G7tAsLDcQmOen83Bys5BA1huIgvOz5JMUjWFDc2sPGxCp4V03AyqB1+xkAIfjGcYwuJ32SicLbyZ
+UEUwegQUq9mr7neQ0mptcQSTN2UdnBXcPoRVZP2qCvLNYHiRfxOFHWyB45v7VR8H++moZ1TWzKe
dD+xrnlkEGAxdasH+fdAtOSRT5tyZVmnoEZEzp6SUYndNRa8ivjdf+qWLiJnSPXvolWV/b8dr9YE
wDRm+FD2Y3XrpYJw6cyG+o6oLp0v0e9Udl/0vjNfK6uHHyhVs0viaybMxkVMRFw3fm0L+1F07bX4
Ugaa81ZWqbyxy9C4xrmDAEtZwpYCL+wLcKSfEuRX2zBb24QNXeScl8ruw++NQoCYodnVg6M33kky
rWgfxL78BKtKuRLDW+ObnDvVzwa/EWFEeggP46AdsNnmsO7mxqNjwjnO625BbKmkqygpM5hx4ai6
5MypFzP3N62rhqcScvK/DXMf0ZwvteBICH6Gxn8jj54cbkS7T9zjRYwWWjaVZgGcsLD041wUzaqj
RP2OVzuYe3qK+mjokbGXzQ7s9jKEYelnk/Dyk+Ub0jZWMhVZqs46GMT7HtG6qS6Kpls7M0qG+4CO
y6at5eqFt1Em9Me2vrF2foSbR/pTOc92F7Ek7TNj9/hk1pn+E0wiZJE68zxPHy9tElmAVLxxWxZF
eQvVujzoWtGdArs2UPd1c2QJGgt+LIJVmfhAZqo5tFhu676HXv8SBbr0WyLScj5RkipQxWXGryHu
vvuSZL0pZpXAdqyMT74JNzhLFO8BCLW9TyZScVly43Mbh8Yec0D8YAMFIsa5MrCfMZGZ7ui/MwF/
A3wo/VI9dJCJTmKFzSI88mz9dwIzstq0zx7SHFX9pW2IWYanuHp2avaETVsoD8RtNITnoLAE7sra
YFxz3YOqamhQ9dZEaSDHqMUpTXIWOcsqcQFCgXBtImhd0K/5olid85zGzpsyhNJVbx2HawB9b+nH
5UkUGw3mudQKm6MathBTKazLjk1OqFtW2c6LByB9VXS+fG2L3H0JyvFdNTz1JkrjFAFuqcaD6Ooo
1jlQDPcuSn7r7es4j7/omeq+uCO+xMyonnLNsl7cfe8m1nvIp3Jf93K9t+rO+5ap+7IrzW85EVlI
5hTlofO67A2Zu3VrBPYX9pEXRB6yW+lKkOd7gDea1ldWc93UEGR4nFHWnZAs/R6yo4GXCOI1LdB+
C7lDAzI13/Kal6VDpZXapjAbY9chKXhrpoQHY9hUaCNvRFE04LDNbtWI2haS1WeCnTiz1xRENyA4
usJ2l920KTGh4j3bknZNrWL8ghXgrcmD4dsQTIEeNXgOeKCg3IvVt3Dshm99GRjrfqoPpvr/7m9D
ubT0d22XcQhPW1eeDeHbP+Mv9f9r/P/uL86rFh3IbUff6qkRrjs27I95N5SPqqWre3Oqgy6jfBQN
KZvfuU50gSiyesynuk/H8uWEzkpy9qHKN1EkxoS2dIpK3vFkJH/rZOSjnVTfLd1EYx86zqoswRt4
+YOU1AaASTBfvVJ23tbiXd+08Nhskl7JHkTS69yvrH1VV0pVbFU/ki9eARCPSUoUYGiXL/WUiKKp
SYDu53JSbFq2a3A9/tMq6peiOELUwW13TgMC2paqeaSlHDPpjb39kHO5vrfIf8BI5rxH4Jl4qPL0
6LhgSdXe+jKYrfNdg4AOa6HTPRi2jeBoBN9KFssB3lfQxACPj1Uu7TTVGb/CyNDtG0YVhKevwLKO
4hx+QjhfW9TGFSVs5+Y2Co6uaWzEKx5UrtoLcSMGqgOatlOruj+ppQ9n9yS4IxR1ZnEdw88A57L5
Eg0iaeHq3toEWYFEb62jHus55Dq1+5hYkfQIQXSzUQ8OMmLROMLposEdAwm5pa9YgoCLCftyLxVJ
u2fzBy2+9qfQ629QjHRfgxAl+Kip24egapWDHNbJ0e1j/eZ7KpoYUj6+xn78h6DD5A8H+8jBnyRd
hx0L6d9H9GT2Wt94tyKrqsdsSjSZ5aGfQZc4ddDUCYpUEbJh1PlNicHFQ5ksbzsna26iv+iGwNMW
0cgBATTIaaJJk52QebRk2+jRg6wDXbUqvkM6hECEgTCa1sj9Dh208mZ4TbQvgNZcowRQhdbr48Wy
iSwGHW+eraQLjhlUxmdHD4wjZo/s5Axjd0qKvj9KcpCfEy1D2Mdtg0tUuVA8dZZ9ifIBrdcSI0nQ
RO4urGsZBQa53NlO1gN0hXQZAqj2jn8i38ah1Ty6sD3BG0zsIDMO0UBF2z6NDVI/iDv3z4EBPXKj
r9rGxyjlZfJLhQ967fey9trbNlze8J5+RXumXRXB0F9ddKigoE7jTTH4AUxY8MfxbQLw4cbjj6iy
ty56ZG94ryt4bYIJaz8GT8SS/glMefwhRdoPDL/Ayw0PQ7lnq7uk5uPsdvq+nUawQ/Q7iAPLkXjo
2VCZAySdhJj8yIhLVBv9u0OsAVvApDvDjdrfS4TUJzb+EdK18uoYQwMVMm8AO6P8kFQKRDKQ9/W3
ELYWFuX9IdWl4NmVHOtmKaBphRC8r7dA7gy3O7RxN7zpJnsnRfGe7Yw3RRnSDNoAuX8LCADcennX
HsRRahgdS61TTqmldBtsidkJRFDIVnWKDDYcBDncejVX6QOEiKKLyH2oNKcWUfm5ZeneJ4KfkBMs
44i6orDBoeHAWycoBt6MvEbKsZaa1wYBy1Pvygn0FVySBL5t7JYdSI+pCKOdsx3qDJ3LqajqA6Al
3ciOoujGpbICnRiuEHkAJGdabAqmRE199J5yfcjPvRMVKFiQE8nSR+REHUrj9K5UQpS6lGis/8Nx
I4RROQD1/xpbFD+c2kJH4MhKaPWhbjlEnL8P8vGUxG/V4PvPzLnuKgst46i6YCvaVHuSHcvda50v
rceU22w5WXg3i+wgSuIgXXOe6iZxroYhHaAuGm9OUwEprNP6a9tbxUrrLO977UnPAIqcX7qi7FKb
6QAe8LWnpGpAB0h5myT8gzHjAXaQ8EcRlCGfnap+m+Tu15HR5Ffs3GcZEvcrQIHimiqFv4POdFxF
ulxclwbRygLrbz8dSZ6sttZy80qIDMrN0wjiENFxKbZmb62srsRn+Z+TfBpa6iPwQqr7GhOjCmHm
dJJlAFGMO/mA8ys8bexOsi5N7yFAhHQoii9S6wMhUa27DpPjPTan2VfJiDDQfXuuA+mLpFJsHyxM
BVdLRrgklKH6n4tTHUrd3TWYElFHCKayRRcNL8jUujSIfqKuKOVkp3eoAohibWrpNoAWZtOEA+b9
ovwRAFxwMrl8V7wB+FubD69Wzqa9HCr3KR3TdkOoWPuoNiFsmFafPNgapCohJG7XwWi7Q0ZULQyO
ATH7yFYdjdiBE2SaxTtLDm5pLBe7hL3uXYZrF4sB1uvYKCUM61nywq/z19i87a+RCQOKMer6NzRF
39wqNn/mhnuSMWR6MOGAa4rKiKX0S5bXJvR9GBlwaDR/+sG5uGma/dSq8LukY6VmtiSAnqghw2hR
w9KhWjCg9EzGpHtxy66C05wNhGjtLT8/+wlQQNGaIuF5cduxWonWMPYTNC/hlBOtQ23Gt1LSv0XT
SHg80oe4LJ5EW6jb2JwgWmJNHjzktSzdQpSEyHvGGDyInEjkxHsfVbk4LlUihxqqvwnR8ZmPWlpl
K7H2IY6olaizKh+6SbsCdwo56Hrpt5xH7pJrpWfmyR1V+o4hqlQgkZ76yMlxEbk4T5RYOTt2o5xl
cFRg1gNlH49QxYgGkfQ2rEFraepTStJQ7JZjFFf6mY85zHb/GeZDF8MKwZCJwZfRWmQ61q015Jt5
XNHsxiGn+NBzNCVpjRyWvtFMByDYNLzUlUAEQbB+OFA0zKcUP9BPZHfn6PrrXKeJX7CcfHAiHkHX
auRj5debf/1PS++/4yq/Eg/ehvk3TFdB5D782OnHzb9JtMwnbfLkIYTYFaj43qht+ZxN3UQHVy8x
84isaBHJIC6/yOp2A3VD98PBI3SVmm7HagM5tb66VlFQrEsELLwAqJlXpd+NrBrg0COmsZWPpu+O
e8tpfhOWO2xiiBXl4GerRkhH6iZ6FA78YE7XHP24/lUmrrNjzXS2oTANCjXYKOYwUdk6P00Jieyw
WUklEzlEszp0+LaDjbFC3couo1f2mQdAeC961TqrltcOXo/huXQLgoubF8XrGQyYH4zY0a2Vq4sV
gr8siHrCoLONsW5luvrdz7qLhNdzyJBEHKBgyCeHXybhdIjA+x7AEbNNdaJzICmPZR1Jdzlky5uj
Z3Qv3LPOWgR5uamq61tgUnF0nesURFxWY9Ylx+UoD0veJimhXEI3VbqLBjBo3+sRxFVRt0A5x6eq
eKpivbt3LIRqq4QLPWVL3o2EjEBeFvJDvBcpR2QFhRxkD4rGgtmh7lc9UFPdId7QiG+t0qMANiVD
7D6WHTj+JDtbXmcQ9U+SYS1egzHrd2oG15ioS2Fg2I+orGEw/aeuGVlIQGmq7gtU9DLbcB+SKYGO
wsmt4l6b0DXFNbw4PWuY+zglQazlB3uwhpUoMoNo9xA2CgBD1Vy11Fem/jUwau0kqmypUOEl60fk
QqtsK+pEoqmuipsIzkbR5UMDjHnaUM0nFtWGmuHfHbL0KE4s6ly/W5lOrW3qocRjPf1I0RhEcno2
TAgIpyoDs/rNsqRN5/nhY5ZvMwDB91pRgkd85n/6oHCPnaJdISKPLz1iVXeR2CNc/9BaGbulLh7a
FBE3mPkjWQolII2uhuZ1c4qMyLhj7DfmY5vA3I6Zi/qRX1eoaNls2twYjaHRyO39XEYhqdiVWayv
ifOl3c8N9TwtnsPKfhgdVgftWOArKhr97jiR9GAEZ28qaEH4N+mN8r3Banka9HjaFoL3Qf2PwIyl
Xx/BchSPTL1iIEvOTLQrgjuCd80tz4bN/ESNeeARa1yvYEWuHrIy8R51jGSPapg95a7Xn0U3kbAk
U1fIAuUHURR9FVjWN0ZB5Lg4StSBqIiBJERX9nD92pE95x6nmnOHl3s8aVrzzXNLWEKmetVKWpSk
wpUb2iD/RTcYMI947v2r6MHK7y4HinYORp6/bAjqg+Q55h2wqHVHQazYKr6NlkE/WnfRoNSQe8o5
zhlRFA0Qpui3ImbBiPKGBHOsX+NK1rR1GzD/Rq1xWfr62E4RM6usfawW4c4eiJiAztJ/zEFDbJBn
ibaaBTPa2qoLd6c5Gszh8Lc8QvUcPOp1BTZUi7Af9NhDbS1GVGjSMhEJa5cRtSzUPNWxZ7WRe8jh
SYiFuBNTnwvx8N/cVIRf72tao+WHtoZD/N0kreIiDn0SOeSaE/zXp3pCCTVTCKPIiaQTgZJTwqaW
wElRCXVts3dUPN59COFLNjz7c+DVFOcts+wu32R1xMxSs4udgA9LwhoZqIMoJwL10OrJV30CHjUT
kqacfgLaRCCPTIE/MgqI3WCDxCgA7+5JJGpR9yMCR+XEv/GfrBo7P4NIhQOjSqF9FM1tO4IQFdkQ
2hko/6MQNwfE+TjtYNmbr5g9IEESwTMS2iYuRHEV52bIXs6TVWYP9wlyByDMgC/oW2nQJCB2ze+h
0X+5sEXEWbHvkf/aGMqTh67jKWvaN4vLeg6QA9vViv7NH3Rn209RtRHDZM6ZGSfZiv+7XG2RE3cA
H5a/1T2ulYRK2llu1E0ZefqhRqjtZGpZfjTZJERFWK4kudl3uvkS868NowehD6hD5g7zCCgla3Ib
QvpRMjZhCYh5AqWlU8S1Nd0skUsgbdgW0ILw3W2VUwWzhVeYOLq0HCa+KO4vHy4MEGWum+lUUCha
ylqSEhd7Pwa3wjd+6okvbTXjknVlf6p8s5sTTQ/6k6tOVy4ZviWKWpyA/BYnJy0gHRfZ1HZaZSuy
QnpV5EQSWW5BtJMDG8YUO59Nciy5VgDQYdHxrw9W7ljpMUggApgwotPfFIn4w0uxSTSYZRR0M90J
wzROMYricmQCcyqy9YjBK02sYbPcGfGcLkWRc5QOeSsAvEzeGTyBJNoU9rckRqP7+0Y3ztEUey+e
A5EEU7HDxbEbg+oiqnLXQNzBs1mNCFmDVigamFLL/W2z7EusVCXqo1oKBmxCjc1Zq1G7YwTJFyB5
runED1HoyBiIRBTDABZiJZD+lCwpuzPCkPVqrKwWVRQp7M+WnW00ZLrqrB9WXoK0ro8+9Ua2C3Yx
quzusf38cuL+WcknYl3WI+jGZgjOAaUfcJ1v1aQFNxpdk6zwV3CU4Sgdc/9iEgtz9dxmjb+9WnVD
cksUPhGpUxgbB5bVs1zUa6aMHBc6lsW8aI7QDUxb21F+BH2vHsYOBSHTRpPW+lqXdbrTccIQxd60
aLFU3i6oEaLU05XUJvhHCBPc8MFl0ggfdFUx14MySFtXqpGFadUd3P/Q040vmh4f0zzHfockUVDp
70VXoFk4xDvol4KtAdAvq5uL75Xyio8jyGQ/yzYVgAy/uUD8SjxJiEtXknG9eiFGFbBUa0jZgl1X
TBrRtUYULiYKnNPrMVc79I3tapNDUVHZ2Brb/k9lcWHs1kEqhePH1rl4QxSuAwS23DSU4TVFojRQ
MFe3MsS3Wgg7PqKZRfsndEFky0RSrfvRsPcuXDdSXh9q1eciwEMX6CZXWvfBiledTlxM9+rYk+kS
IUjWY9Uvi0/3NLcoCtwxlnlMo70mDQCBJeL9m07as6IY1/gfv7F49rf2AH4/l8wIbiLCdOyRtacO
NseGHo3wTf64lzrDIbIfeyiQDng85QvBtKhn2CgwyCk3OgelC2a+8SAMtj1bRmur0eGcAvXkS39q
F22Zsr9OT5AamvU19sffBo3rtOJDWbDJliz3lqnNzyKBHUnlFV0rXYtY09Dhb/QtFHPkUN9gEL1k
UYUCrglODAT3JsacoOmAwsdIjtdmPVGKwLW86tX6q8v3YgPL6wpdZvRBE1w4NucyCyeAE2Js10Tl
DDB6GdemkHaJV7mPA4zrY2H/yGNU9TzZ+z600q622Qh2SruZFoCtqflnYuV2huP/kuBhXWU92sRK
P745BQYLDJCK9NtCIhFeIy04agqWPCeUH2FcsNfaEG9cv30eFHuHEC7hIz6hWJIu421lhyRFP6NC
aXZj0TebwY/znWS/+lKarowwcbdlnGKfadOdYUrZZfQZsKuxDAaK8uD1YQ015XBs5O/s/P21M1jt
timfqgip1hK9Luz5W9PJ35W6hZ4FgiRbQ/S4bl+JyNUgOwr9NSqeyYrVoLIe4V9dOQimruqhT1ah
5R8MXZJXLZRdZqi/QiRW6ARJQvMVsz4q5E0aor5iwxgqK81B0TyDtuGr57TfXa8oIXXKfoXj26hG
kK/F/k+Cc5NNpb4gofjSEi+J1wW21O7sQJk6+TbqvrE32Nr6obEwmREEbLrqH8w3UJiY72Fn3LIe
p33sXHSVbonSXTWZ1T9zerhtUR2u8+rijg0CsumwR57XRF029Q/DD5SzsVc/R2nzTWkQlJfr4a6H
rPybcaLrzTAEIo2Oo09nhk4hmWyIGYbY0OOZWJdZAyFY+L3lIq3KHFFgSZOOec8iy9eVYl3vufby
JrYw+CMpcNbyXZkY7iPahvUW10647gvrxeyTjZY2TAQSNLRx/IbGfbxRHBzeVVkHq6pKvhIvCsix
Zg/dRwF6SURvmiVCwpNOLJHR/baS4lfI/B+hTrNX1dfWhIGuCCJw993RDtRfmRT9SgL1Z1VoiAWW
MPPL7KGwcO/Trhl2doKzIFCIZbdj4oj8wXtTsIL2CWR/3ZA9yWFxKyZDVTpMjtjfWmUhvdDxg31C
ZatWX8F7V257yZzgzvlD64erIDOxlkyBuoXXHzOFj0JCjJAJeR9cL8yaprcOlWOZBA8WgRirPM5u
SZT9STTrWBTm9ypg49Xrd9+Ok40uxwcCVbAHuTV6LZ0Lrt7uTjVqZh5U1ZuCCPRto4Uw8nRttDEl
1OhVqR5WkpH2G1eTftowG/luSyB6oG11RKXU2jL3Q18+I/OGGzrR91gB9saIJdNPX9Je3umoeu9s
3yR+mJiVwOAxk7I3R87CU7v2fHviEPvSaj5s4/HrMNbxBv6ZZ78c/x9d59XTsLK27V9kyWXcTuNU
0ggdTiyqexm3sf3rvytZe79L2tJ3gkgwAYI9fuau39XovJrVdBmcwCwcuXai8TgTzZk5JM+19E8a
jnOsiLH2qpacwcqEURPtLgtDZNrORiXa0kvoun+fkvrDj/Inp+4Po4OmUVcvcZdvWzQ42cg5kXbt
mkg2ommGQ0xwIII2gtGa3F5mNTtwrVlaDdcnqfJ2vpVtpQBxJzLjyIcmNIDuisj+mLrxg27qYuHm
2nPrEWTTJeZ7W2Tfijg9S47v+Mt+ke2ii7U285DselE8TdjIg1yvHuqe8PKEHKYhQ1HN+/EoKBHb
VNAAaP4ssKN23kBAEqbW7qK+v9BpRIegBz6uOve3FS3RFNxh6dim6r0URP4SoLzQhKLyUi+JbcoP
ZldeMqJ5Fsas7JXw/c3o+Lv3oiWgj7ShXTXaHXn7GWL5CXlETI8mbex7SjGqE75hJHwusekmV2Qd
guyACnf2t150h0xXbz2/FFu/1wQRBkmf+YvfaHtWvkfEZfWi713e+uhk0Exf2eamS9V2rMJ1u21V
uW55W1gk2PnDHY4LuL2E+V8RBezWpwSUatvRp6a3FIuN/iGryPrsrQw+pVyrhKtXeeFvnlOhnKFP
K8fm1em7g+l3972XB/Q5XOou+rAL9o1YyKhuUPm7i6eefNJqCKBmaHkQVH/OnBswAsTGl4wNjaGY
aMaVZ+kIjPuNYJ+x89ktV8WJ6tGGOSDRwaq4XPpXpwNUnnNvXJDDc87TsV1Il0RAXSA4soroqXLy
37obm0XR5Wop/Z7GSEyHTazvBt1/cC2GyCkmObuMhr3VMmXXffjRd1x3c2+uHcK83XY4WqB3JKdk
SyLuHC2HDZUhUaJop4jcfSWDEKFTBIRmgR02g8Wb7PI2Unkys6AbxbI3XR/Dv+cthlQVy+KxLciI
GjJNX5sWmQ1tkzxQAN+FZNtzg2OSvPg/+tj3B4MgMnZj9tYLuydNTMRu+v2H6Egan7QE3Uv/0bT+
OhqIFG0TOor9zF/mQAQNBEeOMH5Z6hoXD0OYFGkgIxCBXtcLEOtsW8yDt6Nk8tVNCO/hDt4P9Y/R
MRtPisuzIl8nTQ5Cq2iYU2QoppwuMnkwWH6WuJNQNdHfMyfyECXVHyWj8UIYPbSS9Ry2HkUl5ZdB
cp03N7gkDBrBwsSjn7M89pHcOwyLUVeeBh/SkH4Roq6OGIhemLVfPEiLwI6uXRHm+D3Z7AAybxhP
ns+txpmWmddfGwa5mzsUSKUtOaryNTMlV4cKnGbWz/ZQjAzjebYQHjOYk6PbiJK/ATy729vVNSHL
Hsl7G9WzXamVYdojgxWlGYlLtoPT32tqrHeJlt1bEQM5nbSlaZcbC2RKylkx0MbDBpO21TrFEkDo
2YmjL/KtyE7N0OzFhuQK4KTR/gD9PpMq24WONdIM3MFWnoqaGDMi7sUiR227ne2oWbYkYvoqDdLZ
Pja9jza1/7W1O6qWDwnFrCUgNIGPaO+yeoWV8T4dhFjrpXwnZOGuL2cSn6trRPOHFBRXj76BWb+K
n2vhMgmhgfIACRZSj5g7q4SYSSTopbdBtGRTDemqIHUw9zgTrhD7M+2JgBzURGe7Y66FNT2ZunOQ
KVdgzDucCUolYCV/bTcclnlH4nCxig1nkzjjxzzeoZx5zlGkLugFkavC4H2iSvyEEwPZyMx+3cGr
1E1XCN5+1Ujmu2rbAtJD3sx2rxlrh8KjhW9rj6IS64GA2+siVS3IQcUKNSGg3lzT5Wj/yFjYNGtP
dOD7EFtfpqNN69AcCEvGQkqiIdvTPCfejonQ9jn7Kw3vAIMJtYkx/hVm/C6JyUjKrD/L6cqFMwL3
26QmsW4CIdrEC5r6JfF0k1Q5d5nRcrrQfM4S1zY/AVx+6VCu90MGa21C3E9UFWWm8UBgX7FEKoOB
0jKWelbZ129YJWDES9OE2PeyjbDJpTXGcesag8cckNYBUXMt6SndW2pI4qi7vZZwtlWNWLR5/Zzm
JXYk545gzOVcMT+rzqfVF5Bi4eTxRtE4TmrnfHKQsNfiZzL877qY0yVCtprTtL+4pXp3W/VNkuh2
nqbAMY2Pakxs0pIVEb2YL8KxscknUWUAD6LX4nHI3Evfetgy0uI4eD0EitQhsv331O5otC+sp7B7
6IVOVDcZojSI0biju+FyjMtjbouDMBwu3aijzwkeo9Hdc82uY6hKtYwT/Z7CkWdzoBXT78t1FE8P
cWgPaAHdC4QKBS5pSGbz/Ob5D56jIRIxr1l8RTcGXZcyYDNgEl8XLVOzWk6k2FJzvhiaHr4h3mh1
eSzzZ2LzfMjOcMs5GTR1bK3G1GAnNhgcaiblSjMdK/Du2ojATkA/tAt0g/s9mpPSXSmpv2l5DtXS
m5twJHNvDCnDy4lBk24fREP3HUuk97a1Y75oy5wBQ7kLm6mS3Zc669mOSdomdTinpSrxA6MaHH4M
fQi5rwUh2txSWkbgeenP5MZvMTzlNPVFoA1kA6a+Oe3c6bUSSb4KzU0uIKRLfKh4UKOVQw9MJfq3
rIyuCDU7/zDlv+Y7TcANAa6kMUBa6avTNikm0snJnseRu7dNq/e6Vowcg9NBE7bQwzEl0b7rk6H8
U4d0ZGRxfeqieG1RJLL2p3FfZ+ZXrmHYjVOS3695Q7L7RpH0DCFerTU0KgvJFb/yNZe9oc+lpFR7
Kqe1TwrwNAG3o+eSyzCLSGersAVKnAg5rFba4v3LQ7CQJPmpwvyguxqh5mlNs1BoQz0l7TYmYGOB
aMldNJX5oyxip/Jnw3HLTVQZH66hbd15BD/xUfNY9U9VEXVKXvcPeTOfTNRqLc34NBM5TLJvlgW0
wZJCMJ+bmArX+5G7KZcihsPyE0kM0u/hj37LU+hTsZywRhkUnReD++Ib435qCCMhZ44ueas5D434
LPlnEYlySTLf3GjXyuW4ng65rZP6npT9OknYp+nM/nWtXrhGkYEgqr8uh86qiaYN3wcL3kcE38Y7
aoWeM8PUljRgbV4wkoYLJUPUQz/++Co96xVs+8kteqZNhKn2jOKM6mqsE/s889mmskSFFgMv1yYi
W7Be2SCvedcd80MaaKkKNBMAtg8Vb96iVNZFyzMgQ2G9DfCWRqSGJe0/1zwVPzrEtniKZmdr5Azo
IqKUj9WJCYCkPfawnkl2q+wthMYkCQNY3ftxdKl/WXhDmB+Fs3KMh0su2Kk5DX6aVFGLIvS3uKGo
YTIr+qDUEwGk+RoN133qDgdoBYx+Wn4SedQt2QQe1DW5dbIejc+o9D7dvn1pdU7MzH6h++LRdMql
iOgppAKYFHCKZKe7tuFqwdaFQnzbWvpb39lfmjuAK6N0ay2661IdMCbl/u/OiYVjYtjJ/pRJcsBZ
AJDBXcObjffwunn1tOgwk1RIpPYhM50Z4K79ruW4lq72klNJvHBjSwWqYvDWbdQMIWcLU0xfVj5W
caEvbJHfVWH3VQosFHE/E0qJ/KnpH91c7K3CaQNT65mpSuT3OgHVY6ppS3Ht5+19Y4UVnCr6tPqO
i3hLcMVdk8RrPbN/Yq8Bp2pgAWlSpUox2ZhTfcocCkUbme/qgcrUXq9XqMI/M6NFLmrS0G0nqzSD
eE479G9hSXCwveJX2Pfx2U1KRMLqUGoG+U6OES8wPYbKegg7LBRh+DeX2pNJldDoVPGTln2QmVja
sxlokY4aS5mnieyxpdUZ327f7Uw/eawUzDoOwJ8uvL7Zcf4xGcNrVuKrpm2B9KuKvzlRpylTxypF
nhdGn4wQnxSrxgu3GtZ2PX309dWXp3Mj1wofReBckT1uorZjNr8ileMGFi9eWhPQrJ6YFMCboAnx
h2/TSJG15aHIqVOq7IfCUwIGXXufI3XQJRHSfnk0WcKF6226qvKCQhFyV3arRCVvSd6I4E/a9bdt
5V9hXaO1NKtLQVpj5xYsLk5D25LdEY+3n0u1CumPR+WEV9uo9/iMHk1tQJyO8xeXxXZSxBLGdIOm
qQ6o15cDZyOa81lYSx1OlQyuCC9IqQI96OYxpSkxydZz5O5xUH46Qn7k83weyPmCVnOOXCGvTkZa
m9Yv/bJCg+lFG7NJA1f1CI412qLS+YR56Y7U2nkjbWtlE2/A/cegjzIPPJOra5j1YUunAyn6yMBH
rydknT+qtvyH0QW8ccFTFhYTHWdxebTyl15kSwpU75u4e4sHKPDrKThPVEwhLNHXkcOJgn/iNOfh
BkT8LXS7E8jtOSQon10CPrRcGitaiPa5KB672HwvRkew0YsZa/FTeT4pT6LjxlgmjzepQKQDygAe
11t2Y4+Uar/VXfrN7vcJF2i3IzafTuU5XOJ7ebPrQ1OH74wH6DFiRpQQoP6gQeQ0BmUr/WRnK68w
t6iMgPXSyWJkkBH9kNqhcmvtxF7zdSzAdufeXdOXXS4r21Hs6Ud/XcxE0cwiz7ZlcywrDYKAF1h5
mfbNvncx4YUQSehtx1nDN1kQWUlJVjR60d2QKDaNJCfA7WtBndrUFk/2ZmoL407LYbAkTgSYCJeN
mhfr2DOMzTT5coc9Llk0Ex1Mo2EVD9rUEhrvZu3m9vCf54ihT7ku2zxculg4COKvTe5VHWXjblHR
ZXBtfxrfPJEQxk2BheOOUyD9aVe5WNIxOX044MiGQH/qWr225e9ZzwaDai9CkD5C7NnavMx5024G
JvRGcQ8bGgDIpHukX/iz7/Krs4u7z6ypnTAGf+OGfy6dncGUG5/oyLjXtMjdUl1E9Bzn71pPoGpl
Mdo7yvgNS4+Lhgm7CMMvKxV9AETkLYkNEL5FiLNe8jc5LEuevEvUdWSLtX3souEL3e/YN7+HFvn2
xCIc9uGOJGYC0kGsOt989TNCv+11PWlHef1xyZWBsRzkU4rke997IT+P2MOSZom5DIYpPcy681DU
5zoVwyLN1WMZwT7nnrdragGk6Z4zEze56/00o02IfyTvJzu/pFfqwNcKYMOx2Qs9UkHbWFwRPi3w
uMru6McolzKSIxx+t2S4VlzW1q4cBIU6Nru3rRXFgrAJlB26QyKB4dZkomaWS0Jj1KxSuz436fA2
FteixTEdNqFV/Klkbo8dSRsR8LZus1O2Ip8b7GTBD1jWyo/1t2Ryj370Z7YWnGxDH5rHhrNOvJLl
MX0s1EtoJaQLeezR4siKFlisF2NHlsNYjYHnp+ydXVst4FQ3aaIbr5nPak12LLtbIJaxoB/KSPai
B31xBnFij/3k6MVrW3j5SmtEgtAieiNjBAu7Z25wM+kBQg+Wwavo0KV2COQQkKoPrrDnajAxq5v8
j80r2zprFEPaWbahyJTvMvcWXNha95zPGSd/oYAqwwFyhQgVLO4w7qob2cNp9C55Ze4FmeMYOJqG
JyMnEFC3iHwZqhpZFYCVXf9kqST7pVTbfAJnNnLb35li1xVdv5giiKl2Bnxy3eyzB+TjblNpixLR
Q5tX8S5Kh+sAbb7bWFwWoJURcSdjc68XBcSKaX9VV+op/JAgLIGRacyu3aEFs0Qm29xFWAN7hpFL
6HBWlhVgZ6/jOxlOA/66AI1KvfJLm5T0CdrDuTbW9BLEL5l7BV/GCUMyQrZpYlIqGO8WY5P1F0ln
+rKl3ugayL8Hlz9GtgzyHtxmJFHDUMCazFL1Lh0kiR/cEWIpwkD2iX7slL4umCkXk4tzOplpLBf6
2a+FtRF6L9ckRO5mmboLJytXsUlhyxxxc4gi0e4VeHvmIXBPs/HFKRGZ6t0zrBn//3JG+gMiGyZt
epdXwOrsW8mpTR2qV4Y1WQykSMgyOXQu/KlsAO1ra9QwxZIHmfvFau4sbsaqfSOiZ1Xa1/mzwho3
Dzs7YyXNk+qldGZr65oVamZRTXeivXJCDXIa6jfQ8LlZw1yb0yeOd2MlYk4LTQkM2C1AIBca2yzH
finypghcowwDIldKtJy4Xus0oLKtJADqekme85EfkU1cwlbe2IEQ4tqnIA+2SF87h/c2NDpnmyYZ
AiYue2w+L43DXyxtfiR+IpCYyGFZg5JxvOHV9m2ExVlxIOpz3EfVRQdC4YwqFyH/lVWctcR9tw3b
PX62UU9rikYGWGemLBeuZ+V4dRWk0bAVbNypFy6oWO1FuYEstsiIWfvDsYopb8Er+6k7onsozHA1
pNOrpXBdDu7w3IZ4PZEBNZuSIhqW6O48JjMHaX+CliBgneirtpx+6Xr9XQSHCnDomwSjRBOwuVP/
kN/MWzSl94Pea5RPezhgBo/ajRJjgqzR05ogdCZlIz0NmyVnsh0St8aFhOu/PoqpY7kZS3NHUEk1
M1bYnHOiNn7GyP7Uzb9hnH+InqHcgqBwW97PraOTjBOCQ4efhG/x3cJ01nqOgwLKkPSaFpMJuIem
hpOCY3Zo8UnjYdXG2rvfCG/VGw2Fa0lWHWH+3FU+e7TjCTgdaK9AN5h02Odg7mViZV+7IdhHBGRi
ZEtu27vUCqc7J9ThNtj6iBJJjhtV41ojCx4d8mOn5fq68e7JuGAw1KeXYTS2c6uDCo/NczfAiDiq
C8yobINR+QaDYj7z20fHuO3ecweKzPozh+TeY7fPJpi74jCMSI3YDvQjBHTsa8zs2wbf+Dmij0Sr
KLOm3GmpWu2nqYZ3K6LXKw+PWY+2UvQ/ygPQr1MgeNSVTx2gAH1vPrm/pQP4YT0PIdvDlPSGFQad
T+3qXovdaT+6VBcUaXrRRE16vj1xys11taiQoiyNgT2fe83Eb+vyV7fUVzfoTCyO2hqsPZtr6Laq
8i+0G7RXkn4K38vO2HSbB/6ilLMqToFf7HwTE4GL2HCZaem20Cl0bkLrXrZ+ele1nNuWXEa8yYup
9pEHQoIb0rdXcafUqfZWFurZpTcK2jb6z2mqztxhU6ZgayFq7HNNVaIDqddTejXsduw7KG1DID/X
PykmK7YK6aOp+2EQS6DXuLITPgM4yaOqP5cOzlztG6xdfWjRFvZVJ9pJnIYWmm0ey2/XvWazCLZG
TYuwbuC/YujzJvLn9pxcP9igbwVK2rvbU04uqTICeagzh7+2vVbQhOO2QP6IJtdkLaVY3dN8Uvyb
YVrWknU4rI2ntE9SzgP9tSVeYmmYphtE1tZzHHspZv81SmKByw1Mu2oLtWpCNjKFwgeRLpqxkjs5
tk+DW88bM7WS1dDkpxHJGNwx7JzV5HLDxUOxsddn5AiPcLUwcYxwrLG49ImpAB1eWU3bn4bae8hL
3tByzhdFbTSnzu9qOrzXHjd9ryaTpYPeIHXs3IQTID8wYxePX6o3SBF3oeXT3nixHJSFdftRS5Jc
cHQxChUrv3HPBYzYsp5FGzC0rkKsgwMUK5k516IN9Zs20zJ0ho76wrus6cc1wd8oF8OTP0fHyGGv
wrZsnZl1HCgtA48x1J1B/wBDzvjLkkt4lOvdG1ZzkX0GDONEL/kE/ym4L0UkSDfa9DfSH5yGlnFK
bGtYdmURrbWcZgRpeH+ujUaz6F7GbggXghjkwJ30wG0n1mdr/hGjt20sarLTP9fhBJ2L/FuOeGt1
t2P20ygxKqdor6z6uckQU3ScXGb7hI9j7zcofKIwXoVJQ4pHby5cX3xfHScM4qSTtL5pBaHpHkyU
1zn8y2qInJ2P5OcOo+Kzca0Zj2oNtr3iDXDFT5tjtsRHVAG+rsfQI9QmzZ98B57adOkoIgvkzqmm
82DBHtgifI/vUaCwqgShmle9iXR/aI5Tn+UbZBm7aQjP1IVgfQGLyIwRqY7La0bT9FqU9m8zj0ch
+jNTKrHF8T4LOYKzU0MQ1K4z0XN2X6czeJSzk8aCcbYtQE6srbS7nTHSg16Mj9o0G8ceLZCJDnhd
JduiYcTtfOvXzKx+UTrtq1Z1MzhXxs2A983EmSkRPTVevO/g0sDcPk3RdQeDstg09qa11nX+sp2r
wBcxZ0tyyUlmCCLW+qrZEKu0QzPJrTzTTfz99UfuUCcWjhaN09pvZPefmci+uiaeOfvNjZL8X0RC
eSF962tnbj8iCxAyTa92+hQGzaLjyay8KBBElIEwwNjavM1DM6wRPrHC3qVd+sz//8H9aurGX0bg
BcC0gP6try80xbbKjn7HdnxoTfe3zrtXb2ofYSHCwEw1cvJdirN8EqVkyHZAGFf1DjyqRmuwI5Bk
U3ngLfpilmz5dVhnN7T2BKV9GaHyAlmiE7uyWWWHPZ+dWr6kdmc3jA7hD3eTNW1crqAyqjYFC3fo
aG9Wn/wRblaCPMtxU+nI2rC/x81v6bav9EyBRpfVWYq1EXLnZE0nXdnfFmIg/bj8MjMPbfq46r0E
SZ0uanoZ8J3W1/oZbUJgFxo/rvkLoemt4tk/jkjSlqVBNALS60TqaHr9+G60Z2ORJvGxrjRaK63i
4OBWy0pZbLrJ1lfI5mymCxX0pbMx1BiRNlZLKljkg8kLk7DG5Z+Ju4ZNaYSjk3bHGOO1LztW+M1U
p79xJa+hU93OKjX+blo5hQOKw3jLJuzagTapF2OO/T3IRjC2dI97dmKsRrd8iuvm3uopgiCmml8j
WaoCrasHWo7f2z46GVshCV0eJJNOcZWVHcjUuyD/JvRvrGGsRkiMkXInlFMb2Wn1StXnbtaNfVkM
a1Vq0VJmDGV1u61Kg7kVTDgpE/57Y7ny4vmYFCxAYSzLlV53d5FHcXukU7uA4sjwtXbl5xp25eEt
H5tVM7SMAF10rxkM/aqsfiIIPZlSRulHWrLUJvPT6eRZ6N228PNp1RnMu3mXOeBBFmahnESWUN13
kfVVi31ksWrSE+hCh/35aBwqYWNzH/xfOlI+Ab+E9F5gUDYjNXB4WvYWm9I4YowYI/OMYeUcK/2c
qB61h7Gro7xYG8ADTuHcj6Z/lfIwjtaSIsUJrWvdmK/tmDyhsGQcJYfK7gaMGqVzKmfrMbTSB8Ga
svbcfpM188avjbuQOzlm0aCvIMioplylKWgkjZ1p0ixMOVpLZJQ88iKGnRpdTFuAmuPlTqp4Mw3G
2u06phLARp/OgkWt5QcxNj9hOvxkLVxFOi8M+ZDLvueiwfIXVm9m7Pwko/3bDxV5/ebS0vN6Q/g9
fNlEsIJk1+7EX0CyEPZ12QCeaWermp9i231J3XGrm9ZOxoyqWmceiN/B7iHQ6PTcEO3W6xeHP0No
K6nX3DCIhhh8sbYld1hdfTUlsYHZl7AEPWzZDlD34rggcXlXvc6hv2ymWWziznj26WGV0n+P+6si
PokPmkJIgdCOFohiPNgFvaeVCcBdeM86KW59WJ0JPBpQXg2PcgCL6SLMsJXrHDGOUWgX1g8FRoaF
P0+HsveXyWzTosQhMCYHi5wUaFZvbXvNg2UXn01LV5mmu2TtI0jThydfAC9bPrYC23tUncHAZi9Z
cmGgyUhAhiueMwo6sZsQL2ZbzWep90sNlaqkNXRMzLNjuHSGkhuYgrn3dbi93vLgBV7nMrMXIi7x
pmP1CaV9kVZ7spvRC+Aa2XZTWrfQpHWf9067KtH0KA/l49jtzR42OIJOabRvkhyoegRbXaiGBEl0
qabLv1bBl+e5wb7U3QHBszYmRs19bd70Rv9S6EBgpCJdHekbDWN36zsMJQyKCrfKlQYkTyohdkKP
JsABpt+w/ZCese4bcehdlzyUmmbIjDWbQAu3AtDsu6OqRXc0qqQ/AkDM0HpK2yIfUYtWq8dd0Yr6
IRVa9sC2+vr57Ymqxf9IThG3TSckCzKMIyNobL3d/OfLHKiNw4paQ3m+PYUcAB7CFu//vkiqopR1
3BtX9tzWD+Aw8gG52GOtE95xe8qi3vUkfX37zwHXo3IKTNf8tvHy3xcCSMelr0xtdzsOsfV4GSX1
9ddXvX3AW7KNMVRCW/Ob3Z5rnbYLUNjZxLj897k88QKDUJ/z7QiyuybULimAtp2psxiH/3xgb3fx
RKnu/ud5wWxAlI6C0Prv8YZ0SLEQB3hS8/Tv0znVaqcIhdHtRW/P59VE9VRs37MXWdemDO9TOj2f
ZIhwqqpVd3d76PhVdu2Am1fJmPZPfhPle1OCJZaR6rlzdN6FDoQgx37TBaU7HpXO4nv71qnx2yBC
rLe7PUxzP91gbBDLf144CtWBrkJAs+uPbXJS5zLjn0NvP8rz61dYF3G8/SSVUNk4h14EIMHhqpfF
lu20FtweJjhPj8o3nwup8Xvo+tmSRvt4ex2D7wTKaOTh9kJ2iahPln64vn21S+1gQtOLqyavLrcP
di6bddZwaRGVFcdB71RkXaiiDW5fRtFcXfiBybahg5lV/HpMkcwxqitIrX9fJ2unkf1AuQGkMNdd
ZyVnIPZ4Xakxv4eCvyoH6vpCRJ27rKJkeMiI1Fy2pCo8To10ghD3zROzVxNEyslfOtA3rjtbvcYz
eXZubrtv5WiXi1zrqw/R1L+UymKXbMpXb0iL77EusQ2m1k85I2TPveqvG5koCjgVGI4qGPSahWPW
78ORiWbRHECrkOQWpNAIJ0V+QDUx487A0XO1ieFCfiEi9lY3y5+8cS8uCv+vRKXvXhk3nzp7Aqa3
1n834W4XWZpP66SOqEbxDXmhTJ5czdxlCboWLt+ei7IaS+WsMfwMUl5uXzAiw2WRCOvV7eHtC00C
OJRGuca4w0v9c1wdjSsHidny9rC7vkDlmt5qGD0S9f7vZ9D1XCGfhkezlaziYG5cfa1ZBinE12Nu
r+/DCW5GaQ///Kq3L5Rt2G/KFk7rdsjt9UdNR+c/xPD9lUTPhiN9Ow8ZdZFQoGfagoptL+2UStA6
PnKZaatOG9NHQgySoDHs7qPItZNp1yqCI77MXhj/ycL+RODtvyrH9KhA7rDNKjcHVfHlXisra++a
yluzeR24/gsTXtwa3lQ4vNkVUS6xvcI9wD9ozuZL6dbO++iYVRBFan7wjaRa+05B3E7RDneo+70N
rc3hmVrTdmnJTH9BUZgSmBTfSz17KGfTPFl1QdCC5SioCbjAPovliRMHoiiqslPG1mljkbVwzDKR
b3pJSkpeQnAVmZqOmW11G6tEVVAKyP9eGMXR6CdzQ7JNdDR809lwobiHLMMIULHgcpXdlYhONjXW
/q1lp/GFaYSRznCd7yi/I1fC+enYhy/aLpoebocm9qyByvz30HFo/+dQC5vzg07H92bobFbfPntE
PZUe6D7bqJBsU9KWgTNuzwF4bgZZq3ilqAtd1o0O6xeqS2G2NCun4bwyk1ldbh+ol3UDiziJ9e2h
cT3OGHDiRlZtb2qWNoq7U7BsUn2inZnI8Z/vi1NAZc8MmztI8J+ZNj+CqkD60frfd7VP7A0+JXaD
3raiRQWNpcIMjC/hYpEqvES0M65uz6nKCy9M92j0SdyEE+K423OuspZqIp7p9kjFYXEiomx7e3R7
Ifxp/jalPQ85M69x+2ALO6S4mWvo3+fQczZQuY656//vOPiPpUm03fn2VO17JZFuzbZqqFAf87xb
6qZCXQGA0q21VPC/ow4yXuFGxI+pzRlYltmeXW4LCAGuT4JNZsE/j1vZEMAHjvvPkbeHBOcDNV0/
/PsSty9UdtSdHSh1Mqc9YmBUezbCSd/egPtSy/klODH/P09GtqNvNQOI//aNtwNvH25fwIcKHXz9
5nmukY9nvrOLrhtQGTfWaQD/OUeFRNZCauAHqGELyWNX92ZNUIU948epeghHyy1/S7PyL0mE8caX
4Om35wvXfyTuQ3/0r+OulNhitLjn+LLaVzWpUPZE23Q4lXJ1e76P2RGpvn6FxXEJJxqpV02hLgub
ylkjVtq+dTmbFrdPu4nm0nIciDK3tf3tqSbN+Ort8T+f3p799+uDj3EtL7S//3n+9vB/nrNNz9gV
MlspDwyV3qtpH5vTfz7oentJev7WWaAXL2LXfjNSzAd6ndUfkHY/tqidT80tXzrD6HbCscTGM9J4
5RcWqR9kwL+IyoA+w+FRmh7raWSQy9TkySuNl5Qas2CiytBWrTXtPVK2wim1lqjCWf/K8TRJWfxO
NaGefWu+RXaroyCtPHbsSrtTr1vTGIgV1aHuF7qyom1YlGytO6xdnll81r7xTj+59kBgdrUvTWIG
E3dGkDD2a1nU+eugQ6JNWm6sNSxcH04Y8ALFqn8dmqi+M2STr3UMYruqj4oXb5p2/4+5M1uuG9fS
9Ktk+LqZRYJzReWJ6D2PmmXZvmFIssx5nvn0/RFyWrIzzzlV3Tcd4aAJAuCmuLlBYK1/IBiZPWq9
nsN68rxjGnTRjWf43+THTcLhGyyH/NLO0+7C88kyDHOH+TpAUJLTisAGZpZvbJGTfIqQJD3LjZ4N
7bk0WuC1poPEgcIqvQQgedZFaAwL2QYu57wLTBsOnHH8XvxxCtk8LYqHNE3y3dupEx1YsKF0zbot
oQYMw7RHt8W9kKUshoBmd8jey2JUgWIBnrrvnfrCJiHY7GsiIKDD1HCZl0r1MHbkVaPMKD/bE3nr
cEjqxzxJH4B59M9YNJ9b5qMvdWdBycp8HOzzaZE70AQWCgv5ORzt+vBb0gGEjOMbM90+hSfewFOe
xeVyu0RhTmjFIsRaeiuLbxVxoqT4IIOz7Ah3X4YflQ4bcR1B6pNjBaW7qQsgvv1g1ftAbw+yJDey
iTm3k8VyZhcZvU+8rLGvw0FV9pkDryuFpc4qvUNEQUC+WoVztWxTKZ66TBJiopVp0obX6jNLeuXw
2kVoybISvnn52pjv6ULDWcKsTPsawhAn+fEZr/17L614sviMGkjBcSiafrNswGHf+HGa3XjzkiNU
K7A6P445ddusYkJgQHeQhIO5Iq4q1XFOpYiqE1yWB9bE5p0KrQq9MeuqqG0kZSPw5DYP4klWmqja
r8CBFDu1ACfYdHqxzWzwrkmj+/ehl9vrokMcQUQDPCronZjndFDdhtS6mxJQNm7uKy8b8mveS9Yx
JdWrxrxLOdcagGx8Gkw9WBVRAoEIpMAt0cz1wLmudFM3b6fKI3BqC1aYkOxYmyPqrhtNtJC1tk6m
c2xs70R6HoHRMEwuitqqLmwQa6TQq/CptNNDlUXmx0ovbDgVPnIgUxo+FAoBhLmB/XNPcqk1QXUn
eAIv8trTYsRaFmMtrsgtEXG3y+SuT2AoIeAZXkeeh26U1uSkSBJ724+WOEa8I4DDpC0Z7Sg/Mb41
2zFV7QuD+7O241i/zhPs70JVse+GWbIIPd5FWRrOtm69aVykswdDa4/amVRnQuAS1a35UAaC/1zM
m9d2TWXkeFso33vImmYccUjuDQ8LQsjt5LjXIBLbG0tvg9vCQrMiROhtLYtyQwPDttobZvYzCwjh
obcG8hgNNINwIBGQfu+5rYEzbecfrSypzn3Qp+s4TZqPIoye5Vet6d9Csw++RjyrBNNHjC7mPg5S
RUdj7pPYxBSqyKg/TvqcPui9FyN77ZO5ibYQTvq9T2mBS4mT7Ailyj1qzegeSXmS3+oFCYkyyvxN
zLuhwg2bqkxW/brLJFhfKW24SYYybTEpMODx4aq7qPnrUXnGR330EWFYmKrDNpsPvG2aJMQAGNTr
3QSRdt0OOK7X4aCf8kzE69CMlAdI8pc9T+FXM+yujLrXH+AtZKTF67809dL2Uk5djWC4Ktzwe9Nf
zmpMKh7reRkTRnwUVabfq15V3Pndu0LYPWqdJV5rNPddza99Crfot3XlAUKZyg5n8VodeMfC+Cch
qhpruRtrCAKE86ZwIxQmnUsV3a5jFc/rNbmboUGr4Kn681FZRhm+Okw6IWt3VA6Z6R+hjBjbhFTx
gay8cpDHIb4TPJUHtXRw0EWeW5P0c7OFbNVaWmvuZINaHpW7clM6Jrkyu40WBcoZ39vLmlHzv7Ru
FRxHxvkrn5/GLhkIzGlpmV15mZZdyT1moR8bkqmHt+OD52s7RydxL7v+3Ba06fe2Ddq9CzQOWmSH
Hf8sNyZCnzxHqbG2yxTtkqaF+y1339rUI+mOX9vIaks1EWvpMJYJgRn6dwri78csa1Ti0/OuUEB8
yT25qX3eXcCTgsXbsU44Y3l+K8fWFG+iFB0z2RmKI0pNv5yHcCVJmrq2GK4ccmTvzsHEyV5m46CC
ryngaiHX17nhFUIG2ZWvBtlVmYw2HHFPX7mjSN9X7JoOAb+3o4Wu2ysyrfpKdpQbpJWzq3pXzS3l
gboHH2Yx5djC00hxmnmYSDeeMUMoF7IIlSnf1jpKS7IoDCijClzNkyyGVrjiBSnuCleIqzg17uTh
PkS7tTHwkIvGbHyoNVK9LCHsvaxVTPUSJ83pGqNs47bOptdTu4nRHvuoLdBTohMZj3GNrhDr0fmy
tAQ1wdxU9IseX6UH4eFM8terNearZRoWbMgkDQ9vVytPGXO1aY1AcwlLfyuV0FNeF5sm98FFz2Lp
r+ros576W7GsA5hoLhAaWSsrpiFhZJflRM0+J1qS7WRpTMsjQyUUn0RbuxFzXWiBYXiFttuwqoln
r4faHoEyBenSQ6jgImcqhHWSZ5J+qJDPkq1fO9p6AHa6dGZfj/DKVOrwCryZz9Kiv47xvzghIH9s
lcF5UAUfP7oDrCPXvSq7+L6eD2cuPJsqJp3etLHzMDR6tCQQH55kbWNFeGKM8UdfAz3dGFjsDL3i
PFSQxjZZFQ0b2UuInnBkG0UXrpK4H6foJD/SUTr1hNIrGcD5o7woIpFbZcpWFsd4/DzhO4uGVV3c
1b63lh/pNuTGtAnn67ZLxEcD1lgcOucm0cl4qCrkYoyszjhl2+e+NMm9RJrlgQs1bscxMZAb+lE9
KGAY3rpM0zQyiCKxb/Jq1U1YJ0F36wdtd4vREqHDBHCo51NE8gYDmX58fGuhtd59H+nJWbbH9aTe
6h1ES1ms5hPOWdz5XLJPX6XmEk0Rd+vq5rZpx+pyyODbMwEAal8p/FpVRDJb3fK/Btdt0OVf8XBK
wQn6s9eAAdt2ahyI/n10b1r1k6sr2dfYE8BfrPKTLsxy3aBMeCIaaZ2LSSvxQHLtL5FSrmTT0iHP
J3rVuZkSvOFGNeRNYlb9zVS43UJ+ngVJMems8tErgCoq5cBkTInNYw2pcp2HlvMAcOAsmzaR+Nw5
KhxEYWlcFBEd+TfkXl8ubdZRf/4NMWuo178hT5lTyb+hgjV0H2blE/DdbuOVsbFJ1HjaAQ5IVwJh
j3tZ7Ko4W4lAFfdGU3+vnVxff1dUY1HuSBqlG9jO5El0Jfqo4pO+Uke1ugAM3+9LLa53yCajI6qE
ycpGN+/TOHYPQKCNb059rBNlemlKhglEyCMI5fSeXK+6qIln5i2CC72ePfZpGWzRy0qRv0v64kRk
Dsuoee+XYovIMzbDRrNkHUDrsuxH2BHYQHtNal0kmr72BiU8kTZylglx17U8XjoCLBBE5+ykm/k6
b3osI/yWHrobYvziDs7rCfq9bhu4ammzvZ5tqyfDAAs6l8rIB8WTV+NrZVcF2rqqOhQJ5grZRNa6
nciPJBBQ0Y9IUKEEtkkq3zwbxDfP1ryRxSDpreOEuaQsyeOyhZaSPyLpY6NMnUVQ3+e+fY7HUWCm
mwDXm6UUYIfpel8g9H8b+gAmaw2chRRCt6f63nKd+JZ0evB6vEjsZauJ+gtqG7DNu6+ojfMOA/5y
7ReGt/ORDto6QZLdxj1JjkZRu696ry4RgG4fVVSbVsg4ahdIp+KA1ibhZiiV+mOlavd+FfdI6mCU
NWbugxnhoRJpdnxqi7LHA0QfUe0f/SvWGJCxM/8aWnl/0kVjXZvzxhDgFs38eoxCa1YUa89AMI/w
/8BaVkZc7cXEtOKtfVvX4UZtWLLJY7JbF4DCH8M23cqirFDD6gXZevPw1swGSWXXeXoJedO6Tkqv
vnQ6ZfnWAGUZpmbR+Px2mlq3y20zQeqTnWRF24bDKk4CD8oFJ5LHtCYbMLsO070sdrlnbbKwAA2h
4o3j+uaDw5Lu2LuAAGSxHsdgjVKNupNFO87vG9JdV5CpvFsY6pu6ac2HYvQhsLk32hAZZ1IXSPD7
6jdgWOo2qgqWNPKY3IRhVp/gXEFbpq065frGm6pi33TZZ7DAUM9dT6w01Ylu+jEzrwzx1BJbgDiD
XcUeGTMor3NlXuXxjWqE6kolO7SWx14rvOKzPgrtKEtIKZpXbvYkm8sjoampeyat788TJbkKKqJR
1pXddRBJm/qzD4fq9RwsLoBrl9NnyC/OsnLJTEek/rV5AArRe719K3nea0mOVQMqF2913U+lH/3k
IPejpexHzqm/FT256nkA/NHy9fPmullw52/6uYMP+tHv934/xmeYjfHZjL2bNh27HXIs8fntuNx7
PVYOJMx6kA00fzucVYz0C1mup+458QHm489w9lIzP8s9uanLEU0VkbQYiP1Z4WlqOLwrG3a4y1U/
PUQ9PpSvp3k7Q1cr41qLZu2++fxyI8/FpKBbfPjtP/7xX8/Df/ov+VWejH6e/QZb8SpHT6v+44Ol
ffiteD28//rHBxt0o2u5hiN0VYVEamoW9c+PN2Hm01r7X5naBF40FO6zGgnT+jJ4A3yFeenVraqy
Ue9NcN33IwQ09uVijbiYO1wKK4YpDvTiszdPmYN5Gp3OE2poZncuob9DLOfameg6XjDAa2UTuXHS
0llmFXjfcqGEvctEBZOAZONHsXFRTab+ukkn7cJgaD2QG+Zeo5ZkXIDKL7aK5reLt3aygpwbBpp5
iGRyERIUNbNdmTn92czS4Sz39B97cwuUUzKmceBOA5YmZ09o+yZs8+siBErrGeO7kpupezNwx82/
vvOm++udtw3dsgzHNXXHFrrj/HznQ3MEx+eH9tcKG9ezJdL8om/V5AJ3i3kf9nZNfmM+Uq7NEWcy
YBsD0iHz5vvhqHKRDSxr76yQ3FylhmoieDPU125oV0gocGzwLBM4qdoFsPr+LBdt9VwmVYv7TPCx
BK5/GZIN/6iKj0nctPc6pKmbGCy3POq0TXTWPCiGsphoJFUGXUE8f+5jwj1Y+0ldQd5vzY9gLZLl
ZGfJUdZmefzu/EPx7vyKru77toJo6Wm4nnpeg1hH3Z2JPv/rG+3qf7nRlqbynNuGo0H5Moyfb3Tr
ZA4TVj97ISLSoxfD/ZN32E9dbqqJlAXEPtTy5D1+q+5zZFHrLDu8tgvqFqYwOqKHwJiqE2Ed+LAx
D1xqjS2mmfPBzpnxw3LX84x51xbfWxWm9dKVzLtKv3D3aFbp685ppsemWYw18fAJg5iNmop236aG
c2d62pWsT1nlEDEXBUxOz7qokDde1p0zPXp1fDcQY75jDPjlhAnwgxvV1QEaLocE3dLJHK462w5O
bV+cZQmRwPHq+/HuCp9nFPi6IvMWnY7yIzAXfeUZb03o2hjZa1ehGNVqYn6yyyNQHgHSIUjYh8ON
6pV346BpGLx1xJKcZv5bfOWTba/H1lQ/q6j/7wALWa9FawwvMjist7qDSVCYmymGqfT+u7PO3Ssd
LQT5aPzHT8NfLYfD57wYq9APml+K/9i+5BeP6Uv9X3OvH61+7vOPuzzl379scg6fq7wGSfBrq5/O
y6d/v7rVY/P4U2GdNWEzXrcv1XjzUrdJ8+cwPrf871b+9iLPcjcWL398eEQ/izAr5qzhc/Phe9U8
7Guqyo/kx3ti/oDvtfOt+OPD/04enx7Tx792eXmsmz8+wLD83XEdtHtcB4VpzbHND7/1L69Vzu8G
6Cnd1hwWN2wZ1jLkz4I/Pujm7yp2f7brqLph4Sprf/ithqkzV6m/C4H+rWtaIN5V3dU+/PnXf3+J
vX5tf/9S035+qZkGp3Ew7tIEcDuh/mVojbRCGLVuKDv4X+5G4Hy2xNgQ4Y0+3xX+RkuLbIcEmIp5
8QyBROJgOXVe/Pp0/fRwvX+3/u1l2K5uE8fQVUeIX0b4CaXMsZs6dHoKBOnHRDhHpshPdo2SJVrD
fhkJWIyFsiaSYC8b1JhXgRj0fzP+aXwZ717x8m64mqbrhtBd2zLMeXx894p3DC2q3U73dmplFCsP
RbxZeFTsFW+pY6uDT/Wn2PKurND9xMiBiHPeLAsthY6dEXuo9Q4CDgvS9bsn6m9mHpphzHOLt7nH
fGG2DsTEVDVGZt1W56/x3YUBmzdLdBi8HfN7Uk1qm2+NqLzU8sA5YcfuLobBGFYyelpNgmg748Nq
iASqqGXdEuPrrHxtWoa19TCz64rcPWlDUp1sexuDmD+haDXtTBdbxFwYp/HHJilskJtmj7ft6Izr
rM9NJjXBcEn+bjyEyvjgkQo9Dh44bT1U8rM/gpKycvVFKR3rYFyb/k2JB8/SHfrtOCvMKFOv7HHn
+OZ6zgDTDGYvgI513dQ78ilnT0vqtaXqwZJle3NW0/prN2DGOPXFkj87O6vRdOuALdgo47PnN5B0
o3wzNGubBHnXN1vHTvJVPGIDGe81h3BD1y0bK9U3pVJe2NFXzCrRCOwDFCMSYijINC90oprkd/s7
aFpoP7etta7dIwmXZSRYSCeqYW00N2oXpg0NxelPeRhH+yogdNkhixuPjrEBLoZ4x94JCDtHXFac
fhtLFYeBAsdLPXBfmvkLyQKgb+FDalrjdmjadDX5HVwSxKZjhOiXfW0cXKA+q7Bxtij8ettyDF/I
QfgLojNrgNzf7Gy6wq/oqkTHOjI8sRi68jq6zZLyCdpzxQsPU4YoBwPLcHIJuGyB1ndPK6gBvjku
TR3Klw3UFeHYLUoBgJBb8kwKUkp6hfK7V+3sLIYu45q3GpOyrdCiPb5E0exN2S8K2Opm2t87Amkq
3BvatTIQsymG8omZBV4IV9pkf/HtSdkUJkxgJfAeQJ4miAGhfc1E5roZmgs7Tl40YzQWTUqyoEon
e0mMFwpw3wWrzP6sFcS8kK+CTxheRuqT3xU6Vi0w8gCCBmnMD2BQkaLqXwb4piZRJkhkLhJmpDYX
UZEAiXVaeNXZcG5HDaS03+pXRpohtFIhMuKMQLkq5McIlD+PvkaAjrzdMh/7b4klcPIFuLNIWoyN
EfrzVlAJsdpGkmODCay9iozCPGdeRaqx91ZhCW2j0MC7uImOmrRurgLLwAPLZAPZblYkn3exG3m/
SZvAXJURvn2yQjHLpzFMpjWaqQ13M7i0/NrcACPAJXY+1PmskxayLDdNm92DloIO8qOJ3IvnxrLH
W4U89laUe5U5TNtIMXdSJJmlRzhh4Wo8QMuxXgW+pbi1rJWi38aYPKBaq03g1VD+7kMjRzhjVgKX
DTUYN3CobetVf1m2gTcXTKAhac4jAwCbW1otUdgAZDF3fD34upWtQjcmFt2D6pbFXyS3J6t1dCQJ
5q7vrmRU1WDnjdq6qVWo86WGPcr8kW/X5oCQhLQsL0EeHeXFy9PD/eXC5G4pL5chBJ0++BOGlSBf
ErkvLch5QMc8noqvPfUxHDFBxmfrmw2LPXTcmsB3Nig1XaH0sO17FeUt1MyqoQKJO3R3oVF/JdvX
AU35aFnilKUW8tVZd40P4EdDbwFc9gfkM9GWNdEt8wpsfVmipTt9wrKY34W6VxjYUafxHUKR1c5T
/RtDscTaDBHq7OzoBormIrL0Sy9W3d1YNtfCd2BVA5qBTby220BfWHVlrIJZjMj0C8gjDg5u2eid
suwLgY3zUDjQ4SKYKozf0PDc4qXpbMy6rGqX6dCAPFFBaTIjZJxUjMMyNdzmXXGhDF5wmIJkb3Tj
dCf0fOsp9TM5BuzaiHpVWT8sWdvHDM/ldUbgGZswtH6LwGjBqMFJh59orlR7VBbhWPircSK0ygrT
a8KI4UCtIbFiBwdIBEGqAQGrcHTWdpgKht/pEsbRS8nv93PZXlpBm69CRZ82zdfY9q0TCe4CnE0W
Efsd2nXbzC8tWPytZWA86sDsrVuAPFBx1WaTorFLDCFEWS8f7kdL43WWiWrTMcGD+3esByDQ9uTv
yDd7KwH7YxO2X6s+fTGm6alTq3tTqbIbpbPLnVDcnRvzqvNJRF2ic4tOh1/PRlFRfjS+Md9zFx7i
pjkSEQscYxMAId1jPZAQsatWW+p2mK/hk0Hdr8QxiIkyuOoBGCYDAIIAXePniw6ikDKhX5FC9l1g
ptuhArHCA89RoVILDVB9UQTfwrw7pKV2NKvyq+YU/Qa18nVRXsLU+xRCs1sJG9Ulu2wPCIesUWzU
UbB8zLpQHDXHhJGRlMMOwMWt1kJQ6QwQzloIqUqznkRavuBZL+AbluWa2DnMKVxdVnlx1KzhnDjG
tERe4mJSCFpMJqwjoSCKRVRiiRrZwlV5AkSpb2pb32uRuRtNcYqTEUXbfKeiHbTiwb60RDBuVJ/5
pmH5xU7kG02gC9p2w9ofAyQYG+xXcmYz+254mXAjWMSeP21AZW6g9n4Jc3VCISkZF35wnYTpMz/x
fUc4M4ztdG0XJupG6Qr5kXuvySJmc9WdBQWlu3Ew+nYGyOMemWalEo9VV+z0AHCXUpD5CZ3gkx4W
S0t1UBLJJgDcxWU0oTZQdggFC15Qg7eMXYI3HRZDp7Dyr9QA3Js53XSWfjOm4NM83VnaDpY5RJU2
SufbS2FdMfPbxxgjYoWQ75QwwGzcH24qjcyENbOBlEn/RtCbZ4uETQ5pM7NTd90V6Mek6pehhGkY
uMWzkSHuh2BJs5BA7jLkLRaHt2DfsQ7ogEGAW7bPll5cDhEqIrx+ArjW7ppwkbIY9oi4HETqXDl2
eVVbCMUNClY/Y/x58Pqzatgfq5ihyU15DpUD7neolPXj1RD63OjRufaqem1q3R34XZ/HA7oufABU
NRTkRj0YHF4QQF7wQYfaCJxF2IGR2xS7wu4eEKcylw6qPJGOIEcXJJApy02ToQqL9vHJQkXBhq1i
dSGiaOPJagZ0GBX1lCUQ06auPVbTjZgCsXYECGrfK74UOrKw4Iw/RlB5QMPod/Z0dMJZ4ckLzios
+jGyXpxBfRyHZax490pgHWID50imtAF+KHhYVkjIjyfDdb5mffqQFzoaf+HOPY64mJK+thFgQi/l
wkZCW12QPsf/u7T0dZiNrKbmGnnstVpLLOZSFsnlvLgrecmAABCfZCuvSKt10WL1PPL6v4B12m6F
ymPTCALOvgcFEl+67GJCw/0kBhy4gnS8gEC6boSSrhO8TtCucmcVH6TSw6rg1yhgd9uli9AXqQCk
M6ul56jf7F2Xl+NJR8RvHYQZiB90BsF8nfVGkPzUmOnl6IZvbKKRYZGIpTXxSvPgApw15S60bf7C
+UoMtZnWODSnjKo2t69T47WLxB5md2QEWhOFhvCb30zZ5aDnbFDqxAqhe8SruEMcwsWhMce7K3YG
b0Y5ocnO9z3xf04uuhF4kbmFeBFuT0hOGb4ohb5KEKJhieSdomZw9ilJ3jpEYiDLoICYyNOKqb1w
0jhcI5z0TVGsyxiJ28PU+Je90HVeeo1+oSHHYHtJcn5SoTDQJd+rubUXedceerM6G8jtINapXpuJ
UPckddJTMaarwFFq+tpI8cxfYpGmeKqQIkFEDS2vsdbGtVOi41mY3X6s7DXGO/lCgXLaGqW7b8oC
nTVUhy9AcPSZF1+g017utLF8CnP/oBvoXbpRHx/cYbrxWsxO4ViTr7ZLwmrxt8DiGl3k/+uOj0l5
suLJJLxpxmfs3OcpuPlQZoz7wHp2mihXeBN+dky+FQTDC9Z+cJZEhehvrO54L42HwMFmLtY8sMFV
tcTfziNUVZq8+2HdaRhKpHVeHt0x2GeN018k88YV/QvoTmOTqjzoFt6v7pguzB2cKRZDDTMXw47H
pUqIEkmp8Mn1h36HNlR8sqt8lSYqCF0x4fcxXJnuE3gIHov+IDfdvKfkQN3IbrNbt9qkLWWV7rcO
LylWdEF5KBBnOMi9KLDyZPFWlgcN6aohdxGKp56F/Pf2f3uwNtxVrCPJmrV5v2wC7rY1W3LIvRBw
5D8vyiYoR3xv/NZXdnsr/nIqx0B9a8CwnDkZHyRPwPht4nux92ZfIEVaAkmHoB+bf3rMyWbkxN/1
K2HwhFYeE52citcWsplNuhYe7Y9Tp2VaH2Tx9VxvHxVKBxlZZQTH1OuMfYlgrGpDX5m7v6v3jVmv
Tx6NpTeP3JUbeb62RaXZGQWSflVDxnX+zLgExL+Wu0lX7xNf3ONcxazAiy5xSkiYeOoovZmQn3Nf
u0Sv3l008YhkIEu8feRDlMtinCXAoHqrkighMFLyKxGE6gEJz2riqW5JLiEBD+DayNHebW3AJFBd
NiX87TPI4mqjBDWIy7nY+VpyDhVEoJXAHHCA7o2TVusfI9U0thPOLIvE9ATakIgorZC42YVZpe0d
x9FPNunkSa1uMavqAyPatSC9T1EQJqciqGYfSt5hWmAtp77u9k6lXka2Szh7MsfqNHJ5GFSIYDMi
x9lM+Qm7p3sW4tOpy5TpJPecSjBJyF3etHOFNm8yHdVWJg+grMPvzfxJm066NcJM0zTUaHUo6FzJ
ZH4OUys7R8gwL6aRNUGNc+Gi0L0VgXVtrTZwuHVLHLrE80/NvNGIXdSRb+6jstQWAWqdK3QpFeUs
WKkcfERbjwISLi827hEnZDnP62XKhxOjKcxaP70rhWkzLtOi8pX+FCs9Oku46gBOwipKQb+OZXpC
hGEIP9qiKtDYh8wKjBZOt5E9By7CCF6Le61blzsnALQ+qeYRLPrOK1ngTQkqrLkbpVtrCB89gPOb
Jgo/Va4VbrEzUU9q4mAsPu/Jjd6PcC5MdVqKhOh9hLArsR9F5yvophgBXdmqGN0M5FGKVj3pqGOZ
ZtbR1DWk7xx7NWr2s8ty/oSqBLQkVH2VudTOTwrrC+KUhtXxpvrzWGATWgHQW3f9TQHIYRFNqXGS
D5bcc7re30Qm4qDAFkYmjg1ph9bamemkn9y+0bdxFD1MLlo4K/wzYlM72XOVrLf6Qj85IKyChEmf
4E8Je6zg1HzaQx87FGOOfrKK8Lttovkz8CM5CTVVTnIv8UH3YWqC6m1awKw/2Q06s2FrAvPRTSVb
J0n5gMbkobKQyMB0HrhZ3MUnSyTxSbcbUgxb1xi0jTwK7rhaWXpKhCd3opP9o6VsLje2c4ys9o5A
Z7xpx7g56F3qroyRNzFgffUUzFAXZ76HzfzQy43Whjn2JVrBu7VgIWhGxynov2+U0O9Qb5rLr7vI
Uozzqh1tWGX6KCvauUsete1PDWWVPJusl0UoCvB7Yl17/Zi3irdPlcfeim5T6itg5MCHf74w2a7Q
6/Qwtg965DQ5dK8wfnfpEB5ZAhjuRjZ9vb63T3y7vFJeedIROfPIBSxlTc/DhZK3un1rJ/d+ubxf
irLJL5fxdgu6JnxGzvVc4Tm29Y1E5b2LAIdZxLcx/glOH5AxrbDuMMiiXOUEnHd6oX/CzBA32kpk
S5/ID7AxI1zimWaeXeSPeqynLzzs03R1eFYrpVhO4HwXIPvbVWYm2iFPhDgRfASri8gus/pgbCZs
zx5qW90mxCzWooqfBfPctWO5LoMUK10D1hm2Bhhq+cRjC1VX57Ulbm/ZNswTGxIq5ud9P0wHIxTI
MzUFT7DQtkZL+j0bVYBJyaeAdc2W6AbLUR0rUYpiz0Wg71QzHTTdyNkoGmDH0T9PXvYlVUfnoQse
iybYFNWgIRa7SKuu2ilVd52h87doSIjjXkWYe3K6ah1n8edA4bWMpx3s5ZJAUt/qzygbPMdtYuzn
SAeaZAjsNkME9LH7XHvOVWqq1kYxgPqhkRNpD6zTzGMyJmu8PM014znCwrlGSNVB5q50UH9tA/fW
M1WxzKORkSh1SAAMaEyju8O8H5Ec3Fomr2bp5BpPsDcglqv9PuMneCPy2CSCDgy0Adu0dVV0CAr4
ckPFoQzYGNHgYakZIJOnFvqaqNWnvqy/NKqpbVAwWyFcpkPd/TRFpn+b1vEW9S5rw0Ny7nus+XIj
uuoAw23sariEBXLRjQR0+Ckbh2Q3DUbMEgypusaqrlW3WVcxdjFtp2Q7iKP90ZwwFwkvkVeqt5AH
DrlrWKfBGacV0tawdNEJvGi+RJ7lnPpuLO4aNzw0hC/3eRcZmGh49ZLgl7kJIA0ttSK3Lo2W5VKe
GtnCqKdN1xXmjRb54EzxH+ty69wrvXb28E6LilQ/oPqEH5UXOMcy7F8EihdbNqShx2TcDU3fromd
xcgWTdPWS4WClS2CsMjZKHsmJMhhYK4XsyReq6naLCMEvTeB0SEfOk7KdTEGFy3svb2VpUQ5WmuW
xC3ELh+jbxh2x5eqkWOmwRNFpA3p2rDfkrduN66CkDfQe3PdJv0Tqz5IT9a0jh1T7NGv2Mea1fxf
JH3/X/K5P6WJ/1n2+P/HpK+m6uJdju4vWd9Nklfh15+zvq99/kz7qr+ruuaQqDI10xLvkr7275Yu
LNN1NaEBLJjzwX8mfTWSvjrZYkuoQP8NCxjM96SvMH43hU4O2VEt2xIIav1Pkr7C+DWbaCFpoRua
aZJU1FWNv/V9NtHvUX9HRxHgLnLYqzKt+K1FeXSsCQ02Q6etrCQItojBxacQ4b9lK8qcOXu8QkvO
KKYAzZD2QmliRJALYCnMhrKT2YhlmUDaw8mg3jdadyZliUYYBh1bF33Ef5Mx/hkSZDKqgcRinS9U
x+YG/5owLkt/crtpQB6Nr2pZw+qJFfKwisewmwmBwnQpFq1rf7XxgP43n62pP9+/1w93HZMcPYBp
1folW13pUadpqdlsqxIpnS7flgnSmRVgx0Rg3tN6/mVhFcosaYLFAb/kd8/a3+WD/+7z+dpc3bJ5
xsBG/fz9EZmJi9Ewmm3q1Fe6QXZW6zG2rDNrkdq+sqxwXQj7lRqmiOmiBP5vkHDaL8+P/Pt1/nqD
x1vo5v+h7MyW20aWLfpFiMBcwCsJzqIGa7ReELJsAYV5LAxffxfYN6LbssOO83B4SFotUiRQyMrc
e+3PeqxRIc3PYMfssDPGa3g5X6KmoH6aHGOls4ZBiIMpQ5jSe4POZz1MjPqYmHj6psitdmVVjfaX
j+T37wghw3JyMZv89Il0YxyGTDY73IE2+RLJGG+ga9VXf/ngP+kD+MMdk9NFeJ7tokMTn16mjTza
LzXUh3E2SNzwymTT0Ld/qkIyYdwuOupREV7PsGg9Uxl7AhqHW9FwJc1EbV5VFtGi2ei6p0Ti8Pvz
e1uOuf8oBC5vDQkJMg7D5JD8LN1ymAFYsdH1wFO+49lk4qPF7+hICJ8ImUGB43XDpPrLkfDrx+6Y
pumbDqoE22DV+vlADOM0GTyr7LlKY+kqQhRtle6Xf9E//O5TRzzj+57QgWtZy7//R/yAG89MjJQk
4zYavYAo82rVlIBsM4uYvv/9U/zvS336gl0Y1nXkZP3Om6S/6jOFeD75XiUpCTLCJsQJi6qMp/Of
X9VCzvPLl+cJz0Xf6FInfV6QpzhFVjBwQpuCBkisdcXez/VTJ0W+nSvTXin/Buh6f66q4aET5CJO
tUKLYPugukQaqAzI/UDQiQYjZJ9mBNBEhHcpl3XX6xX77jG9qp2R1MfeV/RpYN1F1rzTQvMcTjhm
iyb6QFs/71FHNB7JclHqUK9NprwCixZ1d0avvdq1I/+iuLksVZ8OW3SGjDVchzL7l8OWVFhgJB0n
LvFu6dYY5Z3V4WCII/4qjfyMTidMc8DhL5T/0CLIWSX2dMv4VATktKuNW9xnBKtAAvYNMGrGqvLK
AcRcQtirtAiL4WBBWKuv2mbGQU/H1BPzngk7jgo9MGaT3bRpJ+exJRao0MAlDvo+fJlcTOdm0l9p
ZvL85y/bMH69djmInJDxsFg5/G85q/5zPCc+nYvZyQjZwzCw6fv5NNTJj7Fk+toOj3OCpmHuPXja
hETvi4mPQ3M+Jr+91ju5reZEu4rK70XK/+v6V5MeX9BUxtc4pJMjrVIyRyZBqndgyXbuNrIy8eD3
5P/o3xJsS485RE9mQ1wnyb0zCbcgLkjlJF2F9HRBwp1yv+3YQ/NvdpLfjYoktrJ6JGLXSOneFwSw
edikzI5RVeGs7fGUzPiiSY1FojXUx6FX2C2QiKhTOiKrLPNeBqV9r+vOo+dk903iOHvfZUPoksfZ
KXi/ZXHM0iLGC6GJ7Szo8pcmzaLelk9QcTwM/XQGtrMXPVqJvO2Fumlc0KBSJSuSbd+nyqzWxB0h
BY/qnM9ulYn0aHq3dGzcXNurisaDTt7PoHU3DGVPacs8bawea3gOWDMzHDMqO9pE+tChgSYwOeRz
ZEr7YpSQNkv/PW6c91I0t4794JbtgmlwXk3DfbBn+0XkIN01HyYZapFVKCx31Xn8kkb1j27kqSBx
GobleWWtWK8kEVHdTRZPfzmqfl3+PYoiy2QpRqYuxKeSbkTcA/SJ86iHlVLl485TqbY25PhAphUW
oJiWL9uav6z/v31Vh6uuoztiuRD8fCT7DUeHP0Pi1/Sn1hru+jL76Bvo9bP2iLEFar778pez59fa
h6EFVwLDN3zAL+anS05LDC0ol57ay0Y1XKTEe8JPajRyGps3RyCx9vWTDl9rVTnz7Z9f/NcT13PQ
alKe+75uWe6nEzfqHcILVcmfK8qXqjG3mOS0gz2THFF15hGWpNC+a+iw/vIxG4vu8OdVkhe2CYUz
Pcuy+Kh//pxzPdTybuBztntx7XOGbQBSqnUWTeMhLeRbzp5h7ShayuQxX7csnsgXsjdXPSVOb/zt
3fx61efdeAayVUcYgpLo53eTSm023MonjQPqRqAvy0ZUMfiLWhojHtjsbGgNfG+6WkV2eUMuapBl
XrLJ4+GhdEE4OGT//vmbMX/31VAPG45n0I417E+HRV2XNomlot0hc8UQl2mbysVgpKR6qqLpQ7UD
oPGaEGTYRRHXvew5t8ovkwh1nHfwVUbaOPvW7hiL4ThKe4O0HLfCZt6ZxBRHD0ZinjsJuYFSRO0Q
A4XAss71HH/EdggqMOVX//lPupQ1n790X4hlR4jK1/lc00Z027UwttqdAHu9K4Iuwq8nCDQuVM9F
2UihsyUSKLRlE+tMtjDUdVCRmbOc+BB5glZ338yZ0sVVsNfTNhgqRsKu3/rgmq1ADAjldFwrQRqF
Fqmw3gODTMaWbjwHmIpYwvwrfxQd3mL+YOxBkcVlFaTTfgFNADvM/1J92Z/UyBSx3rIzRoErLJvl
7JPMFf6en0/eggaGOtrF8T5GgyRibdrPBACrrl5HTmwf4oFcjZ4mDbyAj4S4XSem4Fc9MmbKc9SM
4egGbACJy7VsIjTJJVwPSfmSj3W/Ivim5He72y77Ri/tkf65R8fHaDf9sNQ/rhVgkEfk5SxRFybK
Q1elRy8aALOGyB5iOb3NbU7aGCqBdRZiPTH19n4o3e9/PgAuVd8vB8B/Po1P5xk5H4MN4qrdRb2R
YiKemrW5MC8AkgxBlXr5hnWhwhWC4tZYCLFmaxK56jzSW7z583txfrfSU4BzkWYVMtBG/3zOe5Oy
gXj17c7PhdoNMCVPtpk+9yGpE0yLr6QDOaCSwAebKGJByIybHHHmjfCrg2/T8+ONX4UlvN5LI7It
ppMA8sSUDrhnvtQ4SQFxGAS1Y/JLZF2+dUavDn6EhDmssb/zYTzwax8ar0+CmfE9pj60TgZqmE3u
yY+sQI8XCvMG5l64dXL3JYcZt/J8pFbWTFJWippmwkoTkxVGCePlAaAPf0v+HUIn/ZkB/Bu6qUe3
T7i2V+jmuvq5x8po1bG8kjXB6tiRoVNlx798tr8u7q6OsBs7h+PS0vv0NQPQEmmYsJx6dvpGQnYJ
/UGPEWBQ0//5lX6zSLpsYW38LGAOhb58yf8pPNssdTGTGe2uioqPpIIoLqo9S+ctHX5mSFUM9IS4
CruwH/78wr8peemFmfSAfdt2hf5541xjfq+IM2R5LuhfqqRd4aOxD2nXvmOQGFeADtH9YQ5yyRhH
oqhjFprYyYfU9esURXdF9pDt9LSjqyXpMG4SpN3bECrjX5bd3xzork4EgFhcAHThPn1GXSRrBtAg
Y4sYVvJQn8qWjHg9ux01B4Cn/GhF+bdm1qVo+XSm0/Ezfc8wac0R+vTzF+MrDd4zkLKdofprhhoB
az9UIVimrmB6GRKf4bbVVvOtPV2GL2boHUCVqwDxKuOQ0r4dMd4GcdypbQPUm4zD6UEaw6nT/lYC
LRvgX98pl058eMLWP5dfsu+UEyvWpMErIftVwmUdhI3n6rityLj4+POB89sjli2S56M3xBHzeT/u
J8z0+xEkQnGG1QN4n1c1IWGzOFtkBxNE6UPDCLS/HbC/7sg916BLyuHKF2J7n9a7pDWi0rAryMFz
9zxM9p0h2B2GMeyseGwQzhDMEbH/TEeCB9yoWwbKbRArjX14CKoAbYG7tnS1RSJ4nGe3+sul8rNV
ZblUYhpi84hDSHho6X8+ZAZ8YnPcEomGyeyNVYU0JrtLtuA3z+wbf8SS6ljZYEGxjnpiuq9s8lFR
gmxEw6yYVezDmvgI//x12b/7vqiQ+abY3aKS/PSuukiFplXozW7qowSTHuohrXAOWQvfZUR+cd12
vg+NNyIxT+lRQOF4qEyaiH3i5bdTDkzAkffWOP4AHT3c90Z0F4ctYqzi5KPtZe5FkCkrzVXt133g
hiRSSwrN64Lrgp8Y584j9lz6sX+eKy4ThaKEk/rkbmLXV89tfS4qdgiA5/rdoe26t2x0XuY+Kw+a
lYgnIvG+Y2zZpArY67CYNTKDy5rVzBWMtKCtqQH+/IH95vPyfIxcLMaCWvqzpzgm545wb5dxZORg
vJKQp+1ZbYaij9dl7zzIuL9zteaD5Pjgz6/82XK1HEA+Vx3h6wKFN76Vnw8gmRi0+4G9Ip/ICMnV
e3svtTDcmaG18OFc4zAgclAqH44ZvvG1ZdXOMZ6s/31PxV6KiCN3mUb8cmWoimruKs+uydWbbho7
VwQR6DoplESCith4AxBlEK5ZXCW22f7lcP1NI5/PANObzSZG0Mv/dJYzJI2SEnXejiAuZ9VH8c70
ym9JFRGNGNUEVms+w+15Jjss2lZxHf/lLP7NKuOT28b40nANG4rPz98BlVJB7oNTM++e8zVuVytc
Jx6CJJnkJmnRf/2L2Qr9Zi9JTan7xBkLz2Id//k1wdmUPTohXhMFxrcSBfh6qDqCCGjabGXX3GeF
IhVnrP0HzfHQavXhd0vE8UmMYb2LxtC/TbS3ItHjDXCAiEGtjNcp+MzbHv1Ka9Q2FFeCsToRyyAT
lvYI7x1sXuOsqJPTKy0dxVNLi6nVw+rejLPndlLTWrRN8rbETZIVmd21GWFAlsVUmrOdbW8xysei
q4aNrPJoj8HFek5t+5tyGY0P5lhwpvfeOUIJuRa2Eb6lgtBncsNMXf9CN0d7sEPKSDE4T5hMkgPt
r/AcSqi7ZWlrt46umrvZJNKjH6w7Bhv1Y/dhlYQQyFG5UC2e+tlIfij6+s1AkmwvHwQ7iLtycACK
N6FaVzlppysvDv0vSLuQQUcQUHt5CxjIeGoLA3XJRNZ12CbFzhJ4gTvTtm+A3D1RyfSHZkGrjKZ+
cqreOEI+fGUTlJ4xTSXkCqEf4ApZPI1T8qA3EVqMYfa3pH9PXwE5UT13xDyXTsbaYeLimDW5SnVo
HgRpl/eJFO8m7JB3PTXuCi/72uVS2xYmsZiT6OUZufF3mIYDaKYhg0OVl/0mr+TMfi9TR1kW7MC6
bG4CUp8miEiklm6kIg0os9rjXFZU9X323GlJvzOWR5enRDx76zm0c1IhBATc5YaQ2e440Sa5PIUb
wTl2RCNmhRyuSEPBVafb6p97l+fCdEFWNeFOwqxJUsu5ovXoXl3u/Xsz5JHaoFxwCCpBUDZBbwJo
VspzOEzyHNkjvc5oqkEWpuWJ+CWtJLCyQ0AhmleyfNm9zGF3lBHurMs9YvsyxE9YKFPiFW+0splv
8E+aZVjfXJ5h8jfdyCyx996c7svGRasUOrf/3tRFv5bUKtfohtEqtOlI0Bybc1IxIEWalf04pla8
J0eX0Dok/d0Q2uEKipB39FX9BBus3MZCRJvMcMJ728PzMBXGsxaX5amN2ctolMl6VWlfusrQvhB5
dacy0ZEhXGi3RkPv2JcdWe2aFTiREz6gJ6mPiByj9eUhhFr7vNhs+nY8NIoAvdUo0uGWMqEZAOCt
ENH1t20aCD05megL7+rMdxYDVHZQVR2ujdott4nuJnc2cos7GkxqM04S0Tm2mVXlqhjJj1SncIZu
02H5JXcqyXb4egUSITN8chMiDAtkmNRWcC7dcX6abIIESfWbz4UWzk9mmh812/Dvcr1pnvJXgtex
SrXYjMa+4GQA4FmzfXmMQn+6X0yljTDqxxoePjaHqKBHbiUbt8QQNLElvnFbad1c7lG6Duw1VsID
sGMMHTVSMlnYYOtZbEWdvlqZ5xyF17nHHI03x7eNXjQEJTHm0ZrxWrNzjDjI+Vselx7litwfsYqd
SG2TwjLu9bxIVxqUAIiqG3/mz/ZV6D+quHAhzXgCzyIvrGSfBaMBYIAYmhl+a7sl5BPRPb5LOvV3
nVL9azTaL6ofTgbW4hsX7fo1gRCEp2PRDrQm787tUCJ3q+Lv6FsnLGmRQw9Cr7dl5OQb1eIEgRaV
3895fzd5o/s1T5bwU0V4hjZq7YszPjmOyJ8saW+sSqNxXCTEqwIc+drHx9qc3Ffmv+N2bOZuDzws
fXFcBu3L8y4gtE1WwXRSI8uq5ZWgmGxtWpuNOe37mDTLZk6eMG++spBkr4UV8uPpPTy65tYzUvcp
TrZWJPOnsR/6O8sjwnx6qvDuPXhEYN54+fgY9U346Mg5vU467f3yKLMl+ZwQIMgZLwklKTS+DXqv
d1xkiCR0w3t/uZk6G11oPNunjBEoQFmz2VsFLKWZ5tK+Mo3p0Q9dm4S5ymLeVk6PZLSnm0zo38Zh
zNd1mbT3PVFmZ8LQvzRQ8+675cYY6R+MpWeCzk9xiyqHtnPhD8cBoxjGHx4m8D/uZYE6eNBfsY2o
Xe2NYj+4/stooVUOBpdz0Uw5RmyxN6JUfmt/8EUPe6UNPRcfz74NXcF+nFSYrHWAPuBZKcaUgPka
TB2+inrDgudeEZCMpp9EG1JhItjjXj2RYsk9/GQEc6QZIQBasp1Gi3ne2Ka3Y15hKs2e/DqKtrly
fFpjeIh0ZRmnyqRjI2oxBy62wqNrcO31a3/eI+4XJ2zdQVrF17BPylNkpNXJrnJ907aJvxuwIfQp
sZuMaNs7U+ppYI22ONWmV51ymIvnVszxzeViVxIkFsQJnlmarvP15QbrzpOR+vpOb5sIg0298SLD
PNhh+DbL7uTGZDQm9Y9SU+9uSKhURp+NP+Dkoxfvs7jZsqP2g1KMG2l3EcClKAqcwkjIls2P5jTv
G7YRK8eWGw0Cn2VV32WafknT0GK2S4rKLH8gXd01FeRs4lHJxbF5F9R9amw3pfD2szkzfA2TK/IQ
nruaZB2z+Z6oK5vrOBuY9djZX5V0v+jahMdZ9neU80ExIkkRKQmHk3JItaKG1ND9Qod5Nqfudh6W
qXJ1Q9DFctVlshTaKEkICRHpMykAe3t20D3Gu0V9N5rY2vFup9oHtrzryfS+z904Iu1GbEukGjNP
pIBNhlVC76o1o1DQn1GpcH2if8ehfWQzlByNcn7qJ/e2dtUcGFl1SJv5QBDXnUIR17NlyqrhAFOr
QFRmbIkV37VS20zK3KWRGzgZI0cx/WDHeVdhzggm0ZAQWtl0IHOiwIuWktXhz6oKamU9PalODVdu
9Uh2jiLxwCGqB91132KPMlRIVeDQrw1zPWil9+4Z+JakJJ9rzro7Mle+uNDzAm2cjF2bUJloer40
GcV6oBtXl95NlvTeZp5JFYUxeeja4phbLtGfhXYjx/FNzgDE8S8FegMsIbGM16LSr2mVqLXn7Qrd
DMTM3tNv5+/xgAyxVCYEMY4vrklqXWvEPTZN420nrT6bqZ4EKELKdV1Zt+hYrVXrQGZXKAsz84XY
teupRfijHA5V8MfVxkyTdlOTiTEQRb/VR6PZMqrCn6kpoI6leY3GGs5zU8ltq0xMZC5Lgi1+aJ2q
gtKzPrTC0tfg4iysUP51quY7vfXZIRuOuUIHvLFNjYQogu32KTbZFY1/HdFoHa2U1PrNJBhauPMZ
AmV/HOMYXocV7eqhvDIN+djNyFydwjnSCfwoaCVHRb5q+/yHlyQfVos9YJgJfeupLFZCYSPI+Y5t
1T65ynqtDYhSbApXzhf7RmoMoyMf/xty22DEswL0iDhcryKxVXOWuHf8TN62TNsq0Ic+O6sw2s6m
+4aKA8lsjRC8cR2yt3rFZddwAyMZyFOYuivC0LMg0ccXx9AAzA/DTVPhWZRMPlcG2RiEnI3bCh5H
bspmFxIxbEX6jA2ify+4ACbVJO86uJgqwT7YS3yiRV2NJ/JHxtPlXgv4rYn8/qBaLj1jY+9Ivq1O
FW6jkxRsc+kzOkZVnXCxakhB4pNf4NepddFsfAmyttTpGQPPDlQeNSevjxpUBm2k1qVDC/7yZJ9Y
9YmslivABt6O2U19MrSGjmKl14Hup/UJOxqsk3yozF2v92exvGBtT9VJuILV0xgdzlIPf3JDY7y0
AYEtfwX0+2JrieSd0YAEMD7Kk8vefVXItg9IXzRZrggWhXzZnpyanMs6X2QfzUg+s/SuyzTdm1FD
YkKYf1NRVeDMxiCZq7489cuHkCYMF/yCjDst1IAUOmJCmursyCrA1WoOhxx7JkOg5QfYBB49LNYr
y221wPP7/VQhGxkGePeWMFuCy7lhLrgVrekTOQpzi+C5Q9M5NhK1PCtAVzL/rxuvOElHe260cNi2
y6PLU2zBr2Qhkg023ZMs6+I053Fx8sb51XMolqweYRmNKLTDLpiNMpwR2yfLp1y3bRkY1UwAs1sU
hxkqoAA2cUg8Lvyxnp2QPWendLlnDPFuduJunxb9i6fCcsuj8Hi5KfEUb+3CeCqyKGc5cQRyc/6R
lCqWysvdwUk2tOkEEDV011OaxqfLPT+eMfBi+QkHe0v6Jj64Su1EU2NlVU39HFct/srLQw1f/olD
qgeH4swoKdjleUgiNJmcLjeT5kjsvuQkAMK7PON1tocBL2mCYa4yHCuAVNhrANrK+147NnX6zWBj
umGY4R0tcLes4+ragv95jEV7ruXOw9HCDE0HUuBxXTMEhw8g/yU4BxdTlct0b7CD25iDLdYzuUrS
gxOQ0bE6Z2MFZsPXK5gqlclJThJq2YpmG8U/Zs8ITzT5mk2WYitsigMpkPrWCR021xiWJs2HNJHi
PrGZPWg1e9WMOISh14a1sQRrT7r/fTK77ejF4yYFxDAsRIbmAmdoF7CDd0E2XO7CGIBCwUlcHN3L
s2Q7gnpAZl0cL8/2F/jEwoQgxBqVBpiIeeFFXJ7Hzw3O4vJz+v+zJS7giOXm8usvP0UwiL1OFjLF
5eE/r/PP7eU/LReeRb6QLf558vJTRHaAvrjc/efxQsYwF0bGv+9t/AehsbzaP+/EAbHhmLP45y39
+4OEzLob+D7P5QXTcXnVFHRHuzA8CJ3sjsVC/bjcy5Z7/z683Ls89+nnkHJk2x6IyOX5y81wQYz8
+9+KhUACKODm8tS80EmavPzWdgVbZS8sQTcIGwc+D/+9mRfMSYmNFPPDcpc1HQyKPzqBt+BRFk5K
vBBT/KEOQdTUV0rX7DMaSpcoZIf43A4/15gbYVCNggD6ZRY4JhPBgHb3MSZQWgjzdcipdt+5EEFP
WVguKVAXa6G7iKi3bruF+JIt7Bcynte4lzPCcGnONAshxl5YMQMCKxN4TLZQZPBQMz4FLAOHQuuZ
9kr9m7dwZ2JaHeyz73PxlYotDpqFUEPsOKyahVqjL/waF5BNC9Cmccw7BCvIPhfWTQj0przQb1w4
ODpAHF/cAg7dlmByyFHLiPKBnAPngt1/2D1mCVs6+H6rROFdy0t5iJvZ3ekgeArgIsRCApVY4DwT
lgufVDeI1oS80TyxjO4qazKcUz0pLD5qP8sN1Sol6sUaGALLBQS0EIGUgA2UAwkCAgAwSC7koAqE
UAFKyMKNaybg2oAekNoSrbh+/lALfSgGQ4S9sQsUYKJkIRQ5oIrCcYkhk3g0PHosdMQaKiQylBtN
bYyyBEhlVV/H/qbXySJJ62HXYDYLaEb6t0KV31RBvk/q1d+rqH/Qunra9DpwJ1mMpyiJ3/BUaznh
k7q3yBJ7oqWauNnkdb8TZeGfogZtgqQ2MgoCIXvzh0u07j5WjzHyrS9wpfJVJcMrDX3KyZjIci5R
I1kY//yu2qQ+AVywK2WgY+wLeikNLs/XSfW9tIm5Ihsm2RpOFK1Sp4TNKA3MIboSOz9qWnj0+mqB
iK6NtuZi36S0tYz0WtOaaN+G8w80jum1IIb9aDfeKVfE5k2OGu4shGcyr561rGpPAiMKsw7CvQy7
Ls+ZrPaOsvXDlMo9racnjbdwcmh9kG+gGAPCyNoQuWJvS5GE+9as3tjdKujTZrmLhKluoHHoPSVf
oTGWr4jyJEEEZJdivIkgvWaiiFuLLid7d1pgpG3QHeAf5AMbmmknGROtEuayp1DdoWMCeO1TGyA1
OLmN+6hMks7TCSZMhsSFUIA+1w4zgvq1HAtosW5RXQEA5kqUV9TBSwRoiL57ppOIKir+KhLMLdls
ycBKmuaqoz/Ueiiz7NxrcMlHqNMH72U0quzofUvLvrmpceCETbKeHfO6BxywboFc71O9vNYN1B/K
IT+1jeNxTZIvSAwH/DTaVz+IU/t1yHS1bskuWceSer9ngMu2AgOhfLZGxKUSS1CQlGyc4pIitYmK
bA0zYatpWUv3Q1aBKIeBNlYx7cqqv3XMrIGUT0+GPtehx+Fj6yRz9TLzNlOBZzPzzOvMZCyc6jal
/WLRC0sW5kx/WzRgldZQjPDpsK+jo5/NHwWjZK2UX7Wy+ujxKx3xuGtLRDUpAy5yrXwGXA2FjdOI
/94fO3OjGfF7LMPtWABmp+Qug1j64hwPEIEyS8J+KZBzOg0zafp+V+icPFDMJoYxuopbuxmnfVOW
sJ46iRPcHL5LWU7ku6UIYVQPHLYe+6NMk3o7DbCLicRxDxq7uYVDh+E2voncujwZigLM0mHma3mI
+d+3DiUZHZRAsG7ISwfJkgxB5CfxfTda30PnXELhTJjjaMqxlk5wcjuXhn+OS2udwy0IjAbz0+Us
Gqwauvpiq4saNnG+yplRip1rTcgyKZTP9XIzrIlSpzVXdOLYkRe/0+rmqvWr9PzPjcna2Fn+R1gT
qMouwd6QGMvojww0fpmoY3JakKk4MlkLxoGCESDNQQA8sO36U4tw/sSGcgxMj/nFEvFboqCTNNdZ
qZZq0tw5TXTwGzorpsRPXmlkD3TRsCmE2LtToW0bWR9gFjarsXiDI2isK6uSjMljM3iCyuZuM0RY
tLbI4o29eBuVTYTMldVamwisd/1hb+v921QQESpCxe/K11rotxuuK+aGZzdehUmu6s1o7bW+XOui
Ax1rpaALYrl1ZdS+D7l6N3U4TSnFDogm9rEjUdpgrH+UpC1PrrWb0smlFwqHCUvmFSrnnaKCvTUA
wyTsZaDAcESaPfnqXINepBnZ20QWzzNg2zhkqBENebJjlqNxuGH0yPtyH9H12qK8aqaHNmSVzeLO
2TBu/kqz0VlT3KLdMTF8j7PJNMdvTgWGQyLmi85kjeo5M31+p8XyeFPz8U3xDWXqsK16eF64oRKi
NgyxbZNHWt6Yj7DNFtaNP3s+ylqx4KJkthbVcD1EZUvF4GMAzZc9lpdNR5+oGqH1423cnkgGWpdm
592kVIAkhTZ3jVW9y5TYAt9W6RnI4gs5iHI30XwB2a+2Dl2zDXUyQeQASTbNVHnbOjXOMUHLJ8JY
10M5pCfBMH2TsWgHUWTP26FRRxWP5maiU084bC9vWp+Li6W+GHOEfi4BtlMtlhhVkaU0fcXSkX9R
DJCChEQSgg+LAiQ9iQaljYDN67ZXIxrxg4rS74MRVWvLcO0V5wQDnsz6BuHL3NlDwxpLr2tvNHO4
6QTwGwZqB/oy08Hpm/TUNgJyVBUetHwmwtEbv2mOb53qLvGvRp/U5wxNJWosk2Hb6Jcrge4P0Eyt
A2UiGKAPk9sabv8JhvWN4ZejtyJPNrm9g9YNxZ/x6j5yEsjJs6GTWe6O5h7nVnNrhV9UY+X3VRYF
cBHNWzQKxT3a+HTrFRiKjf5r04fVg5Mk/XmM5VdOt/qh83rKeicmMiz8MFWSv8he1Se90sa1vjxE
GZcHnWum2MjL8RAT8xHU5CwM42B8EM9w8ipMpf4YqNoRL/lEkDciQLokwHSAF483Hp487A0dewJa
SQ75IXsTl3sgjGG+sfiYQb/Z+SErKCFBBI870ke2Ux2/OqM6ZImn7io3jq6ZmQLarvIHmfV7WlAG
crTso3M6tbb6Jtrauf6RdjcJIv6revhGQ6I9pwk2rS5DWhkX/jHJexv/p2VuEgl4yWh7zi4d+4bW
q1PCMGtAAbPLEfUw26LsBCqZsUYODEnYvBRRKLFiuyztlClgshEhm+/S68FgK5g/WWRsbDhHO4Zc
r9DZ/qE5OwbtwjDvxoPTzochIVVIYlZKp3mrVbF7qxJnB6TEPTC03atu+EISaHc9JY3OFcRQ26qc
TPLTubqGjjig3Yt3MNP9Jat1gGzz0gBco0KSzPYMf0/A2zfR6dbBT6zzaNFGsEZr4w59s9OnXh0z
5k0rq43ZxHv2VT5GP7DW0RAVYtikyexuSI/dZQufpwNVBHCnw2bdu/1aRDYX3HDK6CeM9t4qt4Js
nhVzlIQ2ODEA0nDuJPjylR7mpJlXCZjOgo6IxggMocm0caVtrfWh7fdzk4UHpDwHWHZmkHkZsipW
iqFxtxatKjBFoGua1JlWbjg9xbXhnCwcC6vcRMocjzmRNV6TrcdWVvdGlm9al5Yy3PpqV7k5+bmh
L1eApFi3aI/DPWtJaWDwZujtgRVpRPrhEsnUqBj0WLzSkVW3jv/DsEN1UBad4dZyVt0kKfqGpApM
dtnrypZUCx6XUT23tY1p92cj1aZt3tf6atl/nmb2lshdQ4YEjnw1abEeYKy/RkQDnxtSgeMkvo1G
zCJZ71EnuQQKxpLYdqtid8eOttmT7LOzxrq4GqYjwmk2fkmL7zkmLsiScocIE8W5Ox7CtMH92Ypp
OxR+GgzpbQKU/7ohnxrxyfhIlF6YNNqzMTKVgbeeTDUAV2t8n6gVr4oStiXNtStvidPFIl/u+GLI
trefw9IJN5oMtVd3+B6Kwn02kndYTOHGd+B/2Z7yDk0xM4cj5EfIND7HBQ4Ywy4ec6L0zmGXGl/U
8FClJgYIZAnnOPHS65zQ5QVpuEsRnNzlcU97KJPuWWXXDn7qu8hDNe3lUUtl23Z3IRXMx5Q14lqT
Ex1sB/EquAvIFRrHb0V7QTkEqv7L5mhtaKGNmMWKstG/9vU7xl5X+aTvI5In9s08P4B5TK4YUUxf
Gkh52qyx1+gTxk+O/VL/H3Vnstw21m7ZJ8INAAftlAD7TpJlSdYEYTttHPQHffP0tcD873VGRtWg
okYVkckQKUqi2QBfs/fa7eI9Py4Y2x3SzPylKsHyTifgxGpAMFO7YwaK59eFRIIr54PhxRr0kzTl
58iYmKn1wIZGokpzNb+9Lj2ErnLSmhA1EE+rKJ8rkRmB5vYjo+GeHfuSi6DK0T5DCfSOVAyKqVzU
PJlLiJEeFIu/tUoxb11HL+FWFOlFyHbbZd5yLhkUb6EtiM0E6AZu7sA6x2bdDN9n/8hAztCNjCwp
63TyLnhHp5MfI95O1PgrqUeII9NibWtVTiebhpVogjYcZI2ttoiNsJcmHGqPsaJxzvJYfSnthGcp
ACAyX2bYJ7MoCdwizXljEjdI/Lv0g06DYZN4hCxIASqOBQMT0DmAePfB8p2jiFUS75KmRehAGr8L
YocD9iPpzsxJLS77tAnkzDLIsH+gRdVINVDefjKSE3qD5vy40JqRNMiJJ0ZVSfFczEAbEd68Dnzi
T+nQAqzs9eE0J963Mop/aZg3n3IBDJGu6YiYCtRmJEZKxlJtl6wownkUfVg1Jpvj2omPBRkGQVPU
8d5d+voA04WAeofJ3TxPzF7luuMnDBUSZZdG7b4D6rWtE+8Daug170lOXcTYnCcXBiXd2gfG2I63
hJ9soSL8mC2d+nfOx1NHT7xPDQLRU6d4hp7W3Iohme5RVJ3n2TDDuRD2jmRsWD5jpocDmErUQ/J9
bjWDgyS4ZhIOJFi5lFIoHd2NYiJxt+Pvvvm7dgfx7lcjuj4n/1YBiETiPaXfmKurIOItNloOqWy6
w9Ebw98oRY1kQDQ7WYyvhZE21zWO3S6Sfe90DpmvkX/EAsN0YJ91MADx2L+WUoLqBmYZjO5I7dF5
zi4hm+GYZjXSFV+vb/1ZL9xfHpGkgawjOzTt+dVyCuvYd6T56S1iBRMRclESZq+6jr7DQyfQI3hD
atORBq45Meva5S/HQoVbsRyne1QV57i53ldaF7CfQPiOGQQ2p9pFaU7oe+0iWacryroMUQ4iPOZa
i8mrHwGEbvqS5Drje000mWFS6Wus/Trl73NlEn/iA1+3ZohplewDhc50n0fLYSiVCieF6D1TIRmE
bD/V3rEq6/dI7gZB5hmTfjtKBGG5xnCKau1Q6fk2yxlcmRPzHyfqr02hfZuK6WdsMgspepgl5TJP
G7VYxrHS5vsyuP5VaVlzMarOC1FTFSw0WaLWxpr6biZbzvfrR7cMsokcWjF9pBWx4al7qruC471V
Q12ta071QLgsPwWcSTmVrNFfYzkdOoFD3olMJJeMZKgl0NcpyGsV29yiSiF4pvKj7jUmtcz4aVLR
8yjSZFABQb8lZ03p2T6LZvcc2zvDaNGOa20ZuiXDL9P2u4PmJ+amq2BfRU1UsA3Ju1Nld38xD9f3
nqhJLxNy3I4s2fKs+s6azNnPMSEOEwzFkipoG5sAcxNHPxdEBG4m0UcvNcOleWJf24NRWRlUkjav
e6kzCWUgAw2S96TSduV317TyEzLYYdMVsxHWUsFYXvt6jcEanB1xmLH3BlqCa8FmFI7nNl3R5FSO
hfsuNd9jvKjKfa3LKazVAko0mtwdR8MzL9aEr6GhN9FrcR9K44T9DjaxpY/UsojEmzVCGiOUFUjZ
iouFKudYjMWT73YVpN+UyU/bNDfXpeYEnXnhILwA5M38e54wB0mYrSUpCMCp7V6poBrerAKxjGyP
wjPT0MLLz/Iz3sZd4+8Xnfg3qhyvrtxQK+qGHLHl1WBTtk6k3JNh5gWApGqmp+aJGyFrXaWjRYw8
jdc6W7oTR7iTNTsZppvxez+aRpCmlRa0gvGe3FqRL7dmTfkWV8YPmRN701nlXy1N+34ifwPW1K8y
a+UFiZ23c+30r9FeR11mnB9SLPc2nJzQxEW4s7zoByD3e5Q+5rYMsmeTPVkrMf/2vKt9TXeORklQ
3+SzfymqvA3iTpGibqcUslgLgyUuLY6zxS/2vDRZBeVLtKSctweGRZ6WMlhQE/TMT2YYAF+S7N0d
j3PXuKfM6IzAsFNeHa9mKyqLeouB/+Qv4nvjpvou0WV2mpTTIeQ3tmYy9Me6BG40NRxKqCOfy+i3
AT7xWbfsGTWE12xLlaZ7J+aT6frThpkjIHu6DeVjG4lJAUck6R+zfPzW5U1yjonSUCU53E2tLiCb
CFAD0B/mC/2w1yLDGm3Bc0w9kOQMg+bM+hkZjGisrONVHu1D5Y7DxrEnUPeDL062p/3IMRLreFp3
jBw5Hwyzd54E/zyQlQ7+kboLi4jsk5iV4x2E5EG4SLqY0MahVUdi7wLyzuCsxoVXbcbZqI6e5uT7
lLHfbrC+6bMGemfqfAysY3J0rVvFkEVoHHE07Tk2bJgSps87wGz5IOfNu3Cj8YSxr9qrRXeCivXT
ZDks9EWtUJEojvtW558fF+D7/lLM1pj9JfWO4UVyZF/0FHnKushG/KCm1H/mjfVsR7q8ybn2doZM
ru4wppxfB2PLSGjYlRH9D44zXuA2yuk1nQPzluQ99avbMvbTJmcIlqp1PdbFrx1yVgqmPD2ZZXGs
szY/xXrcHMvJfhalO+3NmoPWktWs9wJOGRIsWo7O42dHudY3BFzmgIrlKLL9lFlZUPjaRB0gvqZu
eSj69rtZkXGjGAntWZeh8BhEfSv65pWiaj5OEKizpczfSmokMtPFcfAb0MCkJkRuRpumZMsRabSC
gZSegKCHJ9Yz80Z2pjw1OmfRfoKorNU2BvM2oxVYcGEYcXqqARpckMxBWvI4MUyx99zKCgTepPQd
uZGfLsK1QHcA+loT3gOsW0RDVt2hNitxnubY3pBxuO9Sxm8ZWAQGDSNRloKeZql0QnQMzoOu2hcx
u5g50yBk0+heHTiobeXT6uAv5zWOXm55lDu71CdV26r5lLfKZEIjy+hKVMBBnyz/lFNLH4ccl7mj
WvROZn6TQ64dphgqtk1frqUvc+WW6G0gNBFkG8gU/4QJFXJfsKdkBTW1x0VZtMraNa1aEdi6lYbC
WAigK0FmeVi8Qk8HvNXRt9WT85HzWSHsa24oFeCooqC6F0q7FXMzHMFqtTc/jkEfKJlDoNICKSbj
ZBfAZOspAoSAFk5mN9lZfdDmdnLJIsXLM3REl5c5R6tSB2+1Hvi9gW7S1RTgrc40j5w7bslMqajX
6qmK07swGfou1hASQj+Q1sESq+B9uY2VIpsv669M5eugqRvnS+SwnJCN+aUqqVGiEfHRkLEZGhLj
R5mq8ilx2y30YOubx6AlwArEQ8LfsS3rQrzpw6EbfnWqs15roXdPXtq9li36KfphM8hEnL/ZufxV
Oc7wq6qY75Ebu1ka9LC2RiucLPNl0BxxbM0pu5Kos1/8SX3jNEgKDSiGbeZU8tSLhul4P7s3IrTj
XRRXRTANfRgbdX7UWKVHifnaJv6LLBbeRDrd+VwJFWCQnpEsFuLWNZw/orSz74NahkACIqgY5d3r
9WLWixy3bDM9WdNoMh/Qra8LqnEomG/45Py1xwWrMeZPsxLToZ3U70JldeClbu3Q9CMosubpafSN
+NboesG64aWM6HwZ3bhnmzln6GFmYHwv08DUyzUisXdDWmv7WLdNggkAb9uiqPuJsxYpRS06uAqG
QkdTZ44aPt44+zRs4447Wdtj25Q7s0HkxuH+0zUWm4q86o5JNcZhlzTZdjEzBweVbA8WXqcvWbH8
Vry/E28oITL24gDDm8KLz/KiD/p9nDj8pG6GZhVgaSCSrLoWzSpssbye1eoSnQsw7jJZkguGxuxm
Gpe4YblddaJAQOI/d8QK30enak7ZwLsOx1B79hxy6werbG9mmx/1uvoCaJLxM84ckKgNBU1nB6ZL
xfXIKpxm/4VhP9EXngwtLAKbuYqjL2iE36zRIyskqzOyjqP82Wz5wFfkm4auADI3M827+mnF8M/E
oDtJs7iwo6XHUsOh8I1516ed+VxND1MwKRx9DlxuBW73un41OGaEbV+Z23w9i5A5PG0dApBvM9qm
kQWWnUOLztGTvsRapT/78tQ6e8xW+c+M8VTgTHr71A5PVZfnlxxzAY1nZnwgTMTAbTQdXrBlfKdf
HMZrpCzvm0i7iu0PJ0WD8Q/Voct2KY5BXsaQ+KcU6aKjrBOJgZ90BPrZbDgnEBi/1bGDu+NcnTv0
5LwqHJyyfJBP4yQgr1PrWYZkQrJeeCyoQG705JL64gkbxLMhkg0IW/tkpS0qotRIzgMxv0FX4zdq
7XFDyzryruUi7ui3Se0ZD3nf7wm4NI61b6cvEcI4R6+3LsfFoBDDcnYYYBxAl4+MZIrTqGELVL6I
35qEsWtctNGFV73EwVgzgLay8jOPKESAdSTPRdmb+5bt6Bu7bWR6z0z2HCu7mwWCO2j0ynPVW9Gv
3TN0gWY4aNiGrlasf41YaP6uRM0p0LWfnJ5J39Dq/NbIEze2Qs/ZSDHkddG8naFEhVVf3KplSKif
aNGrTOlXnVn/Js76Lx0CZZ7XMnmXNeOd2sMvNgLTtYxZ0NEagU0ROhSDuqosbwBkZxB3ap+DcGpH
T03hfPdip9pLZ/hiavG9kQhu+6yc9pHT0rRF/JnGyp/t2fPO7OnJokjHlDlJHh2Iiejx683D84i7
ZMR38OGQnrHPsuTZwG3IooR8PD6TuDyiI+6/ndOazl89PgUngiXPbOpxkdqGe7NiSyeixg/jUGMf
9JFbdXN2ct7wRlbqH10z9IjUwBuKEXlf30p3n2tDcSXSEe22bfdfJW9uhr3ZG2KqdM/4kJZqid2j
amNj44+++jGzIpoTA3JrCvpAAcs9mWLpaeQc9J0tq3pRiJ8eUqGvLSMcqgGbRGfXa9BUjNPLPDvV
WeuiXxPjoJckSpedKhEq+I95VYnGtFSkBDzGV04DgN2bf7uuNk2hECg7gcoQlGEZ/b7uVtfBmkVp
L2DiE3MQpzYaxNfa0P9z1VGc76DFzbsmH/oDAbgyzMuJGFtCYoGlxJ9zL5KvuXrxlV+9DWYUv4xi
RHORps+w57U74IO9ktErU5350gofGrbhu89ZSSik8dhF9JMiAbwMfHyfrzKHYEukF+OUbH7NKiZt
mMzOTY4IgzZHnEcXS1TsN/XHErHCwlygTngzh33TMHPwUbMBFuj9HanXG8tGhF2u8vLFbqY9wd0e
/pK8vNkzPshSsMmdkZpvB8CCO7a7KCrttrqZVfGbUYO3r4kQ2ANuF0cqcj4SFBubqWDBH80ahxkq
3UDvpmVHrBdTfcOerw4Ff6CqcaC+08ghNKzuPiy0vAp689vM7qHrvf6FB/Z7bhpirpGHEMwmx0OJ
DG3TdFl0QfbdbdlqsmCNGueeoSgmK6Mb+ug8xBS8Rdv/5uVkQBi37ZprLHZlka2nYkM80elaT7SV
PZYf+1xo9rTtJkJkrPfZLrLXOtaaV+q3eKNrudzbivpoLOmxx6VbbvbEoKyb3fde6P1XJLa0uG4x
P7PaMW5LVIV95qZXLBw2G8j5kzxV4/q40AaDZQ8eSOYX3Maa7NDU/rD3kuXMa5WfUOsZL5F9Svo+
e1ZtJM5RMXFMM2hrHFe8LsaXztfMd+Nn3hJCMPnxm9TM+A5R5H1yfBXmtlvhb5PjvW/a8V54ywUH
bOSfQN4ALiWkgMZipkRdML6yJi71XVs37YNocCbZnLOygHpuq8R86q38e+qjvZxSJd7RSUlEdl+6
gY4kdQwix8XQXGVb3l1r0O40DIiA5MCMZ0mbsxFrp1bxygNNeXcWoz9YgwtC0R2+0VkYR4xj4szI
Lj5Mk1HsSCTwNk2+QItGB8rgJLOciVZVulszjogawDuH26x5k0zF1wiy77llyq9L/0QmAEErkT1u
l7b/NajuZVaGF05WNV4hVZyGStjA4+KvsV/r577orI09a0vIeYIENNMa/jZc/ico8ulvp/q/civ/
dfX/KaHy/1eiqUl0IEbP/3OO5TVp2/U/pZJ/Zln+5+f+m2rq/ZdBLLfhYTk3HMIasTP/J8zSN/4L
eBvonZV1+t9AUxugqS5cF2sve3fTx/7a/k+KpYH/FISTiZ/CceGN/F+kWJqm8S9sA9zwBzjGE44Q
PjCvf7laE5eYcrzv2TEfKqJZxu6zt5ybT6gl44gpOkFeCCHoLvsCN80BScMxnmay4zpJh20iRLCY
qRCb+JQ1At26v9x9SBxHMGV4xNELxkb/ayoiaGDxUp2yAu7UGI+/h4qAwHZezRwpfuU4W3YtquiN
QMgaz3t8ErCCNZS36Yc+V7vMhDO/TK2HltjN92QFMKEWv8l2W3aTHZ+tscjP9hNU8WWrq/aT6T/Z
fX3t7ua0F+EybmT/M5akI3ae9cUpkcg1CdojgckvjJZ8R/rYciiGbj/1asU6N3BEIC0fHKPy72mG
b3PRynKXgu7xgSDd0JHiDbJbpMccxbFaJiQM5DotfhH/1BrDP1lFJ16ZiSeHro6+SQBsN/RQ2IGi
OKGi1am6p2i+pO4ybpsVtFesa8ZC0I6UdOHbJtUQm/uKCHA31g+EePUhBSEPrm7l1qbz8yIMlsmc
d6ytyGjwGbdBlb9iA24O1Gcsv5PxCa7VF8+hyzXTLPvi4dUaqiO+uuEXJ+lgaaNvo9XrdLXLFGgG
TLs5rRm/jmGdJGgykCevE2TCnhzzrYxQgeMDezWYjux9dBKDrFD5aLMbVNEQoSsZzvAYp6fF5QVV
QiIIm7LquNQEKC5afvEN1OYNv1h4WOGSqvkuJKj69d5zJ2+YT/zzlBAfhRIhsuqTpggT1PmFacHm
ykO8EY4RW66ZPoV16yqiarITS4yGCTX/SMhIpzl38Fx72LXGLvk5rJB5QgPTs74i7x8X7YqV/3P1
8d3H/R63/e+uPr6BGEunpLMuj2vaKltDrYi1+YGb/9ffePw+9fjO40sCDPxdDcD+z999PAzrAbpf
+vdaQL7/8yj+PBR7ZeVHHdT8P7f9ud+fP/u47XHVWnn83krmf/zEn288rsb4Rau/v/OPx/f3PQkA
sB2Mgjj18GL/ueM/vvzzIBbCBbTIJjvaJMFAemsawXrBYqZjSup1gbNGR4xxhsVoTS0Y1vwCe00y
EPH0WhYX5xF48D8X2mwReGOSlOBosKbinEmov942jSDJRIQcbfz2+JnHrb1HSgQDdrTosXWyx/a9
AWq8rU18Gggn6xaF3UXiRUqmqtxKf82lXIMcom7U1pwOjcligR8qApXZof9mwz6dRn9csJWb47ZD
DlBmVYGq4IDCkGCJNbFEWy986vqLFZSxKaBbYOO2XZ1ch/VbZmc6B7cdLpGrzedSs3mqGbDuBjVa
lzh2rMvjq26N0mjn+WUVUbWCF3gNv1jM1Ga5oA1BpPMc/rnNlf1W9ETHTOs95ib62aAiC/NMHAiv
cM7Y6J2zHJljGTKrdiCn9MsySVFBnvaaC2uZ0k/ZrzV0HC2j+mWN+Hjc63GhO7nx91XhkViqxuwD
3k7FwTP/PhJUuxcFaY+YhkkPcfsDgAz73Jr8P+v1oZD1pjNisYsIH4FZB0KvTotdqRvqin6c4Wnn
7Jt6LKjJKGvnqjC3OtJl4FIEnuDZmS5zKj0AWdVrsaaeVOsFGbztRsE129rrPczmaRwWcS440p9G
m/nyE3NXJ9SiztjoQ2UfETcf5VzKS7peDFNKO5MRIYNOY5sLXDatqIm84RcOjHY2zjqcESWeXJ2c
l2ivgwxjy2M3TKnI0cDxsFz0NS2mTYuM6WV0kmtGzOP2ZYzZ1Vge6r31bun6pn989aO2TsL3SKLJ
jyPM0F0Ss64WrB4uGF6xn2fKvJeWPhzVuvJD6LUzEsRfwxp7E/k8khj36YEdS2l3XwarYfyMAXKG
mnycC4SOVUc2o+1nWAfVuFraY3uvhP32eGM1Qpt2zppq0qyxPBhmiuuCA5dFF73446qFRHU3W2gu
Bn0urthNqnB0q56svjYgj4x9IzFAeHaemjUXCCcnjT9o/k0WUz+LNT+IRV8bYISG8rumC7nEDFWC
vKFkTR4SRBCZDlm+Zo4RZ7JTwhgljL/TtFpLrPXGOUpHVirjsFuwdG3rjtnmJl3vM7ZddXp89feN
f64/fjDVKzqwx/f/dffHVQhvy84X/f3xp12zY6FOwFnwrx/4x6/++8uyyL+20Spc/PNIHn/v8efR
lvPwmpGde+zADPzHg/jH/ZuyNQIzLuMgRm69AmJb4qjWC0/jQ/vnarYGY/3rtsd3+wHEtWVJeI+A
iRjoNxGpFmXs3kSPfnlGR15FgOZn50ddxj+6KEaoWRAejEnCmJrh2qdpF2ZDsi6DPqDGbEkiyY9A
s/kAWVkRUAiaSCitvYUS7dBEmYtTxOEnTPywHXnd04Isqs3zmUA7qAl+cyREkuxwgiAXw9uYks7K
dhU5jOVBlvNLZ4ws3EeSCmNN3jW1NfrMCjMb0bpC47xBZkLwqzMyBSxYKHkVzaWxpMcit1n6Rd0h
ZwPr0lYaxsnHrUqR5tVHTFohOAsHfwy/vnJslKw1ju3Y/BjLFMKbTN1d4W6LptCvrln7Qd21r4a1
YaTwzkp62nBe7g5OJeZwtGqcUIt3SysMmbTZgSy0z0KByukT2w+AYh9qmZlIxtgIVu2ShB6IgUsP
4xH4DWdPFjChURkDL/tRg58HFrn1jxWXge8ucLuqCBQbcl59tJMtUUpHmYgYobPMQ5MZKyGG5K9X
njhKG/sJMPFpa9Qtg248IRt2iARf+iSPJO34nhtUYBF0eKb97rPG69AkbXpAuwUcNMNontpIyJCv
8ySM+XeFkzvDXgh7B6uB+CuxK4nA/AsJrClxSuo6Exq9N4v2g3ldBPHJGrYJaMps9v1TxEDlqNBk
h4kGJw6D7atCyBFMS6oId3I+42WIz1Jv2t3I25NazHkCYlhcyqz5LN9gIIOJzNWecVu7pot/tA5R
oyAvf4yu3mzNiWjCDnivcvDTYBfG8FKO+LigX+Jh3bvMoPnXq09TT2XoX3FiPylXkdPS+/kReDZ5
X9lhGDMV5KltBV73vizRL9mT81W1NT54dmNJ7xzZBR94xsS1KeNpo8N8GPJrx9uxS3w9HEefpiHH
NFuR/JrbjIoqAmdlu5M+S8iu+u1aDRKLqNfPs+Tu5feqjJKw1atDYzNSmYvu4qfORVe9vJY6UIqG
Z1A4U9CVZGj5yRAOomFglwxHy3SWTW2Iz2mZ52dnHefIrLkmI+8lJvgHF5fTxu54g2L0vWP5+VL0
J5fl0AYoP+UzMyomPj6vlLUek/2vPkk429qabJb7JDdGIt9DT4Htwx11m/WvTAstLDnogCGdLtkI
zCF1mDOwlE7xD6NM/2rU7puVInHWo/gwNLo4oBY4yN5JTsQ7BDZZpvFc1iExuY3Z5dvKqO7uzGO0
h0Nb4jEm7pjMQiKDDj1zPSPb9iKiys4tDFP6gezm+c23u6+OSL5PDgaVKc/iEKiuAMx0q4XlbLBe
qJ2dQEwrPcm4x8ERyUjT3eqa/3VqSYnLWnxSiig09uzZXjGXTXlulzWO3Rz3NmF2aG7pAVtU4uc0
uzuAMDa1lEzziJANFHi5yRpgeScpH8v4A6yOfhzb6WOsK7gIY3dDnOldGDR+87ryDrtSZ+HTyRCO
iXlwJl/7Pskm35VJt0GbYIYPgGKq1j1lXcBT9MegSCVezDhjCeciGZVIJZkHasGKbdz1MyNyAUTe
RzWwwyap8HwS10acznUtcXJUHI6d50THIvusutY5JZhtqjhG1aUTztMr7brYYRJx2M/QrxtdpYXd
GL9Eju+dGbJvVe7yftQccnFn/EQA7nAvxN6TRiWPbykLJiboUKodzfMPNscQLTUTCikfWa9OKV+a
6qSihnm+/tuM3OiQ4GsLWZdAMUDttUO4dzfYxdCE89SS+wQuBCiQq8pQ49VI7TFmnaX+im3iQ394
gnxIa0I9XSbTJx0rWorV118uHKs8WSFvW6rosCjcFhZK1CAVCGfhZZlp0Yaa5fBbW11cjb5gZ+UM
x85fiHrKxhe5uN/KocGoaHmYJNYjXjvE1amr0w8DAPiWdfXJo35a4jqj/rbYAQIf4MCeBxE44K3d
eC7h09ZfcX/ylij60q4cpvgJy1WEBj/2NnNs/SYCFzQR4VMHwV59RFDBkWokguWbaJpjQ4jLzdWs
T1Nr0hPWVxpkdHp5/Y3FwgTXpvutEvRfBU/0huOqST447ag0x6sEvc8hJ3lt3I7OoiieBPIH7DQF
0hDOgD65W0ZT9oyai/QAjT+oPHK5U/s59rWjwA9ssaXZzyxlK5/84H5uMMm2Fj7jUr/xLriAX73r
ifeCpvAa6y/wl646rnIEyxqOq7jpziViV5BQ32IzfxttXgYHroc/JWGax2/2MpD56ozDfihfFK7v
Gt0b1abCmZMwWs9ARhkGtlE3IiuhdD6tol+ZLf4hRWK/8eVPHI+Mgi0YEn6dnCOXqBYdW03IVqbO
0BL2zlPbDnh42Tk1KZQfazbU7ol4AUHKq/Ol9HTm/3z8NClRbJTtX3lJPHiSI2eY7J/OInVS2n95
xXDogZa/TIQnbBa6IWey96JG2GAPH01KYbHKLUySFtkCfC973l4a1IwNVHlK5CWoOtACytrxtLMC
NZGBLCr5NdbWNwcl7YaDCGY4FbHkTbl7FJ3zirkWYZq8iJp78D0UV5wYiWcdOOwqG65ugeC8cvqE
3DA8eon9HacTeveJwRbwxldZMrSJv6oCPMYC1zuz2Db1DspSRxmHSmoHMlzvVcXrKtmJrbGJQWJP
nx0D/JX/nR6Au3WSrU7dBUZc/nSw5jYpCBvFb9UOs15+drWWhXancUwcqlOSNrfBS5NjK8GTFBkS
eUAIy22ImoRFb/VZMqMp9exlHstPYunSQ9KpEGpcs+9WrtwYx1/ZeBI8u5ZcJmTkDc63eG+kdKeI
/Aqs+n6Nd9Y7uehpLfRi5WhfhT+QNFdrFfrmYVc7Tr3z42QHKITjh84uqiJGuGmX94rlwmZwaIHY
7gY5Os07IpkNmgxxHtzsgAsL1dPoR5u68Zf9BPMpbJvoyc+n+zz+tkXX7KZCKwGYZNbOW2pY6IV8
71lzhFZjfSl7/Q2krdh7khYeJ4yRM3+PxckWBLZ9Zhlhbr7T8DQ3WB4s72xOY3meTBvxs1V/+C4n
1cJeESLVr9jksBk5Jg5SmRgoxcmokQXJ6Xl0I0dtvM8Fow4N9ZRTWXSf0ktwBRwt5XkHLwaqgJAX
+Jszdhd0+u2iA0pKjTD3quWpX6xbV48tsCBvJul9cc61kl8PQq8+lbONEZEftTF9Six8J8gu2As3
a8vu2vuKUQdusVyhrOgi6uvoYLoWocxCQBfCt1mgPUl667dZgI0HZQQtsEOXyqF4CPxUby/UdWjU
fkiKpj6asq1yG3uHywAUOk3pbpOgMLr2BN/UfPpPidUyd+CfPqfTfuzd9yzyqa7NYgj7paWeFhfW
qmHh2TZ+9WYimQilGcakq67FX8uqFoS1s6xs/FyGrlN80+yZ7UqbcKatdaSbzTeG4c7RaYMURERm
/iSNDxC5uSTHTphv48y+D4UdRkdy3m39jr/K2MxGyVm3J+e556SoxdcOA9HQrtRCDbqeZVcrjKu+
oOM89CkujHjxwxlxAp71uSeCkzSToX4aTPmi+9D1vNTkdDV1r3p8cYxyOJFuh1YI1kdhGjz7qznV
9Xs9jBE+rOI8nhMUg4xK39sIayHsOV4KOpzIdm5uyyRwVOndKXQ4F4ggs9h+giZ9tsGNGZKHQ1F1
5XmCjR/dTWmZO6fz3ueptcOpat+UP75kynqrRU/F28GGKbXsJTfIcJVqtrf5FjlftJGf+SiHIHFJ
18F4uq8cHz4Y1sRpfEnSyDsoTV51r3bPS5864QbMUHpqPayL5k5ns3zsXZN8QoM+xmmQzIA+v4Ey
uOXtNG3Xo4VSM90cVuRDy5Rf7kYC1v24ToNoLORWCfOGcmoiXT4TlNKxt2Vp95dyNPdME7RBd7rc
VUOVjE8VyNER40AMilSdtYzVAVYsZ4NJ9w1jq3yHUKVOk/CAPXD6YbT+l8i/9HU2M5KPwb542Uti
qmQ7N8g6Ck4OoYp/FQrTSx33qCx6JABqCnW3sPF3oqGLmjzZjgYWwHYqi11VJoep4KTosJlnmsgI
qzt4zMmJTMydIKMmtgpQLLVDimI/VYcISt7G4dAR1dh5EfEOlC732LXwnSFb5J1sH6NpfDXT4anx
Wi9gCwzJyNdeXTgtCDoqmun2CGiE2rWnOuowiBWHRc5nr5Josa2o4NRqXojfdTday+p1bhuDDhrP
cY03fRN7C/tmdzlC5Pod6UN+AOESciRPcNT22NVdyg1r8U81hCoIdhyD8YkOWx8hQFD7ZPL21f9i
70y6G0eyK/xXfHqPPoEpACx6Q4IERw3UkEptcJSpSsxjYP71/qByu6rbbft470XpZFZKFAmCES/e
u/e73XOK5ZZ0Yw49RWrgRB7aI7MGxhRC41zooArp+n0zp8+6NJm6N90NpwOCtoHcGNVLenF6AfGz
2A+OW/oqZHvvndPQq3LvJDNFcOlGm5wbSjfrg2MgWo485LVOgiBiHsHitHXabNESbQdvMbY9u2WT
A+J0dRunv5Gc6zH6nqQHkl5IpSbzeQ/J673LK9aPfOCIES6bxHE+5qjOt27eUwc746Fv5zuPfvM2
Uqm1nauUHStHhbs4HG0IjpkXUHCTfG7DUsMb6RCn1Qljb7P016L4Hq20n7B0X/En91zjkm6NpzV4
DTk8i9I4ZX2N1UZB6dKXI/UbwyMhGrLw3k1a1rp6bfOGENVeVdcl0WbeordshikJEOhHS5MCr5a5
IlwbDMd4aqO9WzTOTSNSgk8LvM5yAvfXzCFtCOs3b4leZ/TDfhFPGeMkA/KYOX6APiz2sUhfl+Yu
Srvo2mLJekjyrNkv1Ob4aV9Lk64BQ2N/crBVdlazt3PB/rGalbMidf1mIYpzGItnM8KOM3WUpQjl
vilQjfGCtXbJlk+OgsiFiZRjaFRDMot5x+hx42RPHsyRErrDCZ1NWBd6Tz5aTform6x71DvPLREt
GJkYeehdjeQ9t8hOACNqfqhwKlD0SI2+KgfSxQSbgIr+OedkdtQt79YvxmnV6yauccWmmQbM/2oq
ec6qyStNI2bllnilKwqb0epu3fohpR9JDhFG5DK3TiOAeeQfm+zHgqeeW81KNvo4M6YzQ2+f5Pk2
7dGa9rEVTNpycE2j33Qaxjqv484E6qsHwhn3Y2q9jhJm9GwDSCOw49cymvixNIsPPtDe5mcYDQE+
h6cvJ0s0fdpLPwXxDBvIbd6AkOByqmoPyalH/yr0fhW9A1SLXKMFGNeBbbOkvlHzluHJPbdFtyOk
wdq4ZllvkiKKt1jUUHHN2oNgMAsu8Eeuokvr1s/mIJJ9EmLM6GudVnT2KIT1PELa3uhKEc+UO98a
I2MISZbUptB3jog4Ay8/dAv9+4RSKYb2Q8XGUTFq0UmGgjhqS6aXOe43jj5x0hmre4TeCPVCNGv5
CLe5NvO3FsDfLq51c8tmC8LAoGtLj0XbNqWHD7UH+iCK8ATJ7mhizuN04aeR9Uk89nOb9/e5ZmAf
yKaP0q0RIc5us5MokNJOXWlP+lqk8oNWPA3qBw7u8dyY5nvRlTuyxMhfTHryD4USRzl9UmOmT45c
AyYw8S5udSQPni4gXAb8RLshRseKyOpAMiTlM10w7MCDWqeivy3DsnGkZd8ZDhU53AE6L+UDWndv
E0PYRJg78tRYsWsUm3cejoEDSBZSBYX5mUV9udfb/LPLGIHHTQ9p0ZYMGXsgAxbl5cZh8dxMOIs3
SPkSX+s0+pIIE9ulKvbZEl2FnNtjhbZT00c3qN0o4AMELH7scdInyVHDOucmFkSOPOHWaOaXuVPh
lnk97ujWPXZJk56sIfVRdTODqtwmiHuecWUv9gbDSnKxtKtKUbmItri3UnWZS5qHrZNVgUPr+GQO
dF+U+a0KR1hh5EQfR9neJZSv+E7OFiYbrH3jg5bozoFPDF2DLnv0elSSIzwgEly63leFtm9SXEaW
6ZGxpnsPXS6+Sxs6iB5XewJ6vYspX/IETnOu1uNR6gJUFL3P+hQUovzgZHVdxNFYNCzAjXc3zXVI
W1B772p6YWTKYMJzC3NrYufW8IHjG0mb3Wzj4a0I7QWwdzeUn8Q8kyY9HpF+A7s2va0zkKk2eNbP
BJmiHyOAzR/GfhY0yTXq2ZA8edL8nJ1WWjDR7BlsJF0GTbu55mFU+IJbXeUUgYVPE4i+uYATWsVB
CaScGwpOopeb18SSz44DGdUlC7JF3uVDvHe2TZKLQw80xJsuMqTdORAQ55v1yoSez3aaw/yanOGY
5NMVBkbp1xatR5sAdiEw+WgDJfqU7MykfFwyA0wFYjHniKx82hftStzIErrQI9wn+Elt7EU31uZf
ThzSRPEY9KepMexzDkq7Vj8mrpM/QNG4rHnWWReVl7KPUO1pxVFfsvZgmAhoUXMwxYHngzqVqiGU
NHJyGtUDyUZaVHpXMQ3oNLloRLZxgTOM/ENHOEjTxa9UIsTycFMbBF/GTZ4cF0VLddbeQ0ftQ2UN
b2BAiC0bxodEWfnWkp22nwXJh9MA2CFsnT6o3HhBxhrRRhgiIiHx+Duemj4c7gQGEodOxAP3h0Lv
YOXRVhoX2xz1TTRXL/06J+q+cGIKOpn9RSf74+9ff2rXf/7j/339iPsFMOvXn/n6+9ef/ul7EqbY
mCITwUeBRyi/qGAFsOG95hpPf3qY33/rv3xIaFzlRszK8H//pq/fw27IEPqPX/77Tzppee6qEaV2
PXKmDMPDkLkRBe/6Ev94fr8/TtnpF+EJb/+nh23b/syZCQ/nf76sPz2n37/x65Uo1/6IMafvvh46
pvWU0Tn6+2/541d9Xbivv8YFqYFOGc6wRblkf1xRYspJhoBtm7TaSzjYNBs8epVJWr/nRqv5sSA1
EXFNS/NuiDf4QDi5DOyYk0GKoYWmsjN03S8GDsXUzI930pTCd3H7HjGRBSTIQPvo6IRhYH/JWeGQ
lPuWHv3kyB9t4oqoerbYcZfKmWW+gDnmMb43OqCKxFJMmCbw1pUvHsbe2UTPgp46H34MeSkQmBRI
/PrsToh1ZDKDLps1p8T8etFJTRqa9Oc6wmiBMlErIEU2l49MAcHsG/uCZC7w0JJsKDEcEt5L7c4s
YKDnC0E5ZhqNINU76KXsJ2MRPgiTBRXbAoIlG+dPCDbEXWoIZ8TnLt69jFgiIetvl8o+N6kHVxA5
X2JaEK1k0DOL35R5fJ0SPBRSFgy6C+M8dsWPpeXyVoy4QHXvIjEB8jDVC/TvFp014xqHm3Zj5tOR
jQ0pN1DWLtY3sZw/THp586i9odMhjNOYLkhziJ5AljS4Av5Y0gZ1husrjs29rebvyHI4OXT7kCRR
BF7pHpNOSHpEy8jcQjKey89qNFcQyPwJlKnjgAjzAfImWsqIPVDvO2jZy1scGc8VYENm9RlNwKHO
/Oob/m3UWguic4x5hoB1piX2AWBQSLpwSkh7ywA9xaqB7gihrah5vOwchonutzOdAcsEMdV3rKZD
znGDeFL92I1QTBetf2tGIPOOlT2PIXUFWXNbhj3flxyldVngzxHtj9mP+vzHzKa205B47LtS2+iJ
HC/wv/zEsp8aWpzNhPXPcJjKF0t5xzK287B0MqNZjX6FzZNvvJNYwlWxCo5nWCognPJ1hINFtobc
kqbY7Lt5z78yZvLaBWtNdd8t3qta6pOddR/FRJDBzNTSivvvYurlDoKIhZbHWdM60TzJ2vnfojmM
VbD3u3zz+Pm3v9BVsIlNN02SdwB4ojj5p2iMOLTmPIFLcZxnhi7FoHknJ2OykOj5Qy5Qd8Cwe7br
xtxpRUnwdxeHexc0dgCSCL21eVQghpihkF4eRf1ZLzTv0ZrmzRQ7xX3GjVA56omlINr8STb5HwLT
fyv74qFKyk797S/6mjT4z0+cBBqD0aptSvr+/PufQraWpGzlTI/2yCA4O2rSRq5BOw8RMpMzrCe0
BnE510ke39tpnJzIhaj+t+fwLy4e/Q9p6qsU0qXK+8fnkDRJKqcY0ipijfm+zo1jpqfxkcpPJy/J
wReej+4+5HSgNZQMvTjJ+yUu6+//87X45wjD9U1EKmp5FkEbrk7MzT8+j6wCc9RmTnTs63Dex267
Wu4ZzwsWwVGlb8OCZRPsxLPuRs3VzfTpkNBsGWrrSNaedh28rrlQ0G/a0h2vEYIZ9qucHV3HwW1h
2WCyZ+rX0InOIXQwtxvVtdZwKtXgt/1WYyZd5mGFnUr/kO4wHEhLCDKvci5fX5L1T4RbvP3PL/tf
3LuOQcaaTqSPK1zHWd+eP90CvejcuBvi6IilsdiOqq52qYexXI+cfW1jLLSW9jI0I2fLYTnYRn0E
6st8P18o26dLCeL9UIjROuh2MSDbh6g/RLG3aYECBvkSG4feGJ/6sDL3X8/8/+XRz3P929/+8vFZ
JCUqBGb2P7t/kDnzQSVr8r+XR99VbRf/2/ajrfKk/PgXP/ofCmnH/qtlo2e2yPImEJdAv/9USLvW
X00DFIsQuiXXZY0Pw9+F0vKva6AqCwadAoMf46f+LpQ2/8q36iTnmZ4tdM82/y9CaVP/r/embhlI
pFkTDFdHnL3GA/3p3nSyqSnaHEVGImwrkFP9YrszurF0QItl9I8pWT+PUTqeygLjK5AZnVOCMG8s
icy0i6WnmKWJP5byVuN92i3KKPcJqmIYQQQIjotlPwDDcKN6wI0V7ZnNpk8VqhPymkeceH1dfzPb
q0eiZZaI5T0kx9Ongd/cGV0JfnohQSNK1bzpOOM9kkLgrV244snJegQCEseKHpo314B0RIlmnO0q
8XCe0Q3UUar4RtzY+3qCuURwJv5pD+KPC8w8A7B4trA0HJYpLIJBn8c3wkX8UCXT98StN1qzUutg
qQZpIatv8wyHo4k5EZk5sq8i6l8mrG2gzef62ndL96IKGtBV3dl+7dISxggZv5RR7hd2HuTFUpzV
VN3Ny+McxtZxcJsPAplKEG9ZoDcTTNrEdi8pY8Kg7bX9OEKR6fQ7Kp1vXg352JExXbBiuHjFZXCz
+Yy2yw+5WK+ia/28luYx9ZbnShZsgPbQokiwftNGFx8rv06oRfkZCJLNF/yjoRNPuuOhXMZbj4d/
5xhPo8NeGpGDjcBR7TVLVYFWXVLVe6/inD4Cny0fon56o2c+7ospH3ZzgeJtbiH+eUE2YlVRI2N2
Ty8xiQw6ZtnhVraDju8caoIscOZ4vARDojXNbbxDzQ49QLntWlEcZqJ/TspJUN9Zbfoa9q5vJbjw
NRfFutXoK//kk89Rc4BHbh04q4n7xAth61bmM7a7sN1hQ4YRre5doyD11A7JGa0H1kjbmILaIC/c
5s3ZE68VWGIe9hIxPDoyGAVRmgHdLAhs0NKmP9AtiTdabceQwLVflRI/ak3MhzlqzEehnUi0M4+6
UXoXuyfLdOJB8Wbhv+xQVZ1ozyEVSJocBQ2xSho5nkEn3XL75bQ0ayCRAC2hX5n5e2uK7FKvX5yl
O4eI3BCg9TXGnpz7nnoVAe2pIKfo5Hg3umTG1eXIcEUpU/gqR+WfWOlThgwl4c46ueHs+mM6n1wr
ZOJGl0s2rnyczBlCVYyYRKqGgrVokbDVZU4qdhLuokZxhrNwJ6cRxKGCbsNJGwRvf9HD00gcP6Y0
9btqJr3F0PyBS751kqWByrq+pyPUUKx6gUF4MiA9+h1Oj2IO/fXmeZxKznlt/MMMO5BszYJOSJLQ
4KY5vHxg4+AvgsVp28O83EbSPZqmdh4cInO2hb6+/BmdHrEW7WHSmsXvLLcLuvVmrUk58KuSyBal
M46eOX6ekzH7JmKrffAq40lG2SkJTfNqRC6OK8BFDJh8pYCnDDIi9rfSAa+rcgvNxL7y2flm04Vl
5QIrqefLIx3l+chYgpsb4noZ1vGehJt4R986p4UXctTpIO6kaQzPS9ChE3POJI3836OwWCbaqpY+
DU7jDihac03h4aVt+W5ZDdYot0pPtODV9EJ7ZtdZSX+tyJDe4Jxzj3SudpowOxjsycwRdXktp7LG
soWXRGesrsZpoHb33kixJfq0hAqb2sV3nUTtSsJ3bVytYgphbmbh7PvGrK8RLck76U3TrU70Yps7
dXxx5gWlESUJo2NSNGRpM63Wiv6+4xzxaGXi3mhQFLmj87iQp7Ntq4VzYCSHu4aRdsEk7gcA7F2D
Ojmq09dojJadC/F3RxDCkKbHmaPDpufcdBwcR9F/c7wdEqIEvDCVS2IgBU5r7YedVuNTGhr3VW7v
rdjsr1JIwiDzFnIWWKOLbM3Hcu6/iZmVX/9NOLFxjyq42MUiEXcK0zHiK9wREWb/IFrHMlHfst8z
kzq1FH1W43xESei9AnsP79DEndrMHCEmhUxeUm1lKeLXk4WGG5Wu9X5F7xSOwOaB3v8dcZB17xBX
NwsTf7vsX0B+KiO0YE07sIV02pai68mb9vq9JujLZ6qKLzapDBtNLMkB3cJMQGX2lif6U5RMGnrD
GHhCnj23808IUff4YN0X/DBvhdOf69ohxziT8SkzGKkzFja2hs2lhVbOTrsA1DHi4hThfM+WcX5f
kE3Mku8c0A7s+7bxjpENsIqoObWtkg7XE3e834Ve+7iKcCzzM6pi77WJGvtA3slD4jJ97zM3fkoZ
pW5hd98mFIxB2fJfmWrXIib6ejJDn/Tj4WwpIz4kTfkWxjh3x6yoTnXG3HZwFxDt6LuDIayxIWMy
CCQlqWJc+tznPVBxVUzBl+PINYeDoEwm6MChqTHYgLibGvGYtpLFF8QvDlCsY0QMge/GDMgJbInu
Rs1jXFlJYpgFKBNpvIx6NaES0R8WZg/b1pL2zeIeisZxL9G1nkAKgdW1DTtYrbS+kWuePzbGL2Oe
P4o+019nnaij0nuFeHajMPpYyrjcNjNJ6FamXqLBi+tNJ3p1WRqS4zP3I7bm8VRp41utTppuer5s
QFV9sYYNSz//vpE4c3qMXZddMXWQVzUtXjLFntj3nUEN0Ol+BnNnF1sKBlOet+h/PoxG2HjShX7M
RYPPIjMTVAzs1LFFhIulSvfQdti6W3rVz1WSLjsPSPauN+jfFxVAzpyYlnNrmOmxAo8HfWo+iTB3
D3zcce2PP2V++0I0gBBJg24F56FH1G+g83ynG1B5AtYbxtY7YfNvT455H/WWuHXd3aRqWuww7tq5
qo51Bgetr7QzGV8LBBxJwo+q1aPywrPHAnSpQrPfxjjhAtUqeRnK+ETSQ4cYCQu+k+e/NUtDVaDR
oevHx6bgzq4jNd0igdFeafZzqwOP7KTYljoJEW4XBZpTdZcifc9NUWLZnz9bYVc7EoG6XQxFKU7c
9Iq+m+acaukOEwFSBvRsMc4D7Ax4nzcDccHvGCrgthA4xIzW3Up6wHcM1uptVbdovudJ7HmnUXFF
311m3iyNVQ/ErtOi47jAbV7JwgPhj/eD7Cke0/ECrl8/hOT6blRrI9lxG3dD0kp8kXb1W99OIWR/
HcsCknllWeURCDfoW037NkI1O1vNU+doJDEGX2UEMHNSQfRbWpT6XjR0s2kolW9Dw/yepY3EZt3O
foJ7NxHjKr+xaufqUheiHKjbIF6gBzve99K+aTFqHiu0Pmz6MmTpHdBMqC0TUPVIzPRm6jrn7JJ+
0HD4ucBSRh1fnvNh/mWiXLggvXfQXi5sCk5ibskMhACNguvc6TWMc3AJpV7jM2zT7qGg1Joswm9R
0D5QsxagLCexxdCyMOaEtxWbWbYVGpNkUsXgiTrytTCU2mjZIg4F058V7AFXbBDdOYPeNJgoTy3i
TA7oqF4sRd6OaYTPiGASbIa0iu10vI+p3TYlOVVl3UPg7PjMdzwjGoPPaX8iA7t9Q1PPIzDhSJv7
2ip3ZjQ+ekbSHLP6pPdpdaDbx+RGn8XJNk4EUOp3TSrp6449krSWMV8oh+lW0CmMactlvV0f3aFg
76yXW0aUMOaz+VolQL2jaQKlg4rATPSjmiyTGD1v59FV8E2NIrzFY0hyRyb2cV5+liVbbqiZMHsw
dONuhBYYd4CsOnfo2e0kdvgZOh32QYyHsQbf2l2qbbruKCobvhVtah2/iiGe76aGt8xso35SSQ/r
MOyNe6J6aNcu3oXsRlCFOajx1qif8GJGtMgSmHJx/kh6U3rl30+5dHVfZoQaaEigUOst7U4fIQSX
1ow8YC3KkCdMlzRGYY54rNnUgKHPYize06rDiIMp5gLjvTkOpQC2B77uYo8lxCdY6p4zQ3aSBDlg
ATYPPVjNjRwyUGXkYMNZt5+QQDW+rGZvJ9gtYROHO1AU1XgzvVm/Ixtl8/WPCagXnhYO1KKegzLU
dvDYihuSUj67LMexFB3KFK+CgVSjPaXY3vc29NfEaHKqSo8UZwrfPqGm1lpz6zJiQj3DXdlojOxi
0zgwU7iWXjuupDfl62JAfUksYtW/D+hoA5tzwIZJ4S61pl8OghxfeeypeZf9tGj4HS2zHjZOXfNR
yZBNlxZN3kiZCyk82AQA8bQ+2/2aIQbIyxuORkRAHv0I466qdWR1VROHB1MzuAVio/HzKH1LGabs
QgVa72sZ4K3bqfw1lc1yrxbDJs7VbY8dKuEljlJOUHBYZKvjXzWiO28sy2dMrG8e7tFkVbdGFIy+
MbHWh9BOztY0PRVCDkHVCReGpMkgmHKlmziwiLx2GIonzwtIL5DxLTNWhxSl3kMm5jzVElOwUS+s
ollfsIFLzFYybANHA/Cap/M3Zp76HU1gUhRUSGbUeluSS4GcwRxORZahyqi/JbEnuf2QCruliWqm
nL+rYiA5EpjNGXKI3Ltqgu26hLyhSfbWey5gdE8mfoZObz+48mobGhO0cXXohpWzz2UKNnDKzqVh
NUe9sT91F/zFFIJ0qiKACGXyRfUiSQrvpIlMdLVvK//rwJ24iGNDYjHpKnPFB/1XRf2yG1Jm8kDX
fs42jX+Q6uAuLVC1HD5RUFq8OHIxD/gNvIsY+aglmEU2I/yMfds4wq+zMt1kGQTKKi4AdRuuAp/v
HpSqywNhHrGfOMI54JqjsNPlNdOT6qpZ5kk6VCsAusVet3DAbJT9MzGRb8LJ2RljZATAvdqDDDxd
RUGcsd13rNs4FJsPyFk/oXd3nDsPCBq9aw28bVuBML02oXasp0wdWtyDfu+Y0003Jsl7OI/nuVYc
yzsW4ZphckkE9nUKh3dOrnxDPhB85XbfXGeQx9qwu4e2eiCbN2AX7+5D9qPAopXjNzXXhaZVgCnd
XGCZLyM56R1C3429MnJEm+mQLSaPZtxCttyi+1ODoQdu47ZMZ/dCbIb+LCNpAuldcIQ4dYMwFC8l
CS63OGyPpm1097jICMvq0DdIF1+OWyjIQndTZVgXY3TyY4I1AagMEwxKdOVu1LyseQlsfpWCGVuE
oG01K5+o1Im0JGhdh5oMihMwfFfE4WusE/wh6mwfQY7zdZNqpyrXdKLlsnhFkGQ1iS7QbQP8POTl
5JHYAQOpt91Mfok0QUrr6xY4tYbA9pi+yBaoJqKXCYfwYZnbB5w387kginkB0fsskbsos0NL6NlX
zh1B2pXuQzeJW50zsEi912yi6BLSlcc+IojMhSG682I99z1gtogimE5BR2K7XAI4tkDLFPygpDUG
DEXpiWHoeNRAR+uF0h8q932FEONQrR5qIB666rxdtRTEHLEdHHX8KG1vna2lRJJdzphDDDnts5om
lWNpJO2hh531K3T++Jpk41veaeq1cRcaBuUPhkvJk5Unb2E6FOcojN+/dqwU02aIVWGn6025rxbt
hYk8si/ZPq1+XttszWtmLCQE9t0QsMgZR5YVSvZHM+rIwgaPTLakP5oer62dkb5HpAQng3E/Cmvc
Vjg7g4qbvAN0EDcnWamDuzKXF3wQHEQAY2nc1OzVMMZ4tdPqHVtKK4E9P3bIoZzmmMyBM1HvRaM+
H8YQuq8VUc41qUGvSY9+IfWZH/IcnKOpqdtECWjMt8Lu6+8pSCS3S+kdmRnKuCmnN2VVZ7tMf6VW
K642WeT26iK2aPEeUx25lMfIN+gUHEliG73eBQqIbJxICwSJQRGP2lERcXtOJjSMUeZ1+2hqnGtJ
+sOhcfunyht5/m0mjkPRMicwy2CI8Val2TqMm6FSArM0gjrP8IbM8K2hy1s/+gEEEAMUnORvOv5W
C01QB+B3ubeKKT7kaUiJrxzfhccM++rTncBFTKANWgXwNxbe91jjahHEUEMKpRUQsbs9qEK/iSVD
xNlzmqGyGR+ad9daqv1okrvcmvhiYUZfSJCyb3Ec+6kSOBk78z3S3sKQKMHEtE+eLkMMmcxrUjcH
E+CNpDNbRxq5bQBCQBxyYv7QiWooXzSNZkwhHrWUIWadOMPdqA/HNB/p5ppuhmq+CbyFIB5l19Nu
QNmMiI5mrTmqG3NimpnugNG2hFKDHYpMDbikW0eUr0jSJkZ0tFLkz5UFfBqYr99bVkU3cnxOosy5
t8ZjRA8drzx5L/oYHmxFNLCSM0ebr+g/qYEWLiaE/K4bBjTO6WKVDr8kzYndDEmzi0b0rFoUaQei
Molj6edoX2Yh0VkDImijU9HerkmM+OpYDAshrAUD6kBLyJxm3thBA9CKfdO22b4mxytw+KgvFb1y
p4gfIDXfKpPTeC6tu37qh9eZye2R/flutNyfAxz1pyzVvSdkPBhE6U241sMoyWjWdc1bW87pXq1R
P72ItpobNk+xjTiB4u4K5+CbAlJ4YrmEEE2f4ZH+yLZaAUzjAjULxCvcVFKyqmo2D2U2+hoDAgxG
a8KeSYxrgkzZHY3vBl3zTcq4GA82mCHy/tysfW3sn8MAyYQOh+sPQvySxHLRsqT9gffrs4wn7+hI
cpKrurmTcqSwRd3wmE7Vk1w6J6D6mo75bN1R6kTHSGTxwYtj6IxDpS5hztQ7rww6ro0hj4NmeGh3
gWoSt0MvuGVqPaTtQQPE5jol9RF7BfribKtK9WOo8VmPNRHxw6yTmIya09XKD1czNvFCCgcytBM7
DvBvjSX5y5/dTcRj5oQfZDn7kSTuqomcMUgxPDuiUacBAGGPOlSltI2z/KYt5uYrhZHU4+kkPie8
2KrIZswQQ33qEvtJ0ELZd2H4rjWTtrMqlsmewTHF/bKVLR1XJAhPvydv9vFhLhB7AiWAeDoIAupd
cz9aLY5MZQGk7IE+KaVVBxvztezYvhyFThHeMSKX1KPyl8S0RVTVU+zu7dRDGAm3ZSLi98TUfDxN
5Mu6XDZ6t2hKnDZ+4Fjht2DBArOw7gSa6b1I5R2K64wM1eaRXDkOvDm+Oq2IKpRsJIRmg1xOemZz
xgbivBUm19+rXpy+uqYYRbZTI/18cKcDJTWLa2XYYH/RIkQCzs3PjkX7JAGtn1LU0UExExzaLOr0
9SWiXM8qh/y05it3NFPEY+/ATIV7e8i+VYgh64q4txRtaqEk0YgJR0fTzn85VY/UKSLUi0azQ5+m
7Py4w8+bzU4wTs1P5KrsolicteyStt73JXyL05BU6cWxDhVJ7MhG1clZvwAZwakRz4ZvlqiBhebC
KiimHhMcoICvL7R8u43H/MXXvBmbhl1liBOGy5eRfiZWdVfF448u9gjRNLInhzoI94WuNjPhs/po
VUdLuFvCekcODQMnQl3nnS6zWwlEYxUr2z6hthvZyxPdQUSO3O8nfHuX2Z3MgFLXnLAflvMu45C1
mYxs3CWw0BAIeT+iJif/bgm62nlGRfZbKAgtrAaCqxcGGeySknvlOGuxOumAhvZGLF5D4QwnA4sv
Edfzux3TpKwBwY1DHpDY9qAmF9IDerHFRUa1+tVPM8KRTRhNJDjPvBFN+SLMxfJhbiLzkxY2R3ir
pEHto8q+9quwTVrgNywVnquxj0Es1ktAf4KbJ4peoYoaL9UCNCPOnIPNInAkwLzfR3UV7pd6fkEK
SZbFOiNZVNWeSbTmd91ddLT/d5rbZ99dEMapRvVhO0o71br9HGsTfgDNMU+inF+NcZI7kXSktLh4
t7ELBJk2smZj2nqbpYHvVpwiPbR8E/An2t8SIWfN+ISzDP5WK/bQJBZ1tNPtCcZitRqT6NMnfXMa
1y8z/DUC7MTt9/sSbgsrqOmRDC9frASf6ew8F96n3YHPjG/aHIfk6jUf+K9HOhceHv5S3ruFsIHF
Zb/w3/qW182+XDnzmifkxsDVRVtY2yjVSdDdYcdcxzIPoMCNk8YPx0a5Nhx5j+WaqsZmjDe2oiji
psQXC+Z1L3vO7T8pUzxp7jyldIz21mXMrRsdx23e56CNLO/DNep3kQx8eMvzkFEAy6dJPSzR9G55
OkuBAw2adsObVtbf1E83vit0iaQJHqhKV4r2eqg2XlqhnixHnjTkdOE83Gq39wtj8mO2BFyxCJn6
3hc6EWFN4b1kLQnimvsS860nJ9Z3o5lmB9tL8OOE9XgYF21bTHdR05hHphv9qYgNLrEsQW7Bd9WD
nop3oUPWoFEu6WgzZN7KLlEb9zJ2HAcbfW6A0VWPbjbhs2CShJ7bAP/DgRXKVbaPF9LmxyzO6L5H
t8xo6EaUIATBgt5ZgKoWtvA5eYpoP1G+oCKFPwaefVz82BwYHS/Y1WlpiJNDkF49y2Kn+unzi/NR
HoiH8aHi0jLQSl49lvN6Notju1iHuLW9IOJApMtuPBDijlsgQiuyrj34PquTSEkWJCuaLpqhHfDK
IKTL9zL1ysOAVXJTNw3HJNP7LGJNQfBDGrspDMA2Dq0v+gPb1W10WDwki9J5oyCO/Cls7vEhV6f+
39k7s+24lTPpPhG8kEACCdzWPJCsYnHWDZYkSpjnGU//76S7227Zv9193xeHi9IhKbIIJDK/iNhB
SIkdtiNosgnNfSzs9pQF8wfKBEeMhB4hZw65N6DDntFQwm1LWQE7pVGe/KrOdwtEnyGQVAzkghle
b+5Du/xr2XJes62eCAWu3Gl6A7A5gNeaXyv9aUHYUjVd89tpjUd2CAQBsuBisv58Pe6+3gABpWsW
y/A2cbxrbUYkJOmosXA7g12t6lNLNos+AZbYwGZDXEZiM8hwy1pXc1axOBdmw6lEodbfbU2D7DoK
F51ayi+4Fup1jkF5VfYhzky+hB+eAE9eqm5J927KjY7b6bs3VtswRkfrioZDM08/T3/nX+9BuxjI
xq9UCwp7Ko13BEzs1UX+Oj1qo6DLC1tVLU2MbHwrtjM6Go+5vmgJqdKXKbEs5urG8wrSWlff/JJC
Kw6ly8kxe0QAQSB3ydW9PxH9G5LhzVL59z4kH0z5BlUFGdvf3LIkJ2T7B7Uo7PC2vs3yDIHeAMjr
bwy2pydwpd4pUENxbCi4keBK970YXx2HZwbLeblagpR5vJ8SjswkDYkVZYuZ5wGypeFtk/kBj65s
1jn/Aeq6oAVGOkfpMMecFnv/9dxmgNVTM/ndNo1nYveXSF8pnh2cAQAdMDXeWnw4ewVXhQBUujAt
0z7fYb70bQZNN9lNpos4Wbl7adev85CEXN7NQ9pNZ5uJ0FmaESiDRt5sCnR0PJqlmEwYv8kOI8D4
HA7jhZ0tzU/sQT2H5EDuu7QXxMVvR7BAcFYGJkHWVi3Zm8edVPcVbKthvh9ldejeUrO3cJTDiytG
OLhuOBRbaf5qx5rdU0kAnZWOUqWBYd5IeL/hCLhKvba5MBFtgpgjS+uRosbc7mcVQQmiOVlG6Fvp
wZytynCXPtcJ9YGU2zyyTpDSzBhjOCjbHpPtSrAyAk499hB9tm0qsR+Tg2V4i20xx/FuuMa+gYu/
d6gaOIQiJiWjW5Qtw9j1uWMeTa+FytMyLsi9DwpN06Mp2MSo+TIgiZyb2GOagOOmj8dLF2ICYGOS
Nf33ICl+mPyKV643w8ITfUuAGf15HOpvhWt901lCu3POZmXD10h+FAILC+VKuAU8YzxOulCFA3tL
aNXlpwN1agy3klZ5TjyCp6SuFR92MqYPj+djsfFpfOBhoIYNO+dXf5TzQfSfpqBuUljB0a7wwlBL
XPjC0ZVj2aZTabMXOY24BD6fFYLtoZ37QzoEAt7Wr6CE+xHJ8Ohwllw3LtXJfvm7KYPs3ScrTnRN
xzXSb/6+9rH0Q9zJDqOk+2OxnV9+1bpbgolq1dGJG+TBOY50LHOZ4FnElDq1Qhv9zHBnugzIJKk5
hssU0SnIFh1xPeKU5E4D6b5yEUBcZCAUaUZir40BIfl9rcwHfn6B7xserO5mDlh3DNgJ9AOzwZMh
N9W6MMPvNhtWLaf8pAqB0l7+QAHPaolhTmYdjaVDQOg2NamvM6B2cN0fsWqOKEQi4OUcQyZNTw0p
/yMWrJkeHNk+9CRCQ8IRVKWtSAt/Mr53rl6vco5S991Cw/MQVsYewsE+7mHhIKldBAdsJ3fBHIXh
ngWKPCRc3TVH6fe8P1aZ+Rk0xJtCe8Kv6/t4ksyy2gdOsQ8YDLFasUsBI54t9x7+dMJcw1Yt83ma
GjYg1NAbDTwvmjwgcklsY5bEVU42cuN47rLuHNURFVG/hvtlO8XM/5qcpNMspQBvkCCWUxW9NRHQ
IMbJb1bzbCu7OfYjHoV4In+JfoXzR+cJzdYF4cGQq7SxuaTFI+YKb6eAfCMoY2HIvUMqDR5H6Zbh
Iyco0nQQkimH6XpEx24e0RtH5K5CnidTn9Zw6JT0ailSS2Rq3xWMqtztfdA2hOfpQGRPHXHqsOia
slk0DInY1Kb5D38kB27qb8ypfBDk83xnFYE8xG1dr+PI+vSYB4PKhYlcbKF+PmdVLc4zcBK7Njjf
DVQN1wabZB5zBMk22MGoVCX6kCRND2anvnHK4yFt0vdAh/dWyHmDz5ooaIYPqGnF1jGgjObUO8UL
rWYMCjZwgX4Qtn9auoYsftBvqio5BhfXs3OGpshGzB2JEPdHcKOUYEzNqWytrTub6aEjJIBTxtol
wYh66FSrTNrtDtc+WqcYb5Rnk0Hk6qhS54Qwmq3roNon0hD7QBRHZzKrNT5L2pUVpVthK34i/dpr
DOc2NmqC0Ys1XU3d4zbdOOE0Jyde1nhMYkp/lm91DPKtDGogXcn07pb3IbBP9Bv5IxvteuNBedpR
5xxS+TN8YP7JtUYXrJLMPyMEG3tKV7Yen7LLvOnWFCQPy3jChqS/ykgGZFeXFaM2XE5dmQHz8giH
GNWjmxfXhPz7Cf3GpcN7/l3SyHGwC/fe9jQRu0eOGNN2Y1sRD960pJcypPV2rFdB0MlDjz0vzwYI
ih7pKTlgIOdqrepq3JhGidCMbrEJCU/DW11W1ZhvQyP8aKzHoisWuB37hStKjmytR5J5uzgpq3Wr
eBY5ucmsV40msWD/Dt+YDcQB9oHuJaOh+L3I5p5KIJpvzekpzBMO944V6VZL1N1cXw2tQoXPrDWI
J2hyHZRaM3nuXfHmIR/lEnxzgE3UE0C8guQlw4e4w6LBMZ3rAxOZ3T7alB/TIjzdjxgPV3XmAtwg
4A1b6i3yy2DTd2qX6JyzK2mPIL9w0FN8YEMYY6A7EHnBRkGT4QLklXTMSIpBRgCdzOFaV9klUFO7
E4LLxpNNgLmvJgyYx6e8GaOHppo/koeplz/tjNt1roqXinTGyhz8bzGc4l3k14BXMnKWVNzpjd8Z
t7XYFpSgrrQbjFYvDm8ncPDbqj53SPGxxXPZRwpjPx+/glEAN2NT0ZyFzDlNpzuNhb4TJ/bQrH1k
82O9Q6/NfujOlfuCebw7mnrnrvTu+uvNX/+oODi5M2hImqXKkzHXKUMOckRfID9bDxa+3oj/eu9/
+nc5U4xVx8Fz8cERRB6D26AcitOQmArMJOfM2e3Fzmu8J5MjYVri3O8b2gabdDxB5xtPX+9F//Xe
1x//2d99fcjfPuOffYiUE4eF2CG1KQUc47i2VknbRBdQRN421Cw5s+xw5s3BAmyJ8Uy0JNsial7k
qOFIYXOhs2DcBm4Koaf2ztC5mI7okkqJHRlyq/yUAzbTjsIL9kp4iKqTZw0MBGdk175jWjgOyR1X
3p4l1tpNGr/e+9F0GQ14oBH1qgWg/RWOUpRKxhwOUu1K9vE55P9TptTv8LGs+4VSoCb49k2ktJzL
7DdrJrwSk2Wub0FfuHW3d6RPD5/4Hib0PM4BeaViZIokElZJW7GF6lcM38WpDKwPj6XjGLibYrK/
VVZwncNA7RVHeC1iG/34w6pccQ5iapg6RFBXMReizYCX50Jhg83M0Mb8OOAoslygh3pH6QbGa5//
Nls/fxrFRyfmXwxXow056peQFgWG6vPebrvqVKaU3QCT6GnmsSS9Zfu06iVxEU7241R+kgW6Z+/C
Y9BsX/FDM5cGvL+dvYwKOFZMTkSrSKh0G4seBjLtRMYNFxH8ast5GRt3zykddpAAsWNZ8c+WAcUq
meNpN/lDTuuC91wYoF67cZzJZ8UdIfXhYi/5h9ePTxO9xYDjYnY8OXWSZSUZtoTh2Yt6mxrTxTnZ
dg1YvvcoNym958wQ0Iv0iY7Ww06PiyaI1bO3m2jCIwZtnGpf9eugd0eE4c/a4cbtar4gBU/GqZwS
BllUjkGYUl1zpjraQqtesWj2DRQvK97EeRpBgyWDG0354zL3T5Hvtcjr1rBpBrWsDDGpk5vXJXF5
yt9ap5BHotPY3xmnjn62h1zm8t0xS89zeNQN9b1w049e5Gfn2S9pWdXMVH3GG0qqzKqhC0jG45Xw
S14LERK6k2p546BIhYAvtiGdFQcwaaeqSvF8TxRW6Z9fNBfbVYxQJvMBtZxJ5uxy8s7fVJpencm+
JiO+t+gVwkd69kygpgHyIj5859Yn7Hcsxk9fX8h3yE/zMxkjI+fINXYdM4MhatwDvg0y1QuzWEAF
cGhnLyDhagFd90cYlQRw4L7tbcecEa0AsuflOY0dkoAPSZGcKPXg3x2Y6c8rFSp3bTgBwCZDg88p
e5iZFLYprV/B8NFEnAUlqbPcG4f1XLF9y9KJLN6954g3AFzF2vaD720l7uzE3XeZ+qAA7X1qqNgB
o3xQY/BhB1GAip30TwOML3Mxo1MfAZFykMykLbE8Uxvb9sG7qHtzp+yE4X48f6TgZVD8mUcNYGG3
QUIK3TMj86l06l9mrvYAE5Nbj5FhZdJ/nIxw3lMZ3wrNGO+X7FV5yr83MvbrHB+2CkUKadpLLnma
HEyDHgcDMNN90tGLNBWxCVCYqQvU5RLE36GPGxTHxmckBEncbaOL6AXHme+u5k0Xy3fimtsZaMfE
KCdEcawwdezaOXrM9CkKSC4ojQXfgofygO6YgFMbn72MOUfWJyQ/teoAqQDGAbvzwe6LLZXm88nS
l1/nMKr3W172sFiIkLf9ObKANYONokSEHek6YJ+xD+h4ikIX3apK3pJKo98pGd+QpqjhLnc8xfI5
XFj9LNY/4eYwJvAB9y6qwzxBAoLpADmJhGpCi7CJZwZtZ/wY/Hg62f00/vWNXy3YRizmBlXc3BeC
8K5AifBsTEFZfSyyJTkFnQX6yKweB+EcOy1ofL3pKwwqjmmY+AaD1ymdwDt6TUVgNgZPPUyfuVmq
tedjdYZRc2bLVKb6CZJ2G2mFAL/ZKJKcGIHhILW4vcnYSb9ZyoERYYey+JVGFlb8Sg6QCUkLCTlx
rf5s0Xq85M2nRf0nw1U+BwcAByu9ppEp/A16u1vDV3oFX6bxMQjatY3mSZWHh7/po6pQ8CqMZvSJ
vTVawS492mXNMf3ELhUdBw3lHFrc76qXDANj4xW/Yr4E8RWTcbeeDElzlgJCNrZuy1NzQgcwaS6o
vKLfMI6Lzovxe2Zez0lCnt02di9+h6RdLKL55VXbYp05oHLlKHiq2O8jwIU9gADQVKMXX1JZ3zE/
hxDJsIl9GbAovvvGL8pboJwfU2s/gTpcPoyyPPtqnH7ldnzvX0dniT6aHE17MeDPYgfAnewl7QbV
7tWKAE0szrgbEib4M5GBJUJE9a0qfrd6SIej03zO7ZsiJ0x8+hp20uW0NDob+qp/BwozalKGxipp
vGQbDBZnwwLDFjljYyMiQCZ2HPxKF4mPultgpWIDDMuluJ8VFtFGLP6T0hZwv2y8b2I8dlV77Uzn
RhFzv3GaMD22nqcxOS/MqBCuqLTa0/e6wxn33Umucoqj56IRjNFjyJiI+twZrGyqTr5bWROenQA3
JfUK/U53xx8BBNOuUpZPJR65KqAePvJak+NsfRuxjUrfHn56HfVnHnovHeLVKWFnC3Di5s59dxeI
ZVsDGTslsQCgE2HsmqHukYARhKL4PbqRqo4h0PTBmn/5dnZXhDBs0hHuWh0dvQbLN4d3eoRGXii/
t51L7xFaZins9xKHxROZL865ZJp+OeFBLEZ1WNjhblS49OcwckjM9OLaOFi1pwZZUbnundWX+7kc
6/shsmHIuX20T62IETDjtnvPNR877NLYl9viHhom6mrCMHVoTCh+WS8+WpBqFDpb6qS0TPH1JudM
eErfRuhb9wVQNOrpYheAFtPVv/6RQf6+7eS8ttmrzHIZr14XvUczGa/cQ+HpK+uWeFRBwwDET1XT
nZ0ZtY6J+LSMRt0aZr1ivYMz50xds04Dtzt2qn1XaknvQke/5pR74h4X8q5OjRenpwicOUCx7SLq
Wl39iJxfkYMGzqgLfkiJW9pBDu7JtfLrweXYVikm12wBc+UEUODCnU0fdxzN6dV7Gt0UC5EDB8wr
ewwS/pStm0JsW+L1K8IbbIktySypIjQDnrCFTFN4Wy8ACvB3Ocd/kmd2/iHPLKRDntEiNmgpwoN/
ZHj7KMjiqgN15Vrgwrylte6HzjzFVuc/8nKBjU3jE6H6olsxt9m6cga0TDkd6D5CKWylMLNnc5zh
aEleh9Zjg5tn1ilOqSXBvpLna88FHDlW9n9EoewsstYUmmWbsGrB7cXAS9nC4xggKNxlfkv2oxdn
O8WHD0DEZJBg0p3Q4W2xquAjK+zxvvXr5Gj19qUKwNr87Y2XF+0hC/tnuiLRtST7pAEHnDkrsMdL
TxNEZYpbr8Aj/uuXUVKD899j4UJ6tkDvksqzeSnlf89dAmcVaAxdeOhG9VkNofjom2QAkk0YnNCN
y4RjiN+X92pu8fyozN4wxrdvuB2BEmUZDCGZ2Tf01/ai5LLDs0CARebEXxh2P3HjEsbp1bNJLfsx
9cFIMpK7TikAPV77dkvj5s9MNO0Jc3D0qEtUsFxA4msyPEXTkr8KSuI3sgTRyhKt1tg/gwcl+qM3
QTLEEnrtLHJ6sq0hGBDRVMxiXj1IYv8mum4Tu/3zdfJtjy2g5RKTVX9mpwubWHOEL+DQW8EGBN6w
dWm3r0bqXt3EmtlKOskax1F3HkysrNGgaXTmfrR70u5yfggKn/4OFAoF++bwFWBLnK4+OKHjb3P0
xvWnQ+XbxdvW0zK/wDZ4oB932gQpXkYjAPSYJMOTMcozHp5/fQ3w7/7TH87lB3SxCwup///fhW8p
gMXqT+j9AA8sO2IvZXxKOY0df4sqSoFkWNbcSvwiUK/kDv7TtKqM2Pjh1YJnV8kmuMmqg0ycbFt4
iK3op8OKyJT50vjOuFFNzqiby2rVLhCdGF21VNep7O/eS+mcUJbdPcw9hC/DSrufA0uka87Fm9sF
zc7bY/6ZTqRyaUsraVYPQ1N9BFV+zCVqXDGZr2aXfNCzF7+wu+n3GQmYg1S9dcswgq/wImHEHGeA
AqHxxtTHfSIqAcglieW24cyxLkECr2t0k8OcAdC0N9w54mxF14YOFOidwnvioUfVAgrBWGfRXQW6
5YHDLAtCQJaySabg3NbF29DSIjsgdgWy+1aCr8bjjhXUcm7dgI8hVU69Ek4nnypm+fuKjP3J40C9
oR+ImC7cV3ZJg/teT+VFNIvzi6X1wPQzOLvuRKA2Dugq773wOQnoFegFiExidiQujPxA6DLmOcEM
Mtrx3G52i0FEZdyBzGg/iL1hHG+P3Lvkd0e/u7MSUi4SzKc9NtV7oVyIaZgU8GLJUxI5+aGzm3nv
wPcARm4pnFUdlfJsM4Buiv81lEE4SvGf7VumqcSfdxgCT2zYZHIPPgPTg4l12Wa0ea+Gt2ywqPcF
HiLDxt0yTLTOmUjpxInT8ICFnhM/HPJtozXH2LR+5A5zXol2t1cmOrk5A/nK5xmKiAaLtyQFeu2q
XzpK5DvQb/nMDLJtvK1d+szvg+gDYxumDaaja5kv92bHR2be6BxytMp/ffPpeP0fCwtuClJvmkhh
C1P8AWUwnNpYektFh4UW5jidrYs1x1CbqGp4CJ3+DEUkP8Chfy4tXxf9mP0zJ5qLMfYcMJu2v7aS
jOWg4LPMTnhPe5arh5U2Nhkyy9WA+zvMB5yD2gi5TN8F6b+VTdXkECbJCzdRBZ9mZaZNC0woOlml
c2Acne6yKUCfVvQ+Zlbu7Gpn36J/bRbkrH/zEgj3Hx9CEAkkqCPyHkwfxR9cEDWYFYngOjoMVjVc
5iz07nuwwyK33l3VdY9L6EanOox/Kol3Q8bV2xhTh6jCaecqk4Fc7lcfWXrpBvGUzSku5tyyn3MV
ylUNgcjjIXJ26mZ48+OPAJvCdRiHH/Vkmgernsm5GdJ8tRNFK4bLndZCyZtmWDMUHhMyOzlRSUc5
wttliZs3I+zidRyksF+Npn/y1SkIiuq5ZyK0qfOpOvR9ec0qc7xQfTzdTeH8zTPbAZspDT0AIY+x
4762c+JcOkvKC+slPagx0HlLcJl2cXfDP2TfwRp4sGqacLswJx4yGvc9qaL1EkoHjNBSXVqkmk03
W/df3hLW7GMLUoTimcnDHlIvt8oRN6+vynNfNzfb7ry7CUPULecwWPkLjmP8kkA5x7MBGpN5XRHv
vZ72g2Hx9v3inzuzRioYzZglj+Jb+kf2htsBOelCuR0NDKnEFMNK4kBXlXdnORRvOHjxqLjPOHqM
w6eafRpoYJ6siIBBme6z4Jrl4sLEgR6VIWu2lYeTuC3ChgJ3gvOmyOvN5CnMd8JIdzE4xit01QOW
U+x7MedyyuSYdYowXS26bwxPdwt/lqG5E3nBVtTC2ssOmFv2yuaK/R90QMjtBJ/bH46omHwtM1au
Zfgwld3ulwgTCslI9n49AceqgKQwJJwbmiX6XWfWFd8m0Gvbvow5w1FJwtTDmLOqOXZdYTP6WyoE
7e00M3CJZ5EirdONmyvcFnNsPpMzLx+zaKKj3eUzo8Blr754rzjFVrbi3IfD1L3L+xmBpwqMl3+9
sgiL2sM/lxZlKekKTwrp+vKPLXIkDAZDgzL2qKnTWocI6QMMgjWObgtCmPyEYxPdiioBBArCb1sp
WZzGSHwbCqUrNhncGQlcidL3p2trWNGx93ms5ZH/7PhefGhAFgCyHcXBtt23DkjYVFF75JQO3aDU
Ze67emhXdpR1D35grH1qNTjgXQFTRlct9z2yISVbISy1jQtcvzAxGVlZINmHDmxUN/B5IeOUSRUZ
TyE7pQIW88PgjP2GCi7n3pE5snkpBMpw+R3ZnEm1V97DE6xw93M9xg61w1bWwaJ1Y4pJxoYibug1
UEO7t3y01HWEpW6TNtM5vV0enXKjb3+quT3GPu5bYVwt6wfji+FglKjlZbJb2EQ8KHa4PEnG8QA8
BP+JCzeIBXk7DvwroQWwGqLncrDd8NoVCZYbjmBIczNV2JOz+crBO+psu4z1sqCiGpGJzSpzR/+V
GO19OtfQKeRjsQBdYONtnyLHJw7YqfpAfD4imeDbW6pMAcjXhU2LLVtzjEkQesa1oNRP21xPTYYz
ZiSadHaL0NxhY9emNu2EwFyN38V5TkjeMPkCCDoEeDGTtFwA86f1Q4wfZAFbAcuIMB4uySRM8p9+
ijHATywqFgLrDNpr2Xxdsf+H+fk3mB923BrX9f/H/DzpdtJ/ivn5j0/9T8yP9xeHL8X0AqyLBpX9
jfJj/8V2lOdCLWNYB2KHbcZ/Un6cv1g8cx3P4i6VFh/1N8qP9RdTeqajHMcV5Dik/N9QfjhN/sOK
pBzTMSXndtO1hW3+cdDo9YreJDEFQCW5akJD6i6u++ec4/1a6dHh0N4GbSlopmHYRFJQiAJbcMmD
Ve+43v6iuNHR0IP8QdWPdACSol2oNigNcbLLcAIFF9BzND/MTcUpy/R/JkmmMFOklMJPAIxtmSCO
IqlxN054uR+8PEue/NTcYlaxX2b8o5o1YOzEAqd2cjtSoam978ywZOznYS5tvHAnG3KzrRjQmRVV
R4xDkoNVZj7DLH+nitA5Uwe2ciW6oCXEVvCNrgA5gQQk23ssCbp4E5XhjTmyMGE12Bew2FNmfLsA
VxPBFqzrEpBNW2VPCK5EkQYbA1q6kNmgiqeOBTOJCVRhPXrHPEa7sKLpxUfChumWNHeGs+8nj1gj
OYL17I/th2EDzMWisGfT5++MLJZEJBNSUVwvJ3csPpt0JqJYYtUdSgpqwJY6WiEiNuk6bKbj9j0r
47t5MKJXyhUPScKuG1nUpi/VP1pcVee+VOKEgeFHo3V5j5PQEQVAxViY6VSVwM4Yf1uN3BV5lN+F
U3DoAys8CcngNtjmJZPJZWjvchrTfQceAJaCLfaMm20mxWHJsLe4ZuZxHliFg4o3vpvfILA46xTa
+2WcZX5sfcrkUhB9a0Lk5tnpjTNLVnbi2B0/QL7BdeNXL4MbdTu7n+vNEkfOXVaV2J2ibdYPwV3Q
YnMZA+aY5G92TSGbx6UUb0W11Hdmo16nEl6E7eBAmwNT3UZG79lglFiRsKq4JVqd3w9I7WONxttR
vRoHDhQhekeswD5aTXgD223v6iwhulDBLsGSAUI24FEAFWdi/r6ZI3c5zynNHlPnPDbKTm+8oPjz
XUaa7fhcYQddt77ZbSkZX1bZwChlqUaPoGcJazelKTJsPqGC+OirrrrKNNEBpI8qF9V3TnrJXRYM
xaMx8PSQbEzXxPTct0gDJJPZORQVx6NSZRflZtjypyrkuneHlVfPgDgUHvqBgKRZnVEVb7jItnHf
PeFRWE4zWz86qKJzJdw7nxryU2xwZKqVrR4DJmYVuZujoIymh0hxF08Tj/6OvDqeBtJTdb/tPEIj
U9thhXH69twZy2NdDowb/bQ+L5/k3JaTik0cgnn+5E4dD/Z4fizD4DPveYZZCv8rwhDHfE2cjjQk
BmYWHPMYDHpN+7onsW0bVTEeDA5iZys4C+Mbm9TnOm7qSxps8oRjDr+oaAT8NCfeneHD9Cz1TsLr
W/+UNumLmUsEQN+nhLK4fHkiPLu/TISbL8U+fFDKPZfulJwnnIWQrExzKxPr1JNKpc+hHfZ+VI0w
oMpTMFX9PiXiu8V421zIMK39jqoXu4ieG9qAG3dNiGva4EfhJBiyKU58DLrCUNegdJ9Zgti9jP3v
qLXRiAgAreMyB1mTz+6diYU+HyrM8bohIDKlu09q/HqYeohOuPXDhBv4ruz8YJ9hgKRenhKevuuN
e+mhjVc1lgpKtLAiQXsewx6YV0JD7kzlFK+P9U0oKddZnfp7M+o/WzS1EIv33giz9ICbplh1svml
+pnew5HIbQeDYTsmXn4l9gwmaYR+S97P2gFe7tZ5RRSmcLEJl3O5YBc10FKSebtM0bCNbO+39IPX
xqYbuhKFvYoNV+4hoRl9/DDTQ8zvNgj4vqcLLy0zgTm/1cWvPOv6lwYXXIkzKoEIeTBl0m8l3lZB
X+MEHaULE1QgYeVY/pkEjY45QVjFNzPyEIi8Dh7s/CuoOBe1tQKnJKJl17X1W+IQzIqHxt2YfIxf
FO9N2tC4p0I6muT0UjB12MwTDZmtE9xFAgTQaBY/F68+YfDvNkYx/sQmm6+ZcmGVhXCn5ihZM03d
2uSFV3km9sLEgtfbjM3jmnG6IKnXhfOO0QA3JUGXinaTdWnTa0FQM8LJaNU7vvXD5EdHWD/qTkpj
uuJe1LmP49S45qlXAMWKhYXDbpxmO4VjzjI/yfUiifO2xpuMw5dZ07Sx+NnH2W/X1Tz+ICYyESr2
pr3vYkO1l/oDa/4PL8qCR9q8XCoIblhZVxy7GbXI+BrGEIp9OmlWwPGdzVzyQzA6eGwiUL7TzK3Z
5HZI3Y1BR4K8twMiTRw4/J1IgUc0tqakptqhjWvLl367XUDWQBW/9wZngQ2F3h1WhXnwiuQHvgqy
DsIxVovcGqx0+9JEhVL1fAoxNDzkkrxZl+c0BxUJu34XfUYVPePNInG2M8LLyV3qbaAw8PqphGZg
N2925zKyh/NHK1iMa5/iQgw166nzkyMgKmfVuYuzsRx4BBEXWFZTagS1lebK6upCAXiZcuOQT/UW
NMICf0h+zkpF90uCeSSzHRaf7jcBOfHMzN8s83fBeZFjefhW1svPwg5CyOFcM/kcb76OUlAvvnLY
kBwCwwAg0nx4BBEPNc13G78ah03gUDaOLZ1EvlryJwqij2lgEGBi/WZyE3CQ5QewG088MoPZJoUR
vxNYS2ASHzxsjFsUFk4IupDecUN85IN8AvL2yMk4etfaZOFggAKn5jwj5bywLBEMibo3zBSfkRzo
tk3T9kHFeE+A4lBy05VUqtfAltOuz55kPBJRzpqO+TFrHnwhtPWoDd6Ju36zZhg/Ii4kYfI7N7Tk
94HiBRwBDDw7VzyQrjDPdJmZBJQ79Z1z/ntQBd8jcxnBnOXyGVadrqCkvC0ihvI8qOZtkJorI2AB
clwPb46LStNEEX0xcya2HWEhSKxTeuqd6SbzYbi3B0zdlpYN3fAQLsiItRYUHS0tplpkHLTcGPQI
j4mWIB0tRvpalrTRJxHM5O8SxRKcHqjr+VeEkqm0pFlrcRN+5m7Rcueohc9US6CNFkMNVFGl5VG3
uKVaLq3RTX0toPpaSnW0qDqhrlaorLGWW2stvFYosBlKLC+VSccN4mzfIdO6WrC1tXTroeHGWsxN
tKyr0HdLLfQ6WvJ1k6veZw0owZaWhJUWh4FIvPDsBZmFbKy0gNwz4u1RlDHAB1pgpiyerKgWnRct
P0daiI61JB1pcTpDpQYW8cvSsrXUAnalpWxDXziplrdTLXQbWvKmbvJ3okXwSMvhObo4fYbrpX2T
Wi630c0DLaCbWkoftKhOoQjASGR2G70daN7rpAX4QkvxphblWy3PT1qoD66APEDuIt+TtjtHWtDn
6PxkoPC3Wuov0PxntH/WI1YQDztAhi/A1QYBwWWJQoBpwB3fHW0iyLWdoFz7FWgCLAaBNhsobTvw
8B8s2ohgGr9tbUyotUUh0WYFQ9sWYFgTYtJWhlmbGjJtbyi00QHTc66NDx4OCPZx0WbUpgh8/9FR
4JOotGGi/bJO4KGo8VLU2lTha3tFis8i+DJcaOuFgwdjwosRaFMGnT+/R23TYN/ToRtg3bC1iYNj
wifjc9o+sXcU2ugBBRxbO96P4QtJb47wAr+MIfpzvj7xK60UaQNJ+WUlmYKnajTazaJtJpyx4ACf
YQa8FtqGIvGjeNqYkliYjTNt1Btxrbhf9hVtZPkK6n69YX0+Rmb1aGjbS6kNMFF89BRXnIUzptQW
GTZg95M2zTAMSbAx4qb5ejNqc02My0Zou42MKUm2QeRxb0jF9Hs7aHMO+FV/jUbAzCIkwF1oE4/5
5edptLUn0CYf3FEEHfH9iHlJd31XPxjaEkQIsgAWhk2IOixcrDiHQtW3awc2GidObEW2NhhZ2mo0
atORnY962+z+6LQhCaSoWvvapDQE3XM9zcmm1QYmGycT2bYSQxHmpg6XU+1gd3K08YntyYIPqsQP
paIfbjqkd93/Y+9MlhtH2u58K74BfJGYAS85D6JIUdS4QUglFRLzPF69n2T/4XbYC4f33jCqpWqp
JAKJdzjnOT+S7Qf9A2Iru7OXbYTDKdAbZH1puL/H1MNbnJToKlHyK4au8qQrSRaqArbxiLQ8JddS
tBjk0e7CU1KuHk1XocRdo5J5Jei9INEueyUAw0oSX3GjbEu0Yb4SiWlKLjYo4ViaOxJXZjytwOd/
aIOWgf7PxSYJvffciCoSVgdg/pAVB27JJm7kAZYBqkizfZ5jn7jj0PvAFb+blKhNoG7rULlZSu2G
6s0d5DfDrHyZZNabVp8kYoGq9WlEyUtbGjEPrT6Yz107fZBgtZnR1gklsgPSaa5CJ8C3xskmUeJh
yNnTmBxh3OBlfkzR6wXo9pjariwbId9AV1wraV+uRH4dar9Gyf4CJQDMlBSwowdc1Gyid5gSl6kS
DIajOFtKQhjYD3dvoIm2sFciQxKtr5qSHfpKgIgnEzqGfE1QJjooFLl3L3mXvAVm6Rz8NjvoaBkt
JWqksL9/oULJHSt0jxX6R6sBemuWJstToYy+aCSVWDJQskn4PLSFSko5KFGlrS6/TgktWV6tfSW9
DJQIM0CNWShZ5oQ+E6uRc8AVh2Qz0c79QICyEnP6StbpKoFnaPAzNUr0qSv5J4GTCEFRhHLwPEWd
SY2jxKKZko32Ne3IGjdogJD1TOREfQyJuZrOpZKclkp82ikZaq0EqVr7oymBaq2kqpkSrYIPffSU
jDVSgtZJSVvvP3+m5K42ulc6KwSwSgobU7wdfCWPtfl65T+CWfg/uKjIj1Rnmo+ulpn7R+q0Z4C2
yJkHpLeFEuFSy9z0qmAzhmBrI0LgjZhR/1AN1dT1YUSwkL0VSterBL4+Sl8wTDG6X90jZjlpB2TI
aIJntMFCiYTDGbkwj9dXoQTEhOecQjf9ybxUX3g9PitNbDVBrWwkKYSlFK6DawFzS3DIWT2YZYFa
2VWy5Q798pB/oFfMng3j15n9V3b5JCEknnKjhcDckECbkweJUZ4xCkxIoZFJjxpSipRwSDnqx9ht
v9ll7KAbKVSxu20NDzSu/tnpqybvsC124gNEIXsLr2XbM2P96rp4V+BsVwJuqaTcpv7lM5EAGaVY
L4i9Q4bPaF+rEd/tr4Jknx479Iw4kHY9ZKiqyzr0dyTOeZiDlJzcV8LyCoV5oaTmciIWNGwRiyYm
7rtRklsiYlLgAm87Rln8YFDqL9u6CdcC2EjUN0i2LcwdvBlTQDKwrf8MIzJ2DHv0AExGuC6dY6AB
/ItgoqwLPJLngb8V28WLKNuYuTo+lsyeV5CFyYBM0K6nuk8SkYUvxW0ygznNkKz6zugQSrDqQaJm
LrVoaoAaQJvhst7V6bgu5/SS5EhExuKXhR9GYRmS0dx7uE/Hc/ki3XYLXIHNRv3qa1a9SGV6aXz0
KU30iRmmQNmdEiKLpdbO3BfcOB9WwShkNh65rzfsSA7ZmP2WLZeDYVZHK0BHjRiLrNt+5L5KVqPB
+rkHuWeV+Zeow2WFAKEScbpkO7JKAlMoyxlWSqsjxGjc9SZPOd9kB8izBO+HtkC7tdba+eS6Ns8F
pAFwChYF/Udk/Xix/GFu6Mv4eQyzjhRRkzeofk+c5GNwht+m3VtYcxd6VW6QRGztwH6SIT9w3adf
+I1PPVTGRT6ibIOYBu9i77bBLhQ5tq4KtjSerrS1Dwhol0TK4ymlUl4ogNsSyRVpfUFJUlJ6FLF2
AXSA+gt9Rx3for589iRpU5zwG6Q9K4qjK/cI6aJP5Kf+OgY89EZ33sJ+fMRktbAYUSCzuzJgQsil
fUNPdhZWip2YdavwUGxZHPMhaqVArMkDZKPKegsvknmpW5h3/siJS14XVesbkSF/5sH6jefmJbOc
Nbb/dewNr03g7Px8/MMKt1rp9XTSIvObRIbneciwJ0c/PUorFyKGAJQ3J/lHn+rgjQvmR7hEV12X
fo2AZdAOjz8kiS8Co+X24X2gUXm0DMamtAl7PyKW1w71F9OxIU4k+xB3rd+ALCzbj4Ldy0AXMLBO
SjnM0yLZNb21NIExsJLcQtpdSbdg6mrvkNFpJm8oLAcIBoQwk6iGAn/FdHRetG4E+rlNX22n4N8Y
NFeXLgR3Jp8iQoPNfbOavPKbMfBF7q3sR+XHYl48mfXAg5VQ0sU8TNxUFjTJtvpmI30M7GlfDITT
x2P+OiJ1pZHyG7A4SO7JIpuK9HeCAakRbmSnqrvxwKaTCqh7P3UwfFg9WVuxTq1ZIPxzyvxczeVR
My+ptSZNiT26fSuS9uIrn6C3zKpohRFuUc0DbyxBKgs7AKCL4IbtO8ct5hO7gWruuESys1iWi6oG
4Fl31NbS1p7J+xJLbJSviflCDOrBt5l/FPzvMzNodCs6w9Dxb2kRhIw2/qXWLGBn3vwhvYw9cmDO
exMNTJwwbcGd8LfJzUf8mxO3p7/vvG6NkRKjoczFqSp+J+ZgTl6SNCTNbd552s7prujRrb1gg8uM
Y2nDzFkT3s070l0bJY5MvR7jhi9PQdJIuvJ0k85Bvtai6Jz1WEbVMCdH57mJlI1IRxuB7GXY1j1Y
R10izJyD8TtM5KfiOdeRPLoyQpqoBJU62z5vqg8aw1MM2JQwO6usiB4XAZaAIFwRBx9tsTIWS6vk
rtNAGRkCJvpMmunaa+gxa4m3OZo6RlVBMT1o3FZGivc8yipmsrqNP6+09pZuGosR52xYEqYENOCL
cDlc0wL8Y+ZHgJoqbo4xEUsPrfrCQOHwMCZbEyXCjLWbgXnGgN89ZCqLrYRM3/X2S6jzWx4eHVv/
ytM/VdCbL55kQ4CkZWEoTEMzwQCYXZLqEErnGyh3YELTeqN3fb0IIoMaQ2cuaVoA0am08j42N40R
Xee4KxiXW+0+rFQ8atTTqYfooAIpwfCXu7qvu0f7PHd/sIMTojYXcNY4ny1b6hsCHIrV0Pe3yRBQ
T7TrXJqwkFxGEsL1ga/HIBVzmKyGrpSfRbiIymTc8ly0dsbYaSvkB83Kt91yaQb568QUrg7DG1Iv
e4Er+y1p8RArpDfK24uvV8Y2cvwLbuCbjsJ2YXjQ05yaFLsoTM1l29vXsonr/SQt2pakJ8MuvLUO
Eh6rCTl3QuaqhVHjFG6ePSzWnAa+u3Jxn2NE0qd9C7h66TEBWqBexkjOoH5TQ6teeD6Oz8YS1CKm
9C9W3mxsnWqNfAGulEA8kBjer0MU0ElLHqbheX/z2M+WOWeVM5MX3VfOTlbFhHftjdCv8mKFDpth
LsM2D9ddGiHnIM4IXoQKkHqlwK2XLlqQg8FMRJE//kBxNhaF8QLYDDKuTxNm+5l5FuH82eDe5ro2
i0f8O5ssrV4yFZBn2lj+bWDZi3woV1oWfJU4VxgAojbukUwzlUq3ULZJ7+vpt6v+lWk/WoHuN26m
w2hmP0PbrxqjQD6iOR+Wk6MGDNcO5u8K9u8iJnErb4DJOX7+PLr8o8STp6wpCMapeAfq4U/DHZ49
YtpXEG/EurQZKIQQLrV8Ji42xjmKVbPEVm11A7/q0IFzPYkSYu+GYNF0p4/NTnc7bnygUlY7QdwP
lk39HDDSiUYObjemgRMwYbIheNIC97kxgzNlAaP/Gb1NHqOmwSDrco/7jYGJfo5ZhiUMFNhDXKea
QAZMTtGiEemX5C8nVvg3m37sqT65grAOUhEyNnfl1YggbsQU3xb0qvixzOrPemi5YtMPm3IX2MlD
RIYk899lqYGZsB034lTuLyr2fTCRNk9EF2ZvzsjmUCYONZeoftHn0KZkdCmMu8wtRIonYxze2C6i
cjVXNXp5ze/+zvxKetv6BVdYr0TJVxnCXca1F5lfZgAdJcl+Muicof9UTKBCdAPDtT88GMJh+wp4
O+udp1phaBsyfsNk7TrhCQ7LZ4O/ry6aV6o8axN1HhQ6lzBMwplrulaCeNNb37XvJRYu9bVqO4Fr
aB2pWLet+V7BFGNjQbM1HqBTUFsN2yDKj2F2rlx4tsZ0GYRz9btm1QZbZ+7fDcN94J30B8hrU761
0dI0Np7PiNPHXE+5TiiFHyFB71Z1QdY4h1RNygMzBIzSkCgzrtmTWXJURpn+jJvmFjX5+8igo8UE
Nbr9Q+aUR3MoXlLrxm9txV0KHYFMUfYh9eifEcOc1fvVaQx0s/jMt3wU+KIL5ylom8+hZKo1x30P
poheexygtVuY/wLA4YrSE8ULDB88WjKejBaz9RIRM2P66slJu7fKq/l1NzwBjKtybGqtvYC9eIFq
sq7NYsM6+yO2zWZBsiAI9qdch38yyX3tTXDHMdxQFi+Gyn6NOkLZbXEgKeZU1Z1J7op2G/Ma+tjw
FMdMqjQQUguoADHIkfh11MYftorLNGtaWCvhxeySqyAXjlk4cVlYHuGn2otGwyqcwO0pe+tcGeEm
7uRPkbJwlVUJUCx6ZfZM+o9eK5RTayxxM52dx8D6ZLB1hAZjYGVlaA0hQvjhFuvXrqBLziAnczxa
3SV0xnXLNaLpExGm+hY8wr6L5U1FZSBX3czttE2acgdJcmMn9RLr0sUrsS6DftQCfRV40NlTu3sO
GAK3mvJk59sRfN6CQ/HBKLAVRfmzuvBbLf4qUqYePNMKmJJTAY5cASzd9zSRx1rzH9PEXjet98Ki
/X1IilVsj0c6bI6rSryRjGuTAPKXMJGQh3XzNHHLL3Qn5M3pB21JeDuu8eCh6rFtiHoLRQ5BbXAz
mD6U1C9FZjyOUfSYx+UX6+sPWGk7PW7ZjRsZkMc/uaXykLDnayDKKVw0TlSv1b7RWf10mfUyGd5L
I5m7M4z4yVvnNiXOWtOMvdNWr+wxP2dqxS74FHbwZM3N36SSL3mebBI7eWLnvB+yeZlMLFrRV/h5
fBY9wT/VzZHkK43cyn76bQj2wI75nJOSgjf7D2OY3dwSJJx81Zq41mnzkXHXA7l56GT8bpTDx0BI
9TK0TPIuAB1n2WVmBWuCQ6b3rDcVTBF2pksv8w+S2AueMXvPCV8MUweqXq1Mz/vh37qoBglvud4W
2Ytgk+bw/Kz07BKPN/ZLv9DcHqvQeGzS5DMlayp0410qw4doHh89B82Jlp9m0zrWZvkb9cmyTvqj
rXXvJjeVA3POIRN+FbEzTcRT2kQfeWYcYDcyz6PB7ThMuMHebM1+IAtzRaIHestqIaPyUbr+zuxZ
poh2wIhcngejPrSz+ahlOuNnnpdeSHxt8gAo6cZw6bnmmYJkLLwWuPjDaYbbzaXN6WnrAiYMt2dm
XLqS/uma24O2aJchCbFLp2uPTqG6L4hEKcEv7tmeDGguNuIXP59I3eZiCYzsEoQXHbG+LEkujphf
cc4Q7ew2dboMcoZWiHGDzJxQT5SbogYPE56tHsV3Cy/cgiVvTku3sPFYF6QyifKcttO6c5/NeNjb
CupZMuEPjXcyiE0cF4yA3OmZSCq+xQB/wa7Pc2+d4sm4ED//beK8CetyK7P5IWCL2szzY5Y0n8DF
r0V2g85JlrXrvk3eZwBicrTHP4VWsknRjce2Sa44xOfxZdCrr6Hb9HXzMDTNu7SmD7fT11niv+Iw
sBfgdFOraf9MRnSymIKzFtmWQmU9GpRTZl3sRzJYIy3cJS7QmrBls4EuJkIoMfjM4jAajQnISTlv
g4QaiRNj7Zi8TUOZAV5yXDR7EhaPnm8qyiz0+s+6NoWr3tVf2G6dfFImUQcc6HF2kZW+IueHAjKH
fPWZcBGcGmazy/Way4/Bk21dqHl/Jz4f6N7a96fNqJ+dKrsVQGVC84kci7dmqJ8d2974lBFsBxiX
SwztQCJiINWaZECNZ8XRrb/q+yaT8yRM/ygreZI6c2G8+eyZ+YaZpT+7mY0VXfrooLurL3E6KMKU
jF5Ix9q0ffHqLjEznmwsj4tgtOhDJBR32ztqkv2z+ktjVr11bki7F/3CQGoXbuaghS+fOrlxsUlC
GCjyZw9JiYUgMcn8bwOKMVWtDRd45kkO/5EGbhEUMZPhEa+2M7+ac7eNbaBCWrNtIm/pWAxFtJoh
N8VOOy8MBszEeZ0GPStAb/I4GIdd7fZnP4CEJKx9MDRn4m9PU2juQ0k422zurfe+Y4g93fo5Wo3R
tPMI67Cij1CNMofiFx/7N9PWPdR5ZBNQMUP3u4IY6Bg7UFa/geWdsH7Hy8mp9kjGv+bAuQYZqK4O
C2TOBIcMG74BoaJNuppmjsiSlBNGeGQeu58527SVzYYcUxZYU4J20XBZ65mnFihyV1vd8+zjluyD
HtkAG6h8aZlMAMbM+FBHZtjAosnQabP9wePenB2vJYAjFnh/yFYzOB5RTZzsSe5a6okDoa93TeP/
l3/+3+SfJoPo+6/qz/jfw99i9dV+/bffHKn/9PiVkQ95+83z36b5/f1fAx7Nf/6v/1J+evp/HOwz
wjV0y7Rt1N7/U/rpi/+Yum26KljRNZX281/pp/MfHBeA2y1DoBtFMvqv9NP6j++Zju+jF7U9k3iD
/yfpp/g/pJ+e4fvEzmLpNR1B5MT/JkZ3pxrTyWDne6m72nIea4Bx6mWwTCys4rWrbABNJrXIckbD
sdQqYkEa9cH7Z+4vWjZB9mp1AoLu/z0q+Ou/n75/4v6xvOM5O+I3WLguA3KFqmlgzx5EGHKM3f/7
nz96kLeM1G+3ucNcMIWfm3PPH1w9I8Fc/en+0kWY0xdM2KcNwbTnWMFpdAjGyeL+R0TW/sxwkY9W
6rskVkwxo5sl1YU6VZQp+yDBlcJkCpfGyAPX8pJXG/Ih421i7G1Wbu18HIihH0nGOyDxxeYwU6HD
xMVd6zr5MVLon6yp2MtBA0LRZGwSGX7Rs8NpGMuXGuQVJYT7RzublvhABSYfJyPGvTJqm8Sag53U
LBKhO4tjDyJRC5loUIgiAC0klyhs0QS/CA0H9maARrKHy4w6iS1KGO1sqEeRwh+1cJD8AW2syOV7
WZvHaQxJt8ZjurAKptNhGjHt657GtNlGFogcRoPVjNxgeCGlS24yWFvdMFqs9cqNwRJQOOkN9zAw
RdhNkYI4ZfnoMtzKnlA3oMHn+U4sXGnjFnz2Qh1j5WwQ/a2zjoQPVZYwT2yFjJpgR029EAs9YzIn
piLGVNIQ0YJpYTPUlCpaRVIJZ3Uh5hdNXgf8giljyBw8C1NmyjyK9FVi9vrGnztsiz4h5AQbsdjW
CLRy6T5D+zlzdWsnopqRCGSBAAANCl3C32DepDoLHEOhtGLpndjyjbjW9b+knUPMiQz/UKXlxUQr
9mQkB0zX7npKtZbznjwB4VrY9QeCyDFQr3IdYGupzVfXB/MlGwaGk4ePAwJYqFBgo4KCdeb4YURl
iDE/0nmME2aTB843hoQaRNMpgS2WK8hYqXBjJtwxKJ/RRvewuKk7aH5u0iJbESh6ETmRQxGTgJWM
BhNIsPUnbBH796ZL7IjLZRPE5R4xFMkfWb0FPpIuW8NBu5ts6yxl5yuGqy+UMKEKms1QEVyah5Pq
+DejJFraSbxkh5cACI9TH0QfbdiO7GdWh2XtMGfQ0G8GT76R7G2Ci3KvJ7gdspsR9d+pQr1Nc/HU
tgLt4kyn2CFI5ljblDUBiZj3STcXiKxLFu+aES3dqCHxE4/IhPOmGAGCarYNVLnhRmx3uYOtJSaA
GyIm4uESTB0V8K0WrEEjjTy2eVdZ1k9kdOyDAH3tnEI8oL+7T8skLWU/sXUqvu+8/bAbImjMDgRl
Qu1WeTXFC3j/hjn5rFPcVRTV773dkV+WbrXS4cEMhixQOD4dzxJb7mGjt+wOCoBMnoL3ER4jubKS
daMBdp99YtUwMBX0HoiffYTD5RMBFMwMpvdm8FknWCApJ6zWGN0Ka9mZYbtCdtbgir1BM/5MXCpt
WGu2WA1V9uk0eFwRdQ0LP+i9BaxucjzdX5qMdke8B6E6qrWzFNCwTpo30hIxn5kIvMha4IRCOKfl
gtkOMdckmTBOPGEm5u0BGIrRHf5gvo0VSlEqqCIFcAw2CNAiFqGfatqHGSupEIGDXpo03LlEgcOt
gTAL6VN+dtQ3KYD0z/SrW+k67SoQJ7UOBhNe25dOWD8puvoipCSNxsvYR/iF2V0s+7oOUX8/B6Mf
vjaErvILisYdY8p9zTUmusnZzCkuYGkoOpbCUfZM2WYaENsHVDlArDQUujKDYRmSNKmQliNsSzoW
msMUhZ28wrrS0NlzcvaCbYKNBr1N16ECZVrSJMwJ660PQ9NUMM0x0gBhhmG6JMzeYPiECzHsMsaE
bohDgOXOPFS0xvge8ByAcqyQuzH1xT9Gv4dNed0P3q81crz0SNh3k899Xu67qafHdHJiyHlSeXX2
blt/taxqsf3Y/bJNI1ZfuEeL8q9X5LAoAoxLtd7twiG9jQTPLEbWP9s86VMAO9K52EyR4pxwTLJr
9zP8UtH9lBWyxUBxTZV6ZUxUTHEzoArPfYNoLbffGBxTpQXRKZ32rguxQi5rLYDRpxCqg4KpGgqr
mivAaqZQqzNSzRJ3V2ICYaXERYj5iXP601SQVkvhWquO3g9eOqM0WK5INr7GaVOiQ1p22siqpGSh
LXxcyVVzNP2zcEFfTXmS7l0j+KgLMcCl6njKSGR6mdzaNoQwq80BzBIEtNNSsqRrFiSDbQnmhTNR
IaUGCcmGDCgMtZ0omr3E2o0yrT744xFm6rgwR6Kbaxk/TSNMhOa1RqW50ahBVuXc9gxBp+1Ipily
kSpD7Es3HtMvFGQGoSM9g59EpJHIW5XxLJqNAbG1wCie5BwaQ/LXVnjeTIF6J4XsjRW8t0G7WO58
iL5lx8wVmi1TRli/CvpbVt0qtVxVv+R/cwUG9m0a8lzBggnLfAqb6Yxx4FY7TbtJnHh66DX6SF0R
OnXTusLbXcfabBPqOx85px8jpwQcD6m4VsjiCXYx8Ru9QhlrDbnGcU3OHrtEbNHcEyRRRFvYCFdN
s3e+XSUqEgGGIaZ8oDArMOTHWBePbm4/c+e8CyWZqkoYxXUiDz71zD8vCYVE0gDRcw0cqt5Ks1jD
2nKgfOhttECyaFYxYtOsGop9pljkhXoxpfGZ8UhfCc87jR1RPnbCoT4n6ZMsS6486X/iaMgIySRb
LbTNbRAK+Oi5VanJqn0jZpMpdTB9CA+DxqCo0p5kVcnoy2ARmX+VCtPd0WQd+kQzqTKz7CoSwlWn
Jiab2aFlL3EzoLfAqF1tAv8nmJqKyQk26YhOmbkxsljqid2gad+c+c2GIcQ5ZIWzCZHCHhzNghA6
+HKZOBbPLD9FflR5LOeI6Vym07IzCAGiK2U3nqyCTIPEsKiFTSqZUOd3jCCI5hqCq5FDBq8aXL0+
WPl/uPioWJHARPi+B5OqOjGviK/Dlea4Jg+JsjqgqQzBT9HXilwcsrZAyIYop9k6aq8hmhWAJH2X
qCIWV8PNjHUHpUZ0ukvwXNPot2MTHzBiQ4YY5fkexjFZDCz0CXuljFNGp+io7rkYFgR+BKbeNW9a
NqzR8yRfEQQwvepYB93/OY6PohrU3N71s2hDwJdSJwDVH4PkEBNckiupNqMlol40nZrQBxWvteUt
9hWdYqKS3nSjdpr9xN5n3V2oSj6NqtjDkj2fmLJkrcf6L5kg7ZqUddbCKgUFwNHKqaANpwGjijbq
q5XAerySCkw8qQAEiZSeuOtPEh5e4pliubGycMVNIkwPCyYpIQMrW9Nwmg2i/F6CzRxwXsOA6rJF
4lrtDpnReu5buWlr591TnHVsysNK+pDS74yCQghn7XrZZxbVmJDT/DDjOiVee6m1SLbsMP+s+ucs
9n6HiPNCioKpLNzXwkgPgLdexhCIcpXcokozlrg8EFs2SlQUO19+pLH7tmVw8D3eeTEFrFSGktqc
20kP09cZRg3/cLhSmf9OHSjBnMYPxFhHm6QQG+Rhvz3a8fXMDDtMcIYI+bcd06PeFeahFLcSG+E+
bM3pYKkmAhnMRjpkkwEAByJUwFfny8Af9xEechmxuArXOXQB9Kely7A9edIqu0JG069tT1Q7Tfj1
IUiLBhxjXy7LvJn2mX+tJ4eRlnoZwj+p6037GYHzxqjyVxNjYQYXT/dV9ByOOBPpbShVGIzdbE0a
N4vNE6Fx5QcVBVrRjMPGtVYtnhQkoGJm1zEDRRjzF2bhzPvMlSwnDPpR9dwPLC3g1fRHzRuX0+xB
Wex20Na1QxO1X1QPr2mFW0VzmiOWXNxesO7JXBBoIQ8GWe6LxC+rVSdtog4QIJLAPu4auxvXrKjj
RakIQ1pSuHu3eMPHAlWOs/yfm9oasiejMtjqjT6TNnUVGrVGxoxFJssIw4SUEiC7bv/pYmbaQz4x
l3Bza8Km04d0ZA8RO8QL6z4o/DAbubs9dP50hIhlWpzz+K2J8PXDVdaRQUdndYqCITpMl8xOAZq0
fDniXW7FFDqbNm7lEVwYfvVZlXwxk2GH1BNfuq+hi0NDurPycnCR2BX2YiS9zI3ylCSiRVdaiNGm
eA8aNCHwzn/Frki9oJvNP5f5JJGqcvAkpJR+uJHxKRMijFF7P5B4dHRME9hdPR/T0KYQslmzlHO9
uosFa0FJ7dpjvSgH6FZpv5fWZ5ajTjGKrF9V3t+7BvH+IoSkAgts84nFAteo6l3h2PzXS1p2r+Qy
jZsBEfk/H68cliCm7Mv1/SVw3BozZdg9CGHci/T1bOpPPEiJm6nC9mAmTIG1tvqyzRmpVsTMjKVV
z4Vptys4If0hYqp4ANSLki5xit3ASMLJrJYgViR4YL36TfsWcRgdgllYB9KpUFipPyWDQ+paxWnN
cyhfJHZTs/cV0SLXUGsw1dZQUA0A5Ak4aIeattKqLujd5FY4lbubUS27le8fevW5f1/uH0vjlMm/
NpZrfJv8n0UWHJw4vrK4czdALxLk40+GMgSFeTD9sRiuLCcl2YyLhAdo4fiPFfiC7T0gpPDdYNVW
BgHPddserNrzII8V74OeEGliEZ9F0HBCapL4LQF/4kHsmBWQ+cU4Nq0RW6ABf6IVqw6MoODfqpdA
PSV1SbUbV+18uL8I9vK7vCPHqCGNBIqAQgIA5ri/KJegqTn7+2Pt3w8brA1t7qGJWIGDUC9zV97y
1vLXiUd8zBRZX0FDsoceGMNxdrmo4pnDd+Yo3oVZoZw+wzF3+qwgPoXwjnIETQ4fieUUwmNULYHh
bzgDBE8X2L7Y06zL/SXTxLfoimcbLtuy9fWXyjdhMztQfmsfm1QcHYvaBmJptOWWfPjDSFG6beJ0
62rVfIISgbpeD3MCfIC4idhtFixEk8kMP8b8yjol71pHVV/oPFn0f1k9m5kmtZsj0ThPMq/d57Kk
NCCYCRAft3oe2JfAjzhXZfrT1to28HvvEJXdiF1tLjBGY7bDwVPglEL40knzaLuIRRJEIQgXC8S+
BjHv2d5L/O4jV2wn9pdFGZtvTQkOwEKusxjJ6DkmouKXFSbLIW6GZeeJcW9b9i8eoJsUmU/el2Df
YLpbOdCeBbIYr3MU7ec8/wqyTP+TV2SuOMPbZGQm6zwH72mMMcgIDXkYPJBSEF8ey6j6Eb43o0+n
tSxanAAMdvojKK693RruiTTnYuMTBa0orP5DVH7rQ2oey/OYZtaVDsRgFZ9h7418/OKciMU0l/vY
oPMNS125CCA5hCF5d8TyGJt6QDFJd7uqq5wsxqCuH4ZgDB5CK77aw9cEzuJTMe9a0WKtGs2b4ztf
3lsa6mxsPfyzdWvrN8RqEC0Q+40YChelzKeHNiVJdtZ8ewtvwn+QhQrMaAgUxx+38kPk+b0cD2Vp
kwdTJtPWNf/WMidNz46H7Uw5QgPiaWtSbm/FPFHFChXFAiLnVDXNRHK4g4XeG74hCTVnO2/eZOFZ
kGXVA1cTjFD90F0xtaQOVA9hjYryMEVJhvCz2ZCirpP5oONoVsc/epr54NXkYBVafLt/iFpoOlwq
APvMtXiZpq4/xADsMb3MYsXOsT70an7bqhet8EC02tx8PntJTBjLQucCTHVRIIwJXxKlHq97pPqh
qVCzkL999TIZ9YWufvjnQ8Z96FoazgtZwYiqXdLp7i9C/QmgzQYZI55J9cSp5KUhN2p//7zJk/7Q
0J6RLSupFTIxlkvHaCiuHUU4vwcU3V+MEc0khOGlEFgYO0fW2eKuwr8XPUHDD33/U6rH6SbJ9dd7
p1PQ1hCAqJNYqee7kQvF0fUfvfLkFt/NHrWKv9Oc0j8aIb7Ngkyq0GeswqqRccsEPqAMefP6MSUZ
o/W7HT8eQ5Fuyw2TL5B7cX5ol1FPzCVOEx3nOu40a3R++wm5+GR5R4JudMZ/s3KxdBjErjLEZ0O6
Fb4RJH9xkNyc2YxpXpgeR0p4awaQzcuiOscV36uvLBIjKvsSGmGw7gMHE8w0BCeu1hKGd8ERWRgr
ickyWtfeLM9euy6HnAhn9M6hl7JEZ8jO+EhZEtVRE146073EvQUEPyF/pyJ81I3daxLGfxlqsbjS
Dsk4bkqJmAULjQSX3L8kMZJ+qwqhdnegAG1mBjVvwaLWJoXYwW/uNfq0qYH4R+ZvNwGiFBFLrCGU
X/TxpAaO28RPmPQ0Qbup/XhpMFzkeOw3Y8Uj2m3GYMG7lOgmoawCF4iG/xZd2fiP68jXSV40vSlf
lRG/bHeuspUL3RnhU9ShP1tYg/eQYADCv+p+54mPtjN9yCpyamfuVURzb/bgHuJkXRljcgYaxYwO
tsaqbNDK4gsuGfKu+M4UNwlWnrZTZ9g8HzuFDwKp8jzqgM4oXuN1HDG9bkz0I5VZPqCIYrSpwfAp
AMplhsYF6kUPJr8cVrEc5Y4xbFhnoKL1K8B5IHG1+HcUzHQHv3oAW8eytM4+8RbZOyMLiPNI0xXe
h0e90Y4T7MNF1WrPDPqf11XA/qXU3/uGsa8qY/PhS9Bdk0kpmms2R+/42o1rU/JjNxUB4labMXCm
HCS14plGIDZP7YSRLIzkczOXRBgFPPFm217mZXZzjPDkUhP3TStPo3qjqwkrnhv/D+7OrLlt3QzD
f6XTe2pIgATImc650Gp5SVLHiRPfaHyUhPtOiSJ/fR9SzshWkzRtLnKmutBwgSARIkDg+95ldsAp
G9qw2GocfZe6eZ95iZomYO5J/bx3bHxAgp1tr3ST3LSaUIinANcTbgaA4aIRAluJR4YVsZ7T6zqw
xEW2sW7wfyJahovUDMFstzrcI/qn10B67lw3WVqq8+bIfhN73FfAY5w5JOX2IpaHhmC+VSx3FugP
CFIXiaNuhSAhEO69zcL0Ef6x1I0iFFfXEHmStKguU9yisxRudLy52cFRBwFbWQuTrIm5ganbKWA0
nVESCGjB8zvxHr5Lg1I8qZ7Uk95cyM+G13zCguOVyDDI8I08YWL80Q/eBJgvrzsfswcBxMdkeoDq
VUsAC4iI66gOh7f22kolHvaoFugUxDoT6ZLGMhlUoE4Z1YNT2V8O24ws4TTxsxsDFaXr1A/us2jL
SjUgeId6VhNzd0NtN5VgyVa8QbICYLpH1AqzGaBFxR3e4zND99iWmS7rJYlEpJ1d7ULkDht6Wqs2
eHh+iKwWPaJOwprvkGCI/Wq+g6lUxDDni7xb7ltCAnYAmBRPTbBShFkGHr2TRuAEP+QIXmIpLN/Z
jfgzlOCuy9ZE4anP32cpoXIE1+IpakhX1Q6Tjwa5qmlMNDHr8F0eYOIdZmj0uWJn321Cr7rAO+w6
zeO72N7heRf12VyhpaJSz10GERgWEWaPvnWY7gsHdwu4xDNJ5mRmlbeawEg7qFc2EteQDF4fTPnY
Jj0UojOc5fu5q41bKEDN28AW93nnfcziAn8zK/BWDUN6HahXYhN+8SOb9H4LzB+M2LBAw2PIynga
BcygIh+/u3rApeuEuQfa6Jd1Qk4BLKSx3rXEjb0ushZKImJo5Ai1tZaHjtgeadQELc4aKIOz2cwL
PNmXUVgUC32w7IWLCt1U71fMP7Z09nlQmfyN2FwRVhAsrjFu0uK1TK/2Fj2tjN4B3wOagLoEVHqS
FbVvvdf45K5YM697F5hABv0oPAwBPCBodl5dx14PfSZZMqd5XQsX8TWkK0wZoMxW3fSs7miI+G1Z
yC+iApBByoR7B2iWRiFhE3i7dVomN8Ed0q+MhlfKycgAlYpm8KhiHxTlzcZop7WRPJhxzGQlbO5J
IjizUorXEcFB8OHGVemAg7N7KD0S2Z0kaV5DUEKkB+0guIa5XvZgdeFgFLYw4KIvqypQs0ZnqLeh
KWGUJeakibdtNhCug75QN37Ur/dDh6qJEW0MIJIewiRlwXLAKegiPCdqRag343k5dYRvTesDa9AO
D287NvXCVZDYsw0EWUXOAYN5aJAPRDe3ZZ4BqgzRd2nX2vLMuxCJLstEpkgOk0RfbsOuucK71Vwz
1sx7rI2VSY7I03jRfdIrC/NpJMU1skbREDLCkC+FmBiY5utERI9k2Mpl2ADcI3qP2rgRva3yWEEz
jG/3HbeYeSBhl9GlAc+Cyk0KZHPjwVRN1eDZdI5TaxUt3RKBokNABjIozDkozIreFTCoajdfOt00
BMfUkze69Cu9RFWuguTFvNJkul4eUrSMrQ9lAh46ESCgy711E5LgbJPs0d4iEytfiQJy6a4KQeTn
9tpBL6dvNVrZUqlpkNX5AnkFNd259RfGGD0rTe3OssP+qvHJLhwYM1bWnshr0O8WoPf+hCl7pXtS
wVFbEe0BkLcB3WsNocN8b+eJu2rgBa02wxz39KaHaXAkon87dipi4DCG8Z4PjL7MamsWOmiyZY30
scwZNsPRPYcoQgmbYVPMutEIhycbht+DB86z8qimkf9OE8x9ho+PZZ5tHqsb6syHYIISdI/RRmfQ
l7F6qyeLN3zh8DZ+9rR7/BGn73tW9Vnx4/d1LSRWXGwYqjcREPLhh7ZDNMcfKm+dCGTD+NWWCqyL
tDexNPLFO7OX4UpDC4Oh02wJinUXu6aIV2Xu5hcZs+tFEamt6uKL/f4+LLG9Qkh/FnRBjixOdQkn
4WME3+ghSBimA62vXehSF4boiVgNqxI0aZkNnW9mZVpfli4LHDiOD5thqcL86ektchWIkHEf1AEm
I+NmILySNM9QqjZ1dJk6xHvBvebp1fn5sT6dEbE+1pIM3zYWGt+UiL7WdDxoI8wUqJyZM8/gU7nT
zzrWddr/VplvHbONxl3rejXaUTiDsXRLqBGaaSfn424w3Kf1wGgfd8et8dhpdzw2VjBunQqfffZs
dyyX7pCPiiT/RTUkR0i0EVcib+BztcQAh/1vHpRFxZrjdD4fPhSePjTuj6dVyeoHBnwrIe0jzdNb
5KvZRKKwe9ocT41vwAYJkRnr08fPvmLclWYr/89QaE9wugEkthgxYv/cfa6628/1LmnqP/5xgpC9
ycOsucv/t0I/rugJnfafcG0WmLIzXNv4o8Zf/KM6kkfAb7tPQN+knHigR7FztczxJf/+N/CcoGnG
04ZrTlwwZSSWLcyHeIFgQ0fxWSN9rxl+fIXH9vxxmRdXsEUhthn+B4ic2XOcHiK+P9cGZzU8awNv
gkK0o0jVHa9Rv2wDz5uYlgsc0PvNbfD4CbLCPGQuEG6b523Af8f/9kLf8r++EcREK+QpwQ5++0ZQ
E9c2pRQ0w/H1m26E7zYC+s0mqpu/3ArCRBsFgbmvV/miO3jAQBVgTiGOrfS7usN3W4F+LH+1FQQy
p57jWEKCcn1x+WJik9a0Bb3h62jxW0aD718+/8tPjgdndTwbD8REYXyCiMvTrX42HrhyYtu21AyL
f9FWEJLo5692BWfiSE+irw2aeHidtYL2JpbrAFV7agST83+te+EJwf1rA4LDsMdtYCsIu8MLWPWL
HqEmqB8IUE1Pw+ax7/3U8/EnCjHhGEptk8+P1R//AgAA//8=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AE5BA23E-C33F-49B9-B9AD-9B20CAF58036}">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alpha val="90000"/>
                    </a:srgbClr>
                  </a:gs>
                  <a:gs pos="100000">
                    <a:srgbClr val="7030A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tickLabels/>
        <cx:txPr>
          <a:bodyPr vertOverflow="overflow" horzOverflow="overflow" wrap="square" lIns="0" tIns="0" rIns="0" bIns="0"/>
          <a:lstStyle/>
          <a:p>
            <a:pPr algn="ctr" rtl="0">
              <a:defRPr sz="9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1"/>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24</xdr:col>
      <xdr:colOff>704851</xdr:colOff>
      <xdr:row>3</xdr:row>
      <xdr:rowOff>131445</xdr:rowOff>
    </xdr:to>
    <xdr:sp macro="" textlink="">
      <xdr:nvSpPr>
        <xdr:cNvPr id="2" name="Rectangle 1">
          <a:extLst>
            <a:ext uri="{FF2B5EF4-FFF2-40B4-BE49-F238E27FC236}">
              <a16:creationId xmlns:a16="http://schemas.microsoft.com/office/drawing/2014/main" id="{442AF33B-ABEB-2988-DC39-EB68B45E89F1}"/>
            </a:ext>
          </a:extLst>
        </xdr:cNvPr>
        <xdr:cNvSpPr/>
      </xdr:nvSpPr>
      <xdr:spPr>
        <a:xfrm>
          <a:off x="1" y="0"/>
          <a:ext cx="17164050" cy="731520"/>
        </a:xfrm>
        <a:prstGeom prst="rect">
          <a:avLst/>
        </a:prstGeom>
        <a:gradFill>
          <a:gsLst>
            <a:gs pos="9000">
              <a:schemeClr val="tx1"/>
            </a:gs>
            <a:gs pos="100000">
              <a:srgbClr val="A12EFF">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514350</xdr:colOff>
      <xdr:row>30</xdr:row>
      <xdr:rowOff>19049</xdr:rowOff>
    </xdr:from>
    <xdr:to>
      <xdr:col>19</xdr:col>
      <xdr:colOff>276226</xdr:colOff>
      <xdr:row>36</xdr:row>
      <xdr:rowOff>7619</xdr:rowOff>
    </xdr:to>
    <xdr:sp macro="" textlink="">
      <xdr:nvSpPr>
        <xdr:cNvPr id="8" name="Rectangle 7">
          <a:extLst>
            <a:ext uri="{FF2B5EF4-FFF2-40B4-BE49-F238E27FC236}">
              <a16:creationId xmlns:a16="http://schemas.microsoft.com/office/drawing/2014/main" id="{5019BD1C-5012-AD7E-7E5F-F6EB14E3DECA}"/>
            </a:ext>
          </a:extLst>
        </xdr:cNvPr>
        <xdr:cNvSpPr/>
      </xdr:nvSpPr>
      <xdr:spPr>
        <a:xfrm>
          <a:off x="3943350" y="6019799"/>
          <a:ext cx="9363076" cy="118872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561975</xdr:colOff>
      <xdr:row>4</xdr:row>
      <xdr:rowOff>57150</xdr:rowOff>
    </xdr:from>
    <xdr:to>
      <xdr:col>19</xdr:col>
      <xdr:colOff>304800</xdr:colOff>
      <xdr:row>29</xdr:row>
      <xdr:rowOff>143264</xdr:rowOff>
    </xdr:to>
    <xdr:sp macro="" textlink="">
      <xdr:nvSpPr>
        <xdr:cNvPr id="9" name="Freeform: Shape 8">
          <a:extLst>
            <a:ext uri="{FF2B5EF4-FFF2-40B4-BE49-F238E27FC236}">
              <a16:creationId xmlns:a16="http://schemas.microsoft.com/office/drawing/2014/main" id="{DEC57D8E-72AB-EE3B-0979-CF3B6FA0AFDE}"/>
            </a:ext>
          </a:extLst>
        </xdr:cNvPr>
        <xdr:cNvSpPr/>
      </xdr:nvSpPr>
      <xdr:spPr>
        <a:xfrm>
          <a:off x="3990975" y="857250"/>
          <a:ext cx="9344025" cy="5086739"/>
        </a:xfrm>
        <a:custGeom>
          <a:avLst/>
          <a:gdLst>
            <a:gd name="connsiteX0" fmla="*/ 0 w 10667999"/>
            <a:gd name="connsiteY0" fmla="*/ 2619080 h 5671929"/>
            <a:gd name="connsiteX1" fmla="*/ 4107023 w 10667999"/>
            <a:gd name="connsiteY1" fmla="*/ 2619080 h 5671929"/>
            <a:gd name="connsiteX2" fmla="*/ 4107023 w 10667999"/>
            <a:gd name="connsiteY2" fmla="*/ 5671929 h 5671929"/>
            <a:gd name="connsiteX3" fmla="*/ 0 w 10667999"/>
            <a:gd name="connsiteY3" fmla="*/ 5671929 h 5671929"/>
            <a:gd name="connsiteX4" fmla="*/ 0 w 10667999"/>
            <a:gd name="connsiteY4" fmla="*/ 0 h 5671929"/>
            <a:gd name="connsiteX5" fmla="*/ 7545002 w 10667999"/>
            <a:gd name="connsiteY5" fmla="*/ 0 h 5671929"/>
            <a:gd name="connsiteX6" fmla="*/ 7545002 w 10667999"/>
            <a:gd name="connsiteY6" fmla="*/ 2619078 h 5671929"/>
            <a:gd name="connsiteX7" fmla="*/ 7712953 w 10667999"/>
            <a:gd name="connsiteY7" fmla="*/ 2619078 h 5671929"/>
            <a:gd name="connsiteX8" fmla="*/ 7712953 w 10667999"/>
            <a:gd name="connsiteY8" fmla="*/ 0 h 5671929"/>
            <a:gd name="connsiteX9" fmla="*/ 10667999 w 10667999"/>
            <a:gd name="connsiteY9" fmla="*/ 0 h 5671929"/>
            <a:gd name="connsiteX10" fmla="*/ 10667999 w 10667999"/>
            <a:gd name="connsiteY10" fmla="*/ 5671929 h 5671929"/>
            <a:gd name="connsiteX11" fmla="*/ 7712951 w 10667999"/>
            <a:gd name="connsiteY11" fmla="*/ 5671929 h 5671929"/>
            <a:gd name="connsiteX12" fmla="*/ 7712951 w 10667999"/>
            <a:gd name="connsiteY12" fmla="*/ 2629275 h 5671929"/>
            <a:gd name="connsiteX13" fmla="*/ 7545001 w 10667999"/>
            <a:gd name="connsiteY13" fmla="*/ 2629275 h 5671929"/>
            <a:gd name="connsiteX14" fmla="*/ 7545001 w 10667999"/>
            <a:gd name="connsiteY14" fmla="*/ 5671929 h 5671929"/>
            <a:gd name="connsiteX15" fmla="*/ 4274974 w 10667999"/>
            <a:gd name="connsiteY15" fmla="*/ 5671929 h 5671929"/>
            <a:gd name="connsiteX16" fmla="*/ 4274974 w 10667999"/>
            <a:gd name="connsiteY16" fmla="*/ 2619080 h 5671929"/>
            <a:gd name="connsiteX17" fmla="*/ 4190999 w 10667999"/>
            <a:gd name="connsiteY17" fmla="*/ 2619080 h 5671929"/>
            <a:gd name="connsiteX18" fmla="*/ 4190999 w 10667999"/>
            <a:gd name="connsiteY18" fmla="*/ 2619078 h 5671929"/>
            <a:gd name="connsiteX19" fmla="*/ 7535261 w 10667999"/>
            <a:gd name="connsiteY19" fmla="*/ 2619078 h 5671929"/>
            <a:gd name="connsiteX20" fmla="*/ 7535261 w 10667999"/>
            <a:gd name="connsiteY20" fmla="*/ 2451127 h 5671929"/>
            <a:gd name="connsiteX21" fmla="*/ 4190999 w 10667999"/>
            <a:gd name="connsiteY21" fmla="*/ 2451127 h 5671929"/>
            <a:gd name="connsiteX22" fmla="*/ 4190999 w 10667999"/>
            <a:gd name="connsiteY22" fmla="*/ 2451130 h 5671929"/>
            <a:gd name="connsiteX23" fmla="*/ 0 w 10667999"/>
            <a:gd name="connsiteY23" fmla="*/ 2451130 h 56719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0667999" h="5671929">
              <a:moveTo>
                <a:pt x="0" y="2619080"/>
              </a:moveTo>
              <a:lnTo>
                <a:pt x="4107023" y="2619080"/>
              </a:lnTo>
              <a:lnTo>
                <a:pt x="4107023" y="5671929"/>
              </a:lnTo>
              <a:lnTo>
                <a:pt x="0" y="5671929"/>
              </a:lnTo>
              <a:close/>
              <a:moveTo>
                <a:pt x="0" y="0"/>
              </a:moveTo>
              <a:lnTo>
                <a:pt x="7545002" y="0"/>
              </a:lnTo>
              <a:lnTo>
                <a:pt x="7545002" y="2619078"/>
              </a:lnTo>
              <a:lnTo>
                <a:pt x="7712953" y="2619078"/>
              </a:lnTo>
              <a:lnTo>
                <a:pt x="7712953" y="0"/>
              </a:lnTo>
              <a:lnTo>
                <a:pt x="10667999" y="0"/>
              </a:lnTo>
              <a:lnTo>
                <a:pt x="10667999" y="5671929"/>
              </a:lnTo>
              <a:lnTo>
                <a:pt x="7712951" y="5671929"/>
              </a:lnTo>
              <a:lnTo>
                <a:pt x="7712951" y="2629275"/>
              </a:lnTo>
              <a:lnTo>
                <a:pt x="7545001" y="2629275"/>
              </a:lnTo>
              <a:lnTo>
                <a:pt x="7545001" y="5671929"/>
              </a:lnTo>
              <a:lnTo>
                <a:pt x="4274974" y="5671929"/>
              </a:lnTo>
              <a:lnTo>
                <a:pt x="4274974" y="2619080"/>
              </a:lnTo>
              <a:lnTo>
                <a:pt x="4190999" y="2619080"/>
              </a:lnTo>
              <a:lnTo>
                <a:pt x="4190999" y="2619078"/>
              </a:lnTo>
              <a:lnTo>
                <a:pt x="7535261" y="2619078"/>
              </a:lnTo>
              <a:lnTo>
                <a:pt x="7535261" y="2451127"/>
              </a:lnTo>
              <a:lnTo>
                <a:pt x="4190999" y="2451127"/>
              </a:lnTo>
              <a:lnTo>
                <a:pt x="4190999" y="2451130"/>
              </a:lnTo>
              <a:lnTo>
                <a:pt x="0" y="2451130"/>
              </a:lnTo>
              <a:close/>
            </a:path>
          </a:pathLst>
        </a:custGeom>
        <a:gradFill>
          <a:gsLst>
            <a:gs pos="0">
              <a:schemeClr val="tx1"/>
            </a:gs>
            <a:gs pos="100000">
              <a:srgbClr val="7030A0">
                <a:alpha val="80000"/>
              </a:srgbClr>
            </a:gs>
          </a:gsLst>
          <a:lin ang="0" scaled="0"/>
        </a:gradFill>
        <a:ln>
          <a:no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6</xdr:col>
      <xdr:colOff>238125</xdr:colOff>
      <xdr:row>0</xdr:row>
      <xdr:rowOff>152400</xdr:rowOff>
    </xdr:from>
    <xdr:to>
      <xdr:col>17</xdr:col>
      <xdr:colOff>161925</xdr:colOff>
      <xdr:row>3</xdr:row>
      <xdr:rowOff>57150</xdr:rowOff>
    </xdr:to>
    <xdr:sp macro="" textlink="">
      <xdr:nvSpPr>
        <xdr:cNvPr id="10" name="TextBox 9">
          <a:extLst>
            <a:ext uri="{FF2B5EF4-FFF2-40B4-BE49-F238E27FC236}">
              <a16:creationId xmlns:a16="http://schemas.microsoft.com/office/drawing/2014/main" id="{0C043DF7-1A4A-369F-4D15-3160436BE220}"/>
            </a:ext>
          </a:extLst>
        </xdr:cNvPr>
        <xdr:cNvSpPr txBox="1"/>
      </xdr:nvSpPr>
      <xdr:spPr>
        <a:xfrm>
          <a:off x="4352925" y="152400"/>
          <a:ext cx="74676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Customer Success Dashboard</a:t>
          </a:r>
        </a:p>
      </xdr:txBody>
    </xdr:sp>
    <xdr:clientData/>
  </xdr:twoCellAnchor>
  <xdr:twoCellAnchor>
    <xdr:from>
      <xdr:col>6</xdr:col>
      <xdr:colOff>19050</xdr:colOff>
      <xdr:row>5</xdr:row>
      <xdr:rowOff>9525</xdr:rowOff>
    </xdr:from>
    <xdr:to>
      <xdr:col>7</xdr:col>
      <xdr:colOff>200025</xdr:colOff>
      <xdr:row>6</xdr:row>
      <xdr:rowOff>76200</xdr:rowOff>
    </xdr:to>
    <xdr:sp macro="" textlink="">
      <xdr:nvSpPr>
        <xdr:cNvPr id="13" name="Rectangle: Rounded Corners 12">
          <a:extLst>
            <a:ext uri="{FF2B5EF4-FFF2-40B4-BE49-F238E27FC236}">
              <a16:creationId xmlns:a16="http://schemas.microsoft.com/office/drawing/2014/main" id="{263C3F08-03F1-86F9-5280-AC9DDC2412C2}"/>
            </a:ext>
          </a:extLst>
        </xdr:cNvPr>
        <xdr:cNvSpPr/>
      </xdr:nvSpPr>
      <xdr:spPr>
        <a:xfrm>
          <a:off x="4133850" y="1009650"/>
          <a:ext cx="866775" cy="266700"/>
        </a:xfrm>
        <a:prstGeom prst="roundRect">
          <a:avLst/>
        </a:prstGeom>
        <a:solidFill>
          <a:schemeClr val="bg1">
            <a:alpha val="30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5</xdr:col>
      <xdr:colOff>619125</xdr:colOff>
      <xdr:row>16</xdr:row>
      <xdr:rowOff>114300</xdr:rowOff>
    </xdr:from>
    <xdr:to>
      <xdr:col>7</xdr:col>
      <xdr:colOff>495300</xdr:colOff>
      <xdr:row>17</xdr:row>
      <xdr:rowOff>180975</xdr:rowOff>
    </xdr:to>
    <xdr:sp macro="" textlink="">
      <xdr:nvSpPr>
        <xdr:cNvPr id="14" name="Rectangle: Rounded Corners 13">
          <a:extLst>
            <a:ext uri="{FF2B5EF4-FFF2-40B4-BE49-F238E27FC236}">
              <a16:creationId xmlns:a16="http://schemas.microsoft.com/office/drawing/2014/main" id="{0ED24157-6CB3-4AF7-99F4-344BEFFF7D4F}"/>
            </a:ext>
          </a:extLst>
        </xdr:cNvPr>
        <xdr:cNvSpPr/>
      </xdr:nvSpPr>
      <xdr:spPr>
        <a:xfrm>
          <a:off x="4048125" y="3314700"/>
          <a:ext cx="1247775" cy="266700"/>
        </a:xfrm>
        <a:prstGeom prst="roundRect">
          <a:avLst/>
        </a:prstGeom>
        <a:solidFill>
          <a:schemeClr val="bg1">
            <a:alpha val="30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11</xdr:col>
      <xdr:colOff>219075</xdr:colOff>
      <xdr:row>16</xdr:row>
      <xdr:rowOff>95250</xdr:rowOff>
    </xdr:from>
    <xdr:to>
      <xdr:col>13</xdr:col>
      <xdr:colOff>638175</xdr:colOff>
      <xdr:row>17</xdr:row>
      <xdr:rowOff>161925</xdr:rowOff>
    </xdr:to>
    <xdr:sp macro="" textlink="">
      <xdr:nvSpPr>
        <xdr:cNvPr id="15" name="Rectangle: Rounded Corners 14">
          <a:extLst>
            <a:ext uri="{FF2B5EF4-FFF2-40B4-BE49-F238E27FC236}">
              <a16:creationId xmlns:a16="http://schemas.microsoft.com/office/drawing/2014/main" id="{01C9D313-8720-4644-939C-F7F321AC99CC}"/>
            </a:ext>
          </a:extLst>
        </xdr:cNvPr>
        <xdr:cNvSpPr/>
      </xdr:nvSpPr>
      <xdr:spPr>
        <a:xfrm>
          <a:off x="7762875" y="3295650"/>
          <a:ext cx="1790700" cy="266700"/>
        </a:xfrm>
        <a:prstGeom prst="roundRect">
          <a:avLst/>
        </a:prstGeom>
        <a:solidFill>
          <a:schemeClr val="bg1">
            <a:alpha val="30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15</xdr:col>
      <xdr:colOff>495299</xdr:colOff>
      <xdr:row>4</xdr:row>
      <xdr:rowOff>133350</xdr:rowOff>
    </xdr:from>
    <xdr:to>
      <xdr:col>18</xdr:col>
      <xdr:colOff>504824</xdr:colOff>
      <xdr:row>6</xdr:row>
      <xdr:rowOff>0</xdr:rowOff>
    </xdr:to>
    <xdr:sp macro="" textlink="">
      <xdr:nvSpPr>
        <xdr:cNvPr id="16" name="Rectangle: Rounded Corners 15">
          <a:extLst>
            <a:ext uri="{FF2B5EF4-FFF2-40B4-BE49-F238E27FC236}">
              <a16:creationId xmlns:a16="http://schemas.microsoft.com/office/drawing/2014/main" id="{B381E16B-D902-431B-BA38-F632874F964E}"/>
            </a:ext>
          </a:extLst>
        </xdr:cNvPr>
        <xdr:cNvSpPr/>
      </xdr:nvSpPr>
      <xdr:spPr>
        <a:xfrm>
          <a:off x="10782299" y="933450"/>
          <a:ext cx="2066925" cy="266700"/>
        </a:xfrm>
        <a:prstGeom prst="roundRect">
          <a:avLst/>
        </a:prstGeom>
        <a:solidFill>
          <a:schemeClr val="bg1">
            <a:alpha val="30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editAs="oneCell">
    <xdr:from>
      <xdr:col>15</xdr:col>
      <xdr:colOff>485777</xdr:colOff>
      <xdr:row>4</xdr:row>
      <xdr:rowOff>123827</xdr:rowOff>
    </xdr:from>
    <xdr:to>
      <xdr:col>16</xdr:col>
      <xdr:colOff>74297</xdr:colOff>
      <xdr:row>5</xdr:row>
      <xdr:rowOff>198122</xdr:rowOff>
    </xdr:to>
    <xdr:pic>
      <xdr:nvPicPr>
        <xdr:cNvPr id="18" name="Graphic 17" descr="Questions with solid fill">
          <a:extLst>
            <a:ext uri="{FF2B5EF4-FFF2-40B4-BE49-F238E27FC236}">
              <a16:creationId xmlns:a16="http://schemas.microsoft.com/office/drawing/2014/main" id="{4F3982F2-8894-E53C-AC3A-1DA6AF3084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72777" y="923927"/>
          <a:ext cx="274320" cy="274320"/>
        </a:xfrm>
        <a:prstGeom prst="rect">
          <a:avLst/>
        </a:prstGeom>
      </xdr:spPr>
    </xdr:pic>
    <xdr:clientData/>
  </xdr:twoCellAnchor>
  <xdr:twoCellAnchor editAs="oneCell">
    <xdr:from>
      <xdr:col>11</xdr:col>
      <xdr:colOff>207152</xdr:colOff>
      <xdr:row>16</xdr:row>
      <xdr:rowOff>92852</xdr:rowOff>
    </xdr:from>
    <xdr:to>
      <xdr:col>11</xdr:col>
      <xdr:colOff>481472</xdr:colOff>
      <xdr:row>17</xdr:row>
      <xdr:rowOff>167147</xdr:rowOff>
    </xdr:to>
    <xdr:pic>
      <xdr:nvPicPr>
        <xdr:cNvPr id="20" name="Graphic 19" descr="Group brainstorm with solid fill">
          <a:extLst>
            <a:ext uri="{FF2B5EF4-FFF2-40B4-BE49-F238E27FC236}">
              <a16:creationId xmlns:a16="http://schemas.microsoft.com/office/drawing/2014/main" id="{C69A66AA-609E-16AD-BA60-3A8367CA757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50952" y="3293252"/>
          <a:ext cx="274320" cy="274320"/>
        </a:xfrm>
        <a:prstGeom prst="rect">
          <a:avLst/>
        </a:prstGeom>
      </xdr:spPr>
    </xdr:pic>
    <xdr:clientData/>
  </xdr:twoCellAnchor>
  <xdr:twoCellAnchor editAs="oneCell">
    <xdr:from>
      <xdr:col>6</xdr:col>
      <xdr:colOff>33302</xdr:colOff>
      <xdr:row>5</xdr:row>
      <xdr:rowOff>14252</xdr:rowOff>
    </xdr:from>
    <xdr:to>
      <xdr:col>6</xdr:col>
      <xdr:colOff>307622</xdr:colOff>
      <xdr:row>6</xdr:row>
      <xdr:rowOff>88547</xdr:rowOff>
    </xdr:to>
    <xdr:pic>
      <xdr:nvPicPr>
        <xdr:cNvPr id="22" name="Graphic 21" descr="Statistics with solid fill">
          <a:extLst>
            <a:ext uri="{FF2B5EF4-FFF2-40B4-BE49-F238E27FC236}">
              <a16:creationId xmlns:a16="http://schemas.microsoft.com/office/drawing/2014/main" id="{79AD0352-8C85-EDE3-DB91-28031BC667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48102" y="1014377"/>
          <a:ext cx="274320" cy="274320"/>
        </a:xfrm>
        <a:prstGeom prst="rect">
          <a:avLst/>
        </a:prstGeom>
      </xdr:spPr>
    </xdr:pic>
    <xdr:clientData/>
  </xdr:twoCellAnchor>
  <xdr:twoCellAnchor editAs="oneCell">
    <xdr:from>
      <xdr:col>5</xdr:col>
      <xdr:colOff>640502</xdr:colOff>
      <xdr:row>16</xdr:row>
      <xdr:rowOff>107102</xdr:rowOff>
    </xdr:from>
    <xdr:to>
      <xdr:col>6</xdr:col>
      <xdr:colOff>229022</xdr:colOff>
      <xdr:row>17</xdr:row>
      <xdr:rowOff>181397</xdr:rowOff>
    </xdr:to>
    <xdr:pic>
      <xdr:nvPicPr>
        <xdr:cNvPr id="24" name="Graphic 23" descr="Research with solid fill">
          <a:extLst>
            <a:ext uri="{FF2B5EF4-FFF2-40B4-BE49-F238E27FC236}">
              <a16:creationId xmlns:a16="http://schemas.microsoft.com/office/drawing/2014/main" id="{5F5BE865-BDB3-F1B4-C980-493BBE4F7C1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69502" y="3307502"/>
          <a:ext cx="274320" cy="274320"/>
        </a:xfrm>
        <a:prstGeom prst="rect">
          <a:avLst/>
        </a:prstGeom>
      </xdr:spPr>
    </xdr:pic>
    <xdr:clientData/>
  </xdr:twoCellAnchor>
  <xdr:twoCellAnchor>
    <xdr:from>
      <xdr:col>6</xdr:col>
      <xdr:colOff>114300</xdr:colOff>
      <xdr:row>4</xdr:row>
      <xdr:rowOff>123825</xdr:rowOff>
    </xdr:from>
    <xdr:to>
      <xdr:col>7</xdr:col>
      <xdr:colOff>323850</xdr:colOff>
      <xdr:row>6</xdr:row>
      <xdr:rowOff>152400</xdr:rowOff>
    </xdr:to>
    <xdr:sp macro="" textlink="">
      <xdr:nvSpPr>
        <xdr:cNvPr id="28" name="TextBox 27">
          <a:extLst>
            <a:ext uri="{FF2B5EF4-FFF2-40B4-BE49-F238E27FC236}">
              <a16:creationId xmlns:a16="http://schemas.microsoft.com/office/drawing/2014/main" id="{50B00848-5287-4B57-946C-FE880482BAEE}"/>
            </a:ext>
          </a:extLst>
        </xdr:cNvPr>
        <xdr:cNvSpPr txBox="1"/>
      </xdr:nvSpPr>
      <xdr:spPr>
        <a:xfrm>
          <a:off x="4229100" y="923925"/>
          <a:ext cx="895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Sales</a:t>
          </a:r>
        </a:p>
      </xdr:txBody>
    </xdr:sp>
    <xdr:clientData/>
  </xdr:twoCellAnchor>
  <xdr:twoCellAnchor>
    <xdr:from>
      <xdr:col>6</xdr:col>
      <xdr:colOff>152400</xdr:colOff>
      <xdr:row>16</xdr:row>
      <xdr:rowOff>28575</xdr:rowOff>
    </xdr:from>
    <xdr:to>
      <xdr:col>7</xdr:col>
      <xdr:colOff>361950</xdr:colOff>
      <xdr:row>18</xdr:row>
      <xdr:rowOff>57150</xdr:rowOff>
    </xdr:to>
    <xdr:sp macro="" textlink="">
      <xdr:nvSpPr>
        <xdr:cNvPr id="30" name="TextBox 29">
          <a:extLst>
            <a:ext uri="{FF2B5EF4-FFF2-40B4-BE49-F238E27FC236}">
              <a16:creationId xmlns:a16="http://schemas.microsoft.com/office/drawing/2014/main" id="{24E5285F-4917-4BA4-A3F7-8DEEFB88FD57}"/>
            </a:ext>
          </a:extLst>
        </xdr:cNvPr>
        <xdr:cNvSpPr txBox="1"/>
      </xdr:nvSpPr>
      <xdr:spPr>
        <a:xfrm>
          <a:off x="4267200" y="3228975"/>
          <a:ext cx="895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Deliveries</a:t>
          </a:r>
        </a:p>
      </xdr:txBody>
    </xdr:sp>
    <xdr:clientData/>
  </xdr:twoCellAnchor>
  <xdr:twoCellAnchor>
    <xdr:from>
      <xdr:col>11</xdr:col>
      <xdr:colOff>352424</xdr:colOff>
      <xdr:row>16</xdr:row>
      <xdr:rowOff>9525</xdr:rowOff>
    </xdr:from>
    <xdr:to>
      <xdr:col>13</xdr:col>
      <xdr:colOff>685799</xdr:colOff>
      <xdr:row>18</xdr:row>
      <xdr:rowOff>38100</xdr:rowOff>
    </xdr:to>
    <xdr:sp macro="" textlink="">
      <xdr:nvSpPr>
        <xdr:cNvPr id="31" name="TextBox 30">
          <a:extLst>
            <a:ext uri="{FF2B5EF4-FFF2-40B4-BE49-F238E27FC236}">
              <a16:creationId xmlns:a16="http://schemas.microsoft.com/office/drawing/2014/main" id="{DE87BA13-CD7B-4AE7-A886-FA2A001E218B}"/>
            </a:ext>
          </a:extLst>
        </xdr:cNvPr>
        <xdr:cNvSpPr txBox="1"/>
      </xdr:nvSpPr>
      <xdr:spPr>
        <a:xfrm>
          <a:off x="7896224" y="3209925"/>
          <a:ext cx="17049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Customer</a:t>
          </a:r>
          <a:r>
            <a:rPr lang="en-US" sz="1400" baseline="0">
              <a:solidFill>
                <a:schemeClr val="bg1"/>
              </a:solidFill>
            </a:rPr>
            <a:t> Aquisition</a:t>
          </a:r>
          <a:endParaRPr lang="en-US" sz="1400">
            <a:solidFill>
              <a:schemeClr val="bg1"/>
            </a:solidFill>
          </a:endParaRPr>
        </a:p>
      </xdr:txBody>
    </xdr:sp>
    <xdr:clientData/>
  </xdr:twoCellAnchor>
  <xdr:twoCellAnchor>
    <xdr:from>
      <xdr:col>15</xdr:col>
      <xdr:colOff>504824</xdr:colOff>
      <xdr:row>4</xdr:row>
      <xdr:rowOff>57150</xdr:rowOff>
    </xdr:from>
    <xdr:to>
      <xdr:col>18</xdr:col>
      <xdr:colOff>581025</xdr:colOff>
      <xdr:row>6</xdr:row>
      <xdr:rowOff>85725</xdr:rowOff>
    </xdr:to>
    <xdr:sp macro="" textlink="">
      <xdr:nvSpPr>
        <xdr:cNvPr id="32" name="TextBox 31">
          <a:extLst>
            <a:ext uri="{FF2B5EF4-FFF2-40B4-BE49-F238E27FC236}">
              <a16:creationId xmlns:a16="http://schemas.microsoft.com/office/drawing/2014/main" id="{82F0EDE5-605E-4C72-BB3F-07B449583CD9}"/>
            </a:ext>
          </a:extLst>
        </xdr:cNvPr>
        <xdr:cNvSpPr txBox="1"/>
      </xdr:nvSpPr>
      <xdr:spPr>
        <a:xfrm>
          <a:off x="10791824" y="857250"/>
          <a:ext cx="21336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Customer</a:t>
          </a:r>
          <a:r>
            <a:rPr lang="en-US" sz="1400" baseline="0">
              <a:solidFill>
                <a:schemeClr val="bg1"/>
              </a:solidFill>
            </a:rPr>
            <a:t> Satisfaction</a:t>
          </a:r>
          <a:endParaRPr lang="en-US" sz="1400">
            <a:solidFill>
              <a:schemeClr val="bg1"/>
            </a:solidFill>
          </a:endParaRPr>
        </a:p>
      </xdr:txBody>
    </xdr:sp>
    <xdr:clientData/>
  </xdr:twoCellAnchor>
  <xdr:twoCellAnchor>
    <xdr:from>
      <xdr:col>5</xdr:col>
      <xdr:colOff>628649</xdr:colOff>
      <xdr:row>6</xdr:row>
      <xdr:rowOff>152401</xdr:rowOff>
    </xdr:from>
    <xdr:to>
      <xdr:col>12</xdr:col>
      <xdr:colOff>552450</xdr:colOff>
      <xdr:row>15</xdr:row>
      <xdr:rowOff>9526</xdr:rowOff>
    </xdr:to>
    <xdr:graphicFrame macro="">
      <xdr:nvGraphicFramePr>
        <xdr:cNvPr id="34" name="Chart 33">
          <a:extLst>
            <a:ext uri="{FF2B5EF4-FFF2-40B4-BE49-F238E27FC236}">
              <a16:creationId xmlns:a16="http://schemas.microsoft.com/office/drawing/2014/main" id="{2265052F-9392-4376-AE2D-EC42A9A6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66675</xdr:colOff>
      <xdr:row>5</xdr:row>
      <xdr:rowOff>76200</xdr:rowOff>
    </xdr:from>
    <xdr:to>
      <xdr:col>16</xdr:col>
      <xdr:colOff>9525</xdr:colOff>
      <xdr:row>15</xdr:row>
      <xdr:rowOff>85725</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946E6452-4971-4CAA-AFE5-1F7B7A6B12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296275" y="1076325"/>
              <a:ext cx="2686050" cy="2009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647700</xdr:colOff>
      <xdr:row>18</xdr:row>
      <xdr:rowOff>104775</xdr:rowOff>
    </xdr:from>
    <xdr:to>
      <xdr:col>8</xdr:col>
      <xdr:colOff>76200</xdr:colOff>
      <xdr:row>25</xdr:row>
      <xdr:rowOff>171450</xdr:rowOff>
    </xdr:to>
    <xdr:graphicFrame macro="">
      <xdr:nvGraphicFramePr>
        <xdr:cNvPr id="37" name="Chart 36">
          <a:extLst>
            <a:ext uri="{FF2B5EF4-FFF2-40B4-BE49-F238E27FC236}">
              <a16:creationId xmlns:a16="http://schemas.microsoft.com/office/drawing/2014/main" id="{AFB1D95A-3F09-4A00-98F2-FF30841F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419100</xdr:colOff>
      <xdr:row>19</xdr:row>
      <xdr:rowOff>190500</xdr:rowOff>
    </xdr:from>
    <xdr:to>
      <xdr:col>8</xdr:col>
      <xdr:colOff>304800</xdr:colOff>
      <xdr:row>23</xdr:row>
      <xdr:rowOff>57150</xdr:rowOff>
    </xdr:to>
    <xdr:sp macro="" textlink="'Delivery Performance Doughnut'!$C$3">
      <xdr:nvSpPr>
        <xdr:cNvPr id="38" name="TextBox 37">
          <a:extLst>
            <a:ext uri="{FF2B5EF4-FFF2-40B4-BE49-F238E27FC236}">
              <a16:creationId xmlns:a16="http://schemas.microsoft.com/office/drawing/2014/main" id="{69840E43-62C8-42B6-A16F-5E89414DB5D3}"/>
            </a:ext>
          </a:extLst>
        </xdr:cNvPr>
        <xdr:cNvSpPr txBox="1"/>
      </xdr:nvSpPr>
      <xdr:spPr>
        <a:xfrm>
          <a:off x="3848100" y="3990975"/>
          <a:ext cx="194310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902B1B-F5B3-412D-990B-60A4867275A2}" type="TxLink">
            <a:rPr lang="en-US" sz="2000" b="0" i="0" u="none" strike="noStrike">
              <a:solidFill>
                <a:schemeClr val="bg1"/>
              </a:solidFill>
              <a:latin typeface="Calibri"/>
              <a:cs typeface="Calibri"/>
            </a:rPr>
            <a:t>67%</a:t>
          </a:fld>
          <a:endParaRPr lang="en-US" sz="5400">
            <a:solidFill>
              <a:schemeClr val="bg1"/>
            </a:solidFill>
          </a:endParaRPr>
        </a:p>
      </xdr:txBody>
    </xdr:sp>
    <xdr:clientData/>
  </xdr:twoCellAnchor>
  <xdr:twoCellAnchor>
    <xdr:from>
      <xdr:col>6</xdr:col>
      <xdr:colOff>323850</xdr:colOff>
      <xdr:row>22</xdr:row>
      <xdr:rowOff>28575</xdr:rowOff>
    </xdr:from>
    <xdr:to>
      <xdr:col>7</xdr:col>
      <xdr:colOff>466725</xdr:colOff>
      <xdr:row>23</xdr:row>
      <xdr:rowOff>85725</xdr:rowOff>
    </xdr:to>
    <xdr:sp macro="" textlink="">
      <xdr:nvSpPr>
        <xdr:cNvPr id="39" name="TextBox 38">
          <a:extLst>
            <a:ext uri="{FF2B5EF4-FFF2-40B4-BE49-F238E27FC236}">
              <a16:creationId xmlns:a16="http://schemas.microsoft.com/office/drawing/2014/main" id="{76026728-C640-C2B4-4F9E-EB7C9BEC3957}"/>
            </a:ext>
          </a:extLst>
        </xdr:cNvPr>
        <xdr:cNvSpPr txBox="1"/>
      </xdr:nvSpPr>
      <xdr:spPr>
        <a:xfrm>
          <a:off x="4438650" y="4429125"/>
          <a:ext cx="828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ON-TIME</a:t>
          </a:r>
          <a:endParaRPr lang="en-US" sz="1100">
            <a:solidFill>
              <a:schemeClr val="bg1"/>
            </a:solidFill>
          </a:endParaRPr>
        </a:p>
      </xdr:txBody>
    </xdr:sp>
    <xdr:clientData/>
  </xdr:twoCellAnchor>
  <xdr:twoCellAnchor>
    <xdr:from>
      <xdr:col>6</xdr:col>
      <xdr:colOff>180975</xdr:colOff>
      <xdr:row>26</xdr:row>
      <xdr:rowOff>38100</xdr:rowOff>
    </xdr:from>
    <xdr:to>
      <xdr:col>7</xdr:col>
      <xdr:colOff>542925</xdr:colOff>
      <xdr:row>26</xdr:row>
      <xdr:rowOff>38100</xdr:rowOff>
    </xdr:to>
    <xdr:cxnSp macro="">
      <xdr:nvCxnSpPr>
        <xdr:cNvPr id="41" name="Straight Connector 40">
          <a:extLst>
            <a:ext uri="{FF2B5EF4-FFF2-40B4-BE49-F238E27FC236}">
              <a16:creationId xmlns:a16="http://schemas.microsoft.com/office/drawing/2014/main" id="{9CF0EE56-F0EA-204B-7B47-C364B346039E}"/>
            </a:ext>
          </a:extLst>
        </xdr:cNvPr>
        <xdr:cNvCxnSpPr/>
      </xdr:nvCxnSpPr>
      <xdr:spPr>
        <a:xfrm>
          <a:off x="4295775" y="5238750"/>
          <a:ext cx="10477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26</xdr:row>
      <xdr:rowOff>114300</xdr:rowOff>
    </xdr:from>
    <xdr:to>
      <xdr:col>7</xdr:col>
      <xdr:colOff>476250</xdr:colOff>
      <xdr:row>27</xdr:row>
      <xdr:rowOff>171450</xdr:rowOff>
    </xdr:to>
    <xdr:sp macro="" textlink="">
      <xdr:nvSpPr>
        <xdr:cNvPr id="42" name="TextBox 41">
          <a:extLst>
            <a:ext uri="{FF2B5EF4-FFF2-40B4-BE49-F238E27FC236}">
              <a16:creationId xmlns:a16="http://schemas.microsoft.com/office/drawing/2014/main" id="{47D4CAC9-AF6E-4005-9D83-85F205180A80}"/>
            </a:ext>
          </a:extLst>
        </xdr:cNvPr>
        <xdr:cNvSpPr txBox="1"/>
      </xdr:nvSpPr>
      <xdr:spPr>
        <a:xfrm>
          <a:off x="4362450" y="5314950"/>
          <a:ext cx="9144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Target 70%</a:t>
          </a:r>
          <a:endParaRPr lang="en-US" sz="1100" b="1">
            <a:solidFill>
              <a:schemeClr val="bg1"/>
            </a:solidFill>
          </a:endParaRPr>
        </a:p>
      </xdr:txBody>
    </xdr:sp>
    <xdr:clientData/>
  </xdr:twoCellAnchor>
  <xdr:twoCellAnchor>
    <xdr:from>
      <xdr:col>8</xdr:col>
      <xdr:colOff>276225</xdr:colOff>
      <xdr:row>18</xdr:row>
      <xdr:rowOff>104775</xdr:rowOff>
    </xdr:from>
    <xdr:to>
      <xdr:col>10</xdr:col>
      <xdr:colOff>395097</xdr:colOff>
      <xdr:row>25</xdr:row>
      <xdr:rowOff>167640</xdr:rowOff>
    </xdr:to>
    <xdr:graphicFrame macro="">
      <xdr:nvGraphicFramePr>
        <xdr:cNvPr id="43" name="Chart 42">
          <a:extLst>
            <a:ext uri="{FF2B5EF4-FFF2-40B4-BE49-F238E27FC236}">
              <a16:creationId xmlns:a16="http://schemas.microsoft.com/office/drawing/2014/main" id="{DE726BBF-47EB-42DD-885D-E726D00F8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8</xdr:col>
      <xdr:colOff>76200</xdr:colOff>
      <xdr:row>20</xdr:row>
      <xdr:rowOff>127887</xdr:rowOff>
    </xdr:from>
    <xdr:ext cx="1866900" cy="405432"/>
    <xdr:sp macro="" textlink="'Return Rate Doughnut'!$C$3">
      <xdr:nvSpPr>
        <xdr:cNvPr id="44" name="TextBox 43">
          <a:extLst>
            <a:ext uri="{FF2B5EF4-FFF2-40B4-BE49-F238E27FC236}">
              <a16:creationId xmlns:a16="http://schemas.microsoft.com/office/drawing/2014/main" id="{DB719DC8-BA61-405D-B23D-A7F6C07EE047}"/>
            </a:ext>
          </a:extLst>
        </xdr:cNvPr>
        <xdr:cNvSpPr txBox="1"/>
      </xdr:nvSpPr>
      <xdr:spPr>
        <a:xfrm>
          <a:off x="5562600" y="4128387"/>
          <a:ext cx="18669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FD722BA-3C2B-4BE9-BC12-336ADC839E00}" type="TxLink">
            <a:rPr lang="en-US" sz="2000" b="0" i="0" u="none" strike="noStrike">
              <a:solidFill>
                <a:schemeClr val="bg1"/>
              </a:solidFill>
              <a:latin typeface="Calibri"/>
              <a:cs typeface="Calibri"/>
            </a:rPr>
            <a:t>10%</a:t>
          </a:fld>
          <a:endParaRPr lang="en-US" sz="5400">
            <a:solidFill>
              <a:schemeClr val="bg1"/>
            </a:solidFill>
          </a:endParaRPr>
        </a:p>
      </xdr:txBody>
    </xdr:sp>
    <xdr:clientData/>
  </xdr:oneCellAnchor>
  <xdr:twoCellAnchor>
    <xdr:from>
      <xdr:col>8</xdr:col>
      <xdr:colOff>638175</xdr:colOff>
      <xdr:row>22</xdr:row>
      <xdr:rowOff>28575</xdr:rowOff>
    </xdr:from>
    <xdr:to>
      <xdr:col>10</xdr:col>
      <xdr:colOff>95250</xdr:colOff>
      <xdr:row>23</xdr:row>
      <xdr:rowOff>85725</xdr:rowOff>
    </xdr:to>
    <xdr:sp macro="" textlink="">
      <xdr:nvSpPr>
        <xdr:cNvPr id="45" name="TextBox 44">
          <a:extLst>
            <a:ext uri="{FF2B5EF4-FFF2-40B4-BE49-F238E27FC236}">
              <a16:creationId xmlns:a16="http://schemas.microsoft.com/office/drawing/2014/main" id="{272B3EE6-5E3F-46E1-A3DE-60C358F92602}"/>
            </a:ext>
          </a:extLst>
        </xdr:cNvPr>
        <xdr:cNvSpPr txBox="1"/>
      </xdr:nvSpPr>
      <xdr:spPr>
        <a:xfrm>
          <a:off x="6124575" y="4429125"/>
          <a:ext cx="8286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RETURNS</a:t>
          </a:r>
          <a:endParaRPr lang="en-US" sz="1100">
            <a:solidFill>
              <a:schemeClr val="bg1"/>
            </a:solidFill>
          </a:endParaRPr>
        </a:p>
      </xdr:txBody>
    </xdr:sp>
    <xdr:clientData/>
  </xdr:twoCellAnchor>
  <xdr:twoCellAnchor>
    <xdr:from>
      <xdr:col>8</xdr:col>
      <xdr:colOff>485775</xdr:colOff>
      <xdr:row>26</xdr:row>
      <xdr:rowOff>38100</xdr:rowOff>
    </xdr:from>
    <xdr:to>
      <xdr:col>10</xdr:col>
      <xdr:colOff>161925</xdr:colOff>
      <xdr:row>26</xdr:row>
      <xdr:rowOff>38100</xdr:rowOff>
    </xdr:to>
    <xdr:cxnSp macro="">
      <xdr:nvCxnSpPr>
        <xdr:cNvPr id="46" name="Straight Connector 45">
          <a:extLst>
            <a:ext uri="{FF2B5EF4-FFF2-40B4-BE49-F238E27FC236}">
              <a16:creationId xmlns:a16="http://schemas.microsoft.com/office/drawing/2014/main" id="{ACFC9B75-1DF8-4EF9-8738-DE78BF7D4260}"/>
            </a:ext>
          </a:extLst>
        </xdr:cNvPr>
        <xdr:cNvCxnSpPr/>
      </xdr:nvCxnSpPr>
      <xdr:spPr>
        <a:xfrm>
          <a:off x="5972175" y="5238750"/>
          <a:ext cx="104775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26</xdr:row>
      <xdr:rowOff>114300</xdr:rowOff>
    </xdr:from>
    <xdr:to>
      <xdr:col>10</xdr:col>
      <xdr:colOff>114300</xdr:colOff>
      <xdr:row>27</xdr:row>
      <xdr:rowOff>171450</xdr:rowOff>
    </xdr:to>
    <xdr:sp macro="" textlink="">
      <xdr:nvSpPr>
        <xdr:cNvPr id="47" name="TextBox 46">
          <a:extLst>
            <a:ext uri="{FF2B5EF4-FFF2-40B4-BE49-F238E27FC236}">
              <a16:creationId xmlns:a16="http://schemas.microsoft.com/office/drawing/2014/main" id="{56011763-405F-4C94-9519-66DDD21DD572}"/>
            </a:ext>
          </a:extLst>
        </xdr:cNvPr>
        <xdr:cNvSpPr txBox="1"/>
      </xdr:nvSpPr>
      <xdr:spPr>
        <a:xfrm>
          <a:off x="6057900" y="5314950"/>
          <a:ext cx="9144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Target 8%</a:t>
          </a:r>
          <a:endParaRPr lang="en-US" sz="1100" b="1">
            <a:solidFill>
              <a:schemeClr val="bg1"/>
            </a:solidFill>
          </a:endParaRPr>
        </a:p>
      </xdr:txBody>
    </xdr:sp>
    <xdr:clientData/>
  </xdr:twoCellAnchor>
  <xdr:twoCellAnchor>
    <xdr:from>
      <xdr:col>11</xdr:col>
      <xdr:colOff>142875</xdr:colOff>
      <xdr:row>17</xdr:row>
      <xdr:rowOff>114299</xdr:rowOff>
    </xdr:from>
    <xdr:to>
      <xdr:col>15</xdr:col>
      <xdr:colOff>390525</xdr:colOff>
      <xdr:row>27</xdr:row>
      <xdr:rowOff>180974</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84897424-CFBF-4501-A830-95979A7CD4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686675" y="3514724"/>
              <a:ext cx="2990850" cy="2066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409575</xdr:colOff>
      <xdr:row>6</xdr:row>
      <xdr:rowOff>95250</xdr:rowOff>
    </xdr:from>
    <xdr:to>
      <xdr:col>19</xdr:col>
      <xdr:colOff>447675</xdr:colOff>
      <xdr:row>29</xdr:row>
      <xdr:rowOff>161924</xdr:rowOff>
    </xdr:to>
    <xdr:graphicFrame macro="">
      <xdr:nvGraphicFramePr>
        <xdr:cNvPr id="51" name="Chart 50">
          <a:extLst>
            <a:ext uri="{FF2B5EF4-FFF2-40B4-BE49-F238E27FC236}">
              <a16:creationId xmlns:a16="http://schemas.microsoft.com/office/drawing/2014/main" id="{FFDEAEAC-D2B1-4104-9FA0-BEC66DB22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161924</xdr:colOff>
      <xdr:row>30</xdr:row>
      <xdr:rowOff>28575</xdr:rowOff>
    </xdr:from>
    <xdr:to>
      <xdr:col>19</xdr:col>
      <xdr:colOff>466725</xdr:colOff>
      <xdr:row>35</xdr:row>
      <xdr:rowOff>190500</xdr:rowOff>
    </xdr:to>
    <mc:AlternateContent xmlns:mc="http://schemas.openxmlformats.org/markup-compatibility/2006">
      <mc:Choice xmlns:a14="http://schemas.microsoft.com/office/drawing/2010/main" Requires="a14">
        <xdr:graphicFrame macro="">
          <xdr:nvGraphicFramePr>
            <xdr:cNvPr id="52" name="Customer Acquisition Type">
              <a:extLst>
                <a:ext uri="{FF2B5EF4-FFF2-40B4-BE49-F238E27FC236}">
                  <a16:creationId xmlns:a16="http://schemas.microsoft.com/office/drawing/2014/main" id="{DEEC2971-627B-1D86-1C9D-233030DCFB5F}"/>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1134724" y="6029325"/>
              <a:ext cx="2362201"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38098</xdr:colOff>
      <xdr:row>30</xdr:row>
      <xdr:rowOff>28573</xdr:rowOff>
    </xdr:from>
    <xdr:to>
      <xdr:col>16</xdr:col>
      <xdr:colOff>228599</xdr:colOff>
      <xdr:row>35</xdr:row>
      <xdr:rowOff>171449</xdr:rowOff>
    </xdr:to>
    <mc:AlternateContent xmlns:mc="http://schemas.openxmlformats.org/markup-compatibility/2006">
      <mc:Choice xmlns:a14="http://schemas.microsoft.com/office/drawing/2010/main" Requires="a14">
        <xdr:graphicFrame macro="">
          <xdr:nvGraphicFramePr>
            <xdr:cNvPr id="53" name="State">
              <a:extLst>
                <a:ext uri="{FF2B5EF4-FFF2-40B4-BE49-F238E27FC236}">
                  <a16:creationId xmlns:a16="http://schemas.microsoft.com/office/drawing/2014/main" id="{370AB90B-DC03-2C0D-F09E-E13C8C574A0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267698" y="6029323"/>
              <a:ext cx="2933701"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285749</xdr:colOff>
      <xdr:row>30</xdr:row>
      <xdr:rowOff>38099</xdr:rowOff>
    </xdr:from>
    <xdr:to>
      <xdr:col>12</xdr:col>
      <xdr:colOff>85725</xdr:colOff>
      <xdr:row>35</xdr:row>
      <xdr:rowOff>171449</xdr:rowOff>
    </xdr:to>
    <mc:AlternateContent xmlns:mc="http://schemas.openxmlformats.org/markup-compatibility/2006">
      <mc:Choice xmlns:a14="http://schemas.microsoft.com/office/drawing/2010/main" Requires="a14">
        <xdr:graphicFrame macro="">
          <xdr:nvGraphicFramePr>
            <xdr:cNvPr id="54" name="Product">
              <a:extLst>
                <a:ext uri="{FF2B5EF4-FFF2-40B4-BE49-F238E27FC236}">
                  <a16:creationId xmlns:a16="http://schemas.microsoft.com/office/drawing/2014/main" id="{A9A72DF0-B4C2-35C4-A681-AD5E70CF24E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72149" y="6038849"/>
              <a:ext cx="2543176"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523875</xdr:colOff>
      <xdr:row>30</xdr:row>
      <xdr:rowOff>57149</xdr:rowOff>
    </xdr:from>
    <xdr:to>
      <xdr:col>8</xdr:col>
      <xdr:colOff>295275</xdr:colOff>
      <xdr:row>35</xdr:row>
      <xdr:rowOff>180975</xdr:rowOff>
    </xdr:to>
    <mc:AlternateContent xmlns:mc="http://schemas.openxmlformats.org/markup-compatibility/2006">
      <mc:Choice xmlns:a14="http://schemas.microsoft.com/office/drawing/2010/main" Requires="a14">
        <xdr:graphicFrame macro="">
          <xdr:nvGraphicFramePr>
            <xdr:cNvPr id="55" name="Years">
              <a:extLst>
                <a:ext uri="{FF2B5EF4-FFF2-40B4-BE49-F238E27FC236}">
                  <a16:creationId xmlns:a16="http://schemas.microsoft.com/office/drawing/2014/main" id="{B7B21A62-5736-365E-0CEE-8D4D2977766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952875" y="6057899"/>
              <a:ext cx="1828800" cy="112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0</xdr:colOff>
      <xdr:row>50</xdr:row>
      <xdr:rowOff>9524</xdr:rowOff>
    </xdr:to>
    <xdr:pic>
      <xdr:nvPicPr>
        <xdr:cNvPr id="3" name="Picture 2" descr="A picture containing sky, outdoor, city, building">
          <a:extLst>
            <a:ext uri="{FF2B5EF4-FFF2-40B4-BE49-F238E27FC236}">
              <a16:creationId xmlns:a16="http://schemas.microsoft.com/office/drawing/2014/main" id="{2D1B4B41-75CE-7844-1405-8C0B5908DAE0}"/>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rightnessContrast bright="-55000"/>
                  </a14:imgEffect>
                </a14:imgLayer>
              </a14:imgProps>
            </a:ext>
            <a:ext uri="{28A0092B-C50C-407E-A947-70E740481C1C}">
              <a14:useLocalDpi xmlns:a14="http://schemas.microsoft.com/office/drawing/2010/main" val="0"/>
            </a:ext>
          </a:extLst>
        </a:blip>
        <a:srcRect t="1334"/>
        <a:stretch/>
      </xdr:blipFill>
      <xdr:spPr>
        <a:xfrm>
          <a:off x="0" y="0"/>
          <a:ext cx="18516600" cy="10010774"/>
        </a:xfrm>
        <a:prstGeom prst="rect">
          <a:avLst/>
        </a:prstGeom>
      </xdr:spPr>
    </xdr:pic>
    <xdr:clientData/>
  </xdr:twoCellAnchor>
  <xdr:twoCellAnchor>
    <xdr:from>
      <xdr:col>5</xdr:col>
      <xdr:colOff>247651</xdr:colOff>
      <xdr:row>4</xdr:row>
      <xdr:rowOff>152400</xdr:rowOff>
    </xdr:from>
    <xdr:to>
      <xdr:col>19</xdr:col>
      <xdr:colOff>590551</xdr:colOff>
      <xdr:row>31</xdr:row>
      <xdr:rowOff>19439</xdr:rowOff>
    </xdr:to>
    <xdr:sp macro="" textlink="">
      <xdr:nvSpPr>
        <xdr:cNvPr id="4" name="Freeform: Shape 3">
          <a:extLst>
            <a:ext uri="{FF2B5EF4-FFF2-40B4-BE49-F238E27FC236}">
              <a16:creationId xmlns:a16="http://schemas.microsoft.com/office/drawing/2014/main" id="{DEC57D8E-72AB-EE3B-0979-CF3B6FA0AFDE}"/>
            </a:ext>
          </a:extLst>
        </xdr:cNvPr>
        <xdr:cNvSpPr/>
      </xdr:nvSpPr>
      <xdr:spPr>
        <a:xfrm>
          <a:off x="3676651" y="952500"/>
          <a:ext cx="9944100" cy="5267714"/>
        </a:xfrm>
        <a:custGeom>
          <a:avLst/>
          <a:gdLst>
            <a:gd name="connsiteX0" fmla="*/ 0 w 10667999"/>
            <a:gd name="connsiteY0" fmla="*/ 2619080 h 5671929"/>
            <a:gd name="connsiteX1" fmla="*/ 4107023 w 10667999"/>
            <a:gd name="connsiteY1" fmla="*/ 2619080 h 5671929"/>
            <a:gd name="connsiteX2" fmla="*/ 4107023 w 10667999"/>
            <a:gd name="connsiteY2" fmla="*/ 5671929 h 5671929"/>
            <a:gd name="connsiteX3" fmla="*/ 0 w 10667999"/>
            <a:gd name="connsiteY3" fmla="*/ 5671929 h 5671929"/>
            <a:gd name="connsiteX4" fmla="*/ 0 w 10667999"/>
            <a:gd name="connsiteY4" fmla="*/ 0 h 5671929"/>
            <a:gd name="connsiteX5" fmla="*/ 7545002 w 10667999"/>
            <a:gd name="connsiteY5" fmla="*/ 0 h 5671929"/>
            <a:gd name="connsiteX6" fmla="*/ 7545002 w 10667999"/>
            <a:gd name="connsiteY6" fmla="*/ 2619078 h 5671929"/>
            <a:gd name="connsiteX7" fmla="*/ 7712953 w 10667999"/>
            <a:gd name="connsiteY7" fmla="*/ 2619078 h 5671929"/>
            <a:gd name="connsiteX8" fmla="*/ 7712953 w 10667999"/>
            <a:gd name="connsiteY8" fmla="*/ 0 h 5671929"/>
            <a:gd name="connsiteX9" fmla="*/ 10667999 w 10667999"/>
            <a:gd name="connsiteY9" fmla="*/ 0 h 5671929"/>
            <a:gd name="connsiteX10" fmla="*/ 10667999 w 10667999"/>
            <a:gd name="connsiteY10" fmla="*/ 5671929 h 5671929"/>
            <a:gd name="connsiteX11" fmla="*/ 7712951 w 10667999"/>
            <a:gd name="connsiteY11" fmla="*/ 5671929 h 5671929"/>
            <a:gd name="connsiteX12" fmla="*/ 7712951 w 10667999"/>
            <a:gd name="connsiteY12" fmla="*/ 2629275 h 5671929"/>
            <a:gd name="connsiteX13" fmla="*/ 7545001 w 10667999"/>
            <a:gd name="connsiteY13" fmla="*/ 2629275 h 5671929"/>
            <a:gd name="connsiteX14" fmla="*/ 7545001 w 10667999"/>
            <a:gd name="connsiteY14" fmla="*/ 5671929 h 5671929"/>
            <a:gd name="connsiteX15" fmla="*/ 4274974 w 10667999"/>
            <a:gd name="connsiteY15" fmla="*/ 5671929 h 5671929"/>
            <a:gd name="connsiteX16" fmla="*/ 4274974 w 10667999"/>
            <a:gd name="connsiteY16" fmla="*/ 2619080 h 5671929"/>
            <a:gd name="connsiteX17" fmla="*/ 4190999 w 10667999"/>
            <a:gd name="connsiteY17" fmla="*/ 2619080 h 5671929"/>
            <a:gd name="connsiteX18" fmla="*/ 4190999 w 10667999"/>
            <a:gd name="connsiteY18" fmla="*/ 2619078 h 5671929"/>
            <a:gd name="connsiteX19" fmla="*/ 7535261 w 10667999"/>
            <a:gd name="connsiteY19" fmla="*/ 2619078 h 5671929"/>
            <a:gd name="connsiteX20" fmla="*/ 7535261 w 10667999"/>
            <a:gd name="connsiteY20" fmla="*/ 2451127 h 5671929"/>
            <a:gd name="connsiteX21" fmla="*/ 4190999 w 10667999"/>
            <a:gd name="connsiteY21" fmla="*/ 2451127 h 5671929"/>
            <a:gd name="connsiteX22" fmla="*/ 4190999 w 10667999"/>
            <a:gd name="connsiteY22" fmla="*/ 2451130 h 5671929"/>
            <a:gd name="connsiteX23" fmla="*/ 0 w 10667999"/>
            <a:gd name="connsiteY23" fmla="*/ 2451130 h 56719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10667999" h="5671929">
              <a:moveTo>
                <a:pt x="0" y="2619080"/>
              </a:moveTo>
              <a:lnTo>
                <a:pt x="4107023" y="2619080"/>
              </a:lnTo>
              <a:lnTo>
                <a:pt x="4107023" y="5671929"/>
              </a:lnTo>
              <a:lnTo>
                <a:pt x="0" y="5671929"/>
              </a:lnTo>
              <a:close/>
              <a:moveTo>
                <a:pt x="0" y="0"/>
              </a:moveTo>
              <a:lnTo>
                <a:pt x="7545002" y="0"/>
              </a:lnTo>
              <a:lnTo>
                <a:pt x="7545002" y="2619078"/>
              </a:lnTo>
              <a:lnTo>
                <a:pt x="7712953" y="2619078"/>
              </a:lnTo>
              <a:lnTo>
                <a:pt x="7712953" y="0"/>
              </a:lnTo>
              <a:lnTo>
                <a:pt x="10667999" y="0"/>
              </a:lnTo>
              <a:lnTo>
                <a:pt x="10667999" y="5671929"/>
              </a:lnTo>
              <a:lnTo>
                <a:pt x="7712951" y="5671929"/>
              </a:lnTo>
              <a:lnTo>
                <a:pt x="7712951" y="2629275"/>
              </a:lnTo>
              <a:lnTo>
                <a:pt x="7545001" y="2629275"/>
              </a:lnTo>
              <a:lnTo>
                <a:pt x="7545001" y="5671929"/>
              </a:lnTo>
              <a:lnTo>
                <a:pt x="4274974" y="5671929"/>
              </a:lnTo>
              <a:lnTo>
                <a:pt x="4274974" y="2619080"/>
              </a:lnTo>
              <a:lnTo>
                <a:pt x="4190999" y="2619080"/>
              </a:lnTo>
              <a:lnTo>
                <a:pt x="4190999" y="2619078"/>
              </a:lnTo>
              <a:lnTo>
                <a:pt x="7535261" y="2619078"/>
              </a:lnTo>
              <a:lnTo>
                <a:pt x="7535261" y="2451127"/>
              </a:lnTo>
              <a:lnTo>
                <a:pt x="4190999" y="2451127"/>
              </a:lnTo>
              <a:lnTo>
                <a:pt x="4190999" y="2451130"/>
              </a:lnTo>
              <a:lnTo>
                <a:pt x="0" y="2451130"/>
              </a:lnTo>
              <a:close/>
            </a:path>
          </a:pathLst>
        </a:custGeom>
        <a:gradFill>
          <a:gsLst>
            <a:gs pos="0">
              <a:schemeClr val="tx1"/>
            </a:gs>
            <a:gs pos="100000">
              <a:srgbClr val="7030A0">
                <a:alpha val="80000"/>
              </a:srgbClr>
            </a:gs>
          </a:gsLst>
          <a:lin ang="0" scaled="0"/>
        </a:gradFill>
        <a:ln>
          <a:no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US"/>
        </a:p>
      </xdr:txBody>
    </xdr:sp>
    <xdr:clientData/>
  </xdr:twoCellAnchor>
  <xdr:twoCellAnchor>
    <xdr:from>
      <xdr:col>0</xdr:col>
      <xdr:colOff>0</xdr:colOff>
      <xdr:row>0</xdr:row>
      <xdr:rowOff>0</xdr:rowOff>
    </xdr:from>
    <xdr:to>
      <xdr:col>25</xdr:col>
      <xdr:colOff>228600</xdr:colOff>
      <xdr:row>3</xdr:row>
      <xdr:rowOff>131445</xdr:rowOff>
    </xdr:to>
    <xdr:sp macro="" textlink="">
      <xdr:nvSpPr>
        <xdr:cNvPr id="5" name="Rectangle 4">
          <a:extLst>
            <a:ext uri="{FF2B5EF4-FFF2-40B4-BE49-F238E27FC236}">
              <a16:creationId xmlns:a16="http://schemas.microsoft.com/office/drawing/2014/main" id="{352ACFD2-1615-17B0-FFF0-7154E665B4D4}"/>
            </a:ext>
          </a:extLst>
        </xdr:cNvPr>
        <xdr:cNvSpPr/>
      </xdr:nvSpPr>
      <xdr:spPr>
        <a:xfrm>
          <a:off x="0" y="0"/>
          <a:ext cx="17373600" cy="731520"/>
        </a:xfrm>
        <a:prstGeom prst="rect">
          <a:avLst/>
        </a:prstGeom>
        <a:gradFill>
          <a:gsLst>
            <a:gs pos="3000">
              <a:schemeClr val="tx1">
                <a:alpha val="80000"/>
              </a:schemeClr>
            </a:gs>
            <a:gs pos="100000">
              <a:srgbClr val="712CFF">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31</xdr:row>
      <xdr:rowOff>133349</xdr:rowOff>
    </xdr:from>
    <xdr:to>
      <xdr:col>19</xdr:col>
      <xdr:colOff>600075</xdr:colOff>
      <xdr:row>37</xdr:row>
      <xdr:rowOff>121919</xdr:rowOff>
    </xdr:to>
    <xdr:sp macro="" textlink="">
      <xdr:nvSpPr>
        <xdr:cNvPr id="6" name="Rectangle 5">
          <a:extLst>
            <a:ext uri="{FF2B5EF4-FFF2-40B4-BE49-F238E27FC236}">
              <a16:creationId xmlns:a16="http://schemas.microsoft.com/office/drawing/2014/main" id="{8473ED6D-9456-51E3-5E37-10BAA5910DAE}"/>
            </a:ext>
          </a:extLst>
        </xdr:cNvPr>
        <xdr:cNvSpPr/>
      </xdr:nvSpPr>
      <xdr:spPr>
        <a:xfrm>
          <a:off x="3733800" y="6334124"/>
          <a:ext cx="9896475" cy="118872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fid Alsaig" refreshedDate="44812.378233564814" createdVersion="8" refreshedVersion="8" minRefreshableVersion="3" recordCount="5780" xr:uid="{7BA2FBEF-8888-440C-A63F-4E277BEDB2D6}">
  <cacheSource type="worksheet">
    <worksheetSource name="Data"/>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657672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9B3C1F-3062-48CE-937D-18ABF852667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84802-4183-4D51-A819-58C0E16A95F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84ABD6-6D15-4E8D-843A-AB15A228BAA0}"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D29307-703B-4816-AC6A-0A6AF2093CD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4BB4EE-819A-4D45-BAC8-C1A2DD966A55}"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BFD466-C529-457A-A9BF-E5FD23EA1731}"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10">
    <chartFormat chart="6" format="5" series="1">
      <pivotArea type="data" outline="0" fieldPosition="0">
        <references count="2">
          <reference field="4294967294" count="1" selected="0">
            <x v="0"/>
          </reference>
          <reference field="9" count="1" selected="0">
            <x v="0"/>
          </reference>
        </references>
      </pivotArea>
    </chartFormat>
    <chartFormat chart="6" format="6" series="1">
      <pivotArea type="data" outline="0" fieldPosition="0">
        <references count="2">
          <reference field="4294967294" count="1" selected="0">
            <x v="0"/>
          </reference>
          <reference field="9" count="1" selected="0">
            <x v="1"/>
          </reference>
        </references>
      </pivotArea>
    </chartFormat>
    <chartFormat chart="6" format="7" series="1">
      <pivotArea type="data" outline="0" fieldPosition="0">
        <references count="2">
          <reference field="4294967294" count="1" selected="0">
            <x v="0"/>
          </reference>
          <reference field="9" count="1" selected="0">
            <x v="2"/>
          </reference>
        </references>
      </pivotArea>
    </chartFormat>
    <chartFormat chart="6" format="8" series="1">
      <pivotArea type="data" outline="0" fieldPosition="0">
        <references count="2">
          <reference field="4294967294" count="1" selected="0">
            <x v="0"/>
          </reference>
          <reference field="9" count="1" selected="0">
            <x v="3"/>
          </reference>
        </references>
      </pivotArea>
    </chartFormat>
    <chartFormat chart="6" format="9" series="1">
      <pivotArea type="data" outline="0" fieldPosition="0">
        <references count="2">
          <reference field="4294967294" count="1" selected="0">
            <x v="0"/>
          </reference>
          <reference field="9" count="1" selected="0">
            <x v="4"/>
          </reference>
        </references>
      </pivotArea>
    </chartFormat>
    <chartFormat chart="7" format="10" series="1">
      <pivotArea type="data" outline="0" fieldPosition="0">
        <references count="2">
          <reference field="4294967294" count="1" selected="0">
            <x v="0"/>
          </reference>
          <reference field="9" count="1" selected="0">
            <x v="0"/>
          </reference>
        </references>
      </pivotArea>
    </chartFormat>
    <chartFormat chart="7" format="11" series="1">
      <pivotArea type="data" outline="0" fieldPosition="0">
        <references count="2">
          <reference field="4294967294" count="1" selected="0">
            <x v="0"/>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2"/>
          </reference>
        </references>
      </pivotArea>
    </chartFormat>
    <chartFormat chart="7" format="13" series="1">
      <pivotArea type="data" outline="0" fieldPosition="0">
        <references count="2">
          <reference field="4294967294" count="1" selected="0">
            <x v="0"/>
          </reference>
          <reference field="9" count="1" selected="0">
            <x v="3"/>
          </reference>
        </references>
      </pivotArea>
    </chartFormat>
    <chartFormat chart="7"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D85FEAB-6C25-4D58-9101-9E901C20A68A}" sourceName="Customer Acquisition Type">
  <pivotTables>
    <pivotTable tabId="3" name="PivotTable1"/>
    <pivotTable tabId="7" name="PivotTable5"/>
    <pivotTable tabId="9" name="PivotTable9"/>
    <pivotTable tabId="5" name="PivotTable3"/>
    <pivotTable tabId="6" name="PivotTable4"/>
    <pivotTable tabId="4" name="PivotTable2"/>
  </pivotTables>
  <data>
    <tabular pivotCacheId="1657672595">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0A410BF-7333-4DCD-BC7C-1107213440EC}" sourceName="State">
  <pivotTables>
    <pivotTable tabId="3" name="PivotTable1"/>
    <pivotTable tabId="7" name="PivotTable5"/>
    <pivotTable tabId="9" name="PivotTable9"/>
    <pivotTable tabId="5" name="PivotTable3"/>
    <pivotTable tabId="6" name="PivotTable4"/>
    <pivotTable tabId="4" name="PivotTable2"/>
  </pivotTables>
  <data>
    <tabular pivotCacheId="1657672595">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41BD9DF-C63B-4689-95EB-102AF01C777D}" sourceName="Product">
  <pivotTables>
    <pivotTable tabId="3" name="PivotTable1"/>
    <pivotTable tabId="7" name="PivotTable5"/>
    <pivotTable tabId="9" name="PivotTable9"/>
    <pivotTable tabId="5" name="PivotTable3"/>
    <pivotTable tabId="6" name="PivotTable4"/>
    <pivotTable tabId="4" name="PivotTable2"/>
  </pivotTables>
  <data>
    <tabular pivotCacheId="1657672595">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4CF6625-1A64-47F3-8B85-19C72B63403D}" sourceName="Years">
  <pivotTables>
    <pivotTable tabId="3" name="PivotTable1"/>
    <pivotTable tabId="7" name="PivotTable5"/>
    <pivotTable tabId="9" name="PivotTable9"/>
    <pivotTable tabId="5" name="PivotTable3"/>
    <pivotTable tabId="6" name="PivotTable4"/>
    <pivotTable tabId="4" name="PivotTable2"/>
  </pivotTables>
  <data>
    <tabular pivotCacheId="165767259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ED4F76CD-DECC-40EA-B542-CF25452DBB42}" cache="Slicer_Customer_Acquisition_Type" caption="Customer Acquisition Type" columnCount="2" style="Custom Style" rowHeight="257175"/>
  <slicer name="State" xr10:uid="{DF4A910F-F9D1-40CB-95E4-194365770007}" cache="Slicer_State" caption="State" columnCount="4" style="Custom Style" rowHeight="257175"/>
  <slicer name="Product" xr10:uid="{DD8A0F59-875A-44A3-A6CF-147B51F5DE10}" cache="Slicer_Product" caption="Product" columnCount="3" style="Custom Style" rowHeight="257175"/>
  <slicer name="Years" xr10:uid="{679C1190-BB37-424D-BF14-950A9FCE9518}"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 displayName="Data"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B22" sqref="B22"/>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8151E-17B6-446B-905E-406062FAAE52}">
  <dimension ref="A1:B41"/>
  <sheetViews>
    <sheetView workbookViewId="0">
      <selection activeCell="S13" sqref="S13"/>
    </sheetView>
  </sheetViews>
  <sheetFormatPr defaultRowHeight="15.75" x14ac:dyDescent="0.25"/>
  <cols>
    <col min="1" max="1" width="12.375" bestFit="1" customWidth="1"/>
    <col min="2" max="2" width="14.875" bestFit="1" customWidth="1"/>
  </cols>
  <sheetData>
    <row r="1" spans="1:2" x14ac:dyDescent="0.25">
      <c r="A1" s="3" t="s">
        <v>34</v>
      </c>
      <c r="B1" t="s">
        <v>51</v>
      </c>
    </row>
    <row r="2" spans="1:2" x14ac:dyDescent="0.25">
      <c r="A2" s="4" t="s">
        <v>36</v>
      </c>
      <c r="B2" s="5">
        <v>3440257</v>
      </c>
    </row>
    <row r="3" spans="1:2" x14ac:dyDescent="0.25">
      <c r="A3" s="7" t="s">
        <v>37</v>
      </c>
      <c r="B3" s="5">
        <v>225731</v>
      </c>
    </row>
    <row r="4" spans="1:2" x14ac:dyDescent="0.25">
      <c r="A4" s="7" t="s">
        <v>38</v>
      </c>
      <c r="B4" s="5">
        <v>224548</v>
      </c>
    </row>
    <row r="5" spans="1:2" x14ac:dyDescent="0.25">
      <c r="A5" s="7" t="s">
        <v>39</v>
      </c>
      <c r="B5" s="5">
        <v>223484</v>
      </c>
    </row>
    <row r="6" spans="1:2" x14ac:dyDescent="0.25">
      <c r="A6" s="7" t="s">
        <v>40</v>
      </c>
      <c r="B6" s="5">
        <v>278196</v>
      </c>
    </row>
    <row r="7" spans="1:2" x14ac:dyDescent="0.25">
      <c r="A7" s="7" t="s">
        <v>41</v>
      </c>
      <c r="B7" s="5">
        <v>266230</v>
      </c>
    </row>
    <row r="8" spans="1:2" x14ac:dyDescent="0.25">
      <c r="A8" s="7" t="s">
        <v>42</v>
      </c>
      <c r="B8" s="5">
        <v>290545</v>
      </c>
    </row>
    <row r="9" spans="1:2" x14ac:dyDescent="0.25">
      <c r="A9" s="7" t="s">
        <v>43</v>
      </c>
      <c r="B9" s="5">
        <v>355169</v>
      </c>
    </row>
    <row r="10" spans="1:2" x14ac:dyDescent="0.25">
      <c r="A10" s="7" t="s">
        <v>44</v>
      </c>
      <c r="B10" s="5">
        <v>393933</v>
      </c>
    </row>
    <row r="11" spans="1:2" x14ac:dyDescent="0.25">
      <c r="A11" s="7" t="s">
        <v>45</v>
      </c>
      <c r="B11" s="5">
        <v>229320</v>
      </c>
    </row>
    <row r="12" spans="1:2" x14ac:dyDescent="0.25">
      <c r="A12" s="7" t="s">
        <v>46</v>
      </c>
      <c r="B12" s="5">
        <v>335450</v>
      </c>
    </row>
    <row r="13" spans="1:2" x14ac:dyDescent="0.25">
      <c r="A13" s="7" t="s">
        <v>47</v>
      </c>
      <c r="B13" s="5">
        <v>351046</v>
      </c>
    </row>
    <row r="14" spans="1:2" x14ac:dyDescent="0.25">
      <c r="A14" s="7" t="s">
        <v>48</v>
      </c>
      <c r="B14" s="5">
        <v>266605</v>
      </c>
    </row>
    <row r="15" spans="1:2" x14ac:dyDescent="0.25">
      <c r="A15" s="4" t="s">
        <v>49</v>
      </c>
      <c r="B15" s="5">
        <v>3215757</v>
      </c>
    </row>
    <row r="16" spans="1:2" x14ac:dyDescent="0.25">
      <c r="A16" s="7" t="s">
        <v>37</v>
      </c>
      <c r="B16" s="5">
        <v>259495</v>
      </c>
    </row>
    <row r="17" spans="1:2" x14ac:dyDescent="0.25">
      <c r="A17" s="7" t="s">
        <v>38</v>
      </c>
      <c r="B17" s="5">
        <v>257885</v>
      </c>
    </row>
    <row r="18" spans="1:2" x14ac:dyDescent="0.25">
      <c r="A18" s="7" t="s">
        <v>39</v>
      </c>
      <c r="B18" s="5">
        <v>349520</v>
      </c>
    </row>
    <row r="19" spans="1:2" x14ac:dyDescent="0.25">
      <c r="A19" s="7" t="s">
        <v>40</v>
      </c>
      <c r="B19" s="5">
        <v>303523</v>
      </c>
    </row>
    <row r="20" spans="1:2" x14ac:dyDescent="0.25">
      <c r="A20" s="7" t="s">
        <v>41</v>
      </c>
      <c r="B20" s="5">
        <v>271232</v>
      </c>
    </row>
    <row r="21" spans="1:2" x14ac:dyDescent="0.25">
      <c r="A21" s="7" t="s">
        <v>42</v>
      </c>
      <c r="B21" s="5">
        <v>211561</v>
      </c>
    </row>
    <row r="22" spans="1:2" x14ac:dyDescent="0.25">
      <c r="A22" s="7" t="s">
        <v>43</v>
      </c>
      <c r="B22" s="5">
        <v>258372</v>
      </c>
    </row>
    <row r="23" spans="1:2" x14ac:dyDescent="0.25">
      <c r="A23" s="7" t="s">
        <v>44</v>
      </c>
      <c r="B23" s="5">
        <v>264448</v>
      </c>
    </row>
    <row r="24" spans="1:2" x14ac:dyDescent="0.25">
      <c r="A24" s="7" t="s">
        <v>45</v>
      </c>
      <c r="B24" s="5">
        <v>251170</v>
      </c>
    </row>
    <row r="25" spans="1:2" x14ac:dyDescent="0.25">
      <c r="A25" s="7" t="s">
        <v>46</v>
      </c>
      <c r="B25" s="5">
        <v>268407</v>
      </c>
    </row>
    <row r="26" spans="1:2" x14ac:dyDescent="0.25">
      <c r="A26" s="7" t="s">
        <v>47</v>
      </c>
      <c r="B26" s="5">
        <v>255850</v>
      </c>
    </row>
    <row r="27" spans="1:2" x14ac:dyDescent="0.25">
      <c r="A27" s="7" t="s">
        <v>48</v>
      </c>
      <c r="B27" s="5">
        <v>264294</v>
      </c>
    </row>
    <row r="28" spans="1:2" x14ac:dyDescent="0.25">
      <c r="A28" s="4" t="s">
        <v>50</v>
      </c>
      <c r="B28" s="5">
        <v>2929854</v>
      </c>
    </row>
    <row r="29" spans="1:2" x14ac:dyDescent="0.25">
      <c r="A29" s="7" t="s">
        <v>37</v>
      </c>
      <c r="B29" s="5">
        <v>291449</v>
      </c>
    </row>
    <row r="30" spans="1:2" x14ac:dyDescent="0.25">
      <c r="A30" s="7" t="s">
        <v>38</v>
      </c>
      <c r="B30" s="5">
        <v>170811</v>
      </c>
    </row>
    <row r="31" spans="1:2" x14ac:dyDescent="0.25">
      <c r="A31" s="7" t="s">
        <v>39</v>
      </c>
      <c r="B31" s="5">
        <v>240407</v>
      </c>
    </row>
    <row r="32" spans="1:2" x14ac:dyDescent="0.25">
      <c r="A32" s="7" t="s">
        <v>40</v>
      </c>
      <c r="B32" s="5">
        <v>204011</v>
      </c>
    </row>
    <row r="33" spans="1:2" x14ac:dyDescent="0.25">
      <c r="A33" s="7" t="s">
        <v>41</v>
      </c>
      <c r="B33" s="5">
        <v>236108</v>
      </c>
    </row>
    <row r="34" spans="1:2" x14ac:dyDescent="0.25">
      <c r="A34" s="7" t="s">
        <v>42</v>
      </c>
      <c r="B34" s="5">
        <v>275295</v>
      </c>
    </row>
    <row r="35" spans="1:2" x14ac:dyDescent="0.25">
      <c r="A35" s="7" t="s">
        <v>43</v>
      </c>
      <c r="B35" s="5">
        <v>302998</v>
      </c>
    </row>
    <row r="36" spans="1:2" x14ac:dyDescent="0.25">
      <c r="A36" s="7" t="s">
        <v>44</v>
      </c>
      <c r="B36" s="5">
        <v>239334</v>
      </c>
    </row>
    <row r="37" spans="1:2" x14ac:dyDescent="0.25">
      <c r="A37" s="7" t="s">
        <v>45</v>
      </c>
      <c r="B37" s="5">
        <v>242180</v>
      </c>
    </row>
    <row r="38" spans="1:2" x14ac:dyDescent="0.25">
      <c r="A38" s="7" t="s">
        <v>46</v>
      </c>
      <c r="B38" s="5">
        <v>186102</v>
      </c>
    </row>
    <row r="39" spans="1:2" x14ac:dyDescent="0.25">
      <c r="A39" s="7" t="s">
        <v>47</v>
      </c>
      <c r="B39" s="5">
        <v>271812</v>
      </c>
    </row>
    <row r="40" spans="1:2" x14ac:dyDescent="0.25">
      <c r="A40" s="7" t="s">
        <v>48</v>
      </c>
      <c r="B40" s="5">
        <v>269347</v>
      </c>
    </row>
    <row r="41" spans="1:2" x14ac:dyDescent="0.25">
      <c r="A41" s="4" t="s">
        <v>35</v>
      </c>
      <c r="B41" s="5">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076A-C69B-4ED4-9327-5A3C986EEA0F}">
  <dimension ref="A1:I7"/>
  <sheetViews>
    <sheetView workbookViewId="0">
      <selection activeCell="D27" sqref="D27"/>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52</v>
      </c>
    </row>
    <row r="2" spans="1:9" x14ac:dyDescent="0.25">
      <c r="B2" t="s">
        <v>23</v>
      </c>
      <c r="C2" t="s">
        <v>19</v>
      </c>
      <c r="D2" t="s">
        <v>15</v>
      </c>
      <c r="E2" t="s">
        <v>22</v>
      </c>
      <c r="F2" t="s">
        <v>12</v>
      </c>
      <c r="G2" t="s">
        <v>20</v>
      </c>
      <c r="H2" t="s">
        <v>24</v>
      </c>
      <c r="I2" t="s">
        <v>35</v>
      </c>
    </row>
    <row r="3" spans="1:9" x14ac:dyDescent="0.25">
      <c r="A3" t="s">
        <v>51</v>
      </c>
      <c r="B3" s="5">
        <v>1353090</v>
      </c>
      <c r="C3" s="5">
        <v>1412456</v>
      </c>
      <c r="D3" s="5">
        <v>1381150</v>
      </c>
      <c r="E3" s="5">
        <v>1376333</v>
      </c>
      <c r="F3" s="5">
        <v>1314385</v>
      </c>
      <c r="G3" s="5">
        <v>1439951</v>
      </c>
      <c r="H3" s="5">
        <v>1308503</v>
      </c>
      <c r="I3" s="5">
        <v>9585868</v>
      </c>
    </row>
    <row r="6" spans="1:9" x14ac:dyDescent="0.25">
      <c r="B6" s="6" t="s">
        <v>23</v>
      </c>
      <c r="C6" s="6" t="s">
        <v>19</v>
      </c>
      <c r="D6" s="6" t="s">
        <v>15</v>
      </c>
      <c r="E6" s="6" t="s">
        <v>22</v>
      </c>
      <c r="F6" s="6" t="s">
        <v>12</v>
      </c>
      <c r="G6" s="6" t="s">
        <v>20</v>
      </c>
      <c r="H6" s="6" t="s">
        <v>24</v>
      </c>
    </row>
    <row r="7" spans="1:9" x14ac:dyDescent="0.25">
      <c r="A7" t="s">
        <v>53</v>
      </c>
      <c r="B7" s="8">
        <f>GETPIVOTDATA("Revenue",$A$1,"State","Alabama")</f>
        <v>1353090</v>
      </c>
      <c r="C7" s="8">
        <f>GETPIVOTDATA("Revenue",$A$1,"State","Florida")</f>
        <v>1412456</v>
      </c>
      <c r="D7" s="8">
        <f>GETPIVOTDATA("Revenue",$A$1,"State","Georgia")</f>
        <v>1381150</v>
      </c>
      <c r="E7" s="8">
        <f>GETPIVOTDATA("Revenue",$A$1,"State","Mississippi")</f>
        <v>1376333</v>
      </c>
      <c r="F7" s="8">
        <f>GETPIVOTDATA("Revenue",$A$1,"State","North Carolina")</f>
        <v>1314385</v>
      </c>
      <c r="G7" s="8">
        <f>GETPIVOTDATA("Revenue",$A$1,"State","South Carolina")</f>
        <v>1439951</v>
      </c>
      <c r="H7" s="8">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B653-6FDA-4D09-8F62-B2166BEA03FB}">
  <dimension ref="A1:C4"/>
  <sheetViews>
    <sheetView workbookViewId="0">
      <selection activeCell="H25" sqref="H25"/>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7</v>
      </c>
      <c r="B2" s="5">
        <v>3889</v>
      </c>
      <c r="C2" s="9">
        <f>GETPIVOTDATA("Revenue",$A$1,"Delivery Performance","delayed")/GETPIVOTDATA("Revenue",$A$1)</f>
        <v>0.32716262975778548</v>
      </c>
    </row>
    <row r="3" spans="1:3" x14ac:dyDescent="0.25">
      <c r="A3" s="4" t="s">
        <v>8</v>
      </c>
      <c r="B3" s="5">
        <v>1891</v>
      </c>
      <c r="C3" s="9">
        <f>GETPIVOTDATA("Revenue",$A$1,"Delivery Performance","on-time")/GETPIVOTDATA("Revenue",$A$1)</f>
        <v>0.67283737024221457</v>
      </c>
    </row>
    <row r="4" spans="1:3" x14ac:dyDescent="0.25">
      <c r="A4" s="4" t="s">
        <v>35</v>
      </c>
      <c r="B4" s="5">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F98C-39FD-46FA-9D3F-710127C78AB3}">
  <dimension ref="A1:C4"/>
  <sheetViews>
    <sheetView workbookViewId="0">
      <selection activeCell="G27" sqref="G27"/>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10</v>
      </c>
      <c r="B2" s="5">
        <v>5184</v>
      </c>
    </row>
    <row r="3" spans="1:3" x14ac:dyDescent="0.25">
      <c r="A3" s="4" t="s">
        <v>9</v>
      </c>
      <c r="B3" s="5">
        <v>596</v>
      </c>
      <c r="C3" s="9">
        <f>GETPIVOTDATA("Revenue",$A$1,"Return","yes")/GETPIVOTDATA("Revenue",$A$1)</f>
        <v>0.10311418685121107</v>
      </c>
    </row>
    <row r="4" spans="1:3" x14ac:dyDescent="0.25">
      <c r="A4" s="4" t="s">
        <v>35</v>
      </c>
      <c r="B4" s="5">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63206-F928-496F-A73C-507D5E9066F8}">
  <dimension ref="A1:E5"/>
  <sheetViews>
    <sheetView workbookViewId="0">
      <selection activeCell="G4" sqref="G4"/>
    </sheetView>
  </sheetViews>
  <sheetFormatPr defaultRowHeight="15.75" x14ac:dyDescent="0.25"/>
  <cols>
    <col min="1" max="1" width="12.375" bestFit="1" customWidth="1"/>
    <col min="2" max="2" width="16.25" bestFit="1" customWidth="1"/>
  </cols>
  <sheetData>
    <row r="1" spans="1:5" x14ac:dyDescent="0.25">
      <c r="A1" s="3" t="s">
        <v>34</v>
      </c>
      <c r="B1" t="s">
        <v>54</v>
      </c>
    </row>
    <row r="2" spans="1:5" x14ac:dyDescent="0.25">
      <c r="A2" s="4" t="s">
        <v>13</v>
      </c>
      <c r="B2" s="5">
        <v>1982</v>
      </c>
      <c r="D2" t="s">
        <v>5</v>
      </c>
      <c r="E2">
        <f>GETPIVOTDATA("Revenue",$A$1,"Customer Acquisition Type","Organic")</f>
        <v>1947</v>
      </c>
    </row>
    <row r="3" spans="1:5" x14ac:dyDescent="0.25">
      <c r="A3" s="4" t="s">
        <v>5</v>
      </c>
      <c r="B3" s="5">
        <v>1947</v>
      </c>
      <c r="D3" t="s">
        <v>16</v>
      </c>
      <c r="E3">
        <f>GETPIVOTDATA("Revenue",$A$1,"Customer Acquisition Type","Returning")</f>
        <v>1851</v>
      </c>
    </row>
    <row r="4" spans="1:5" x14ac:dyDescent="0.25">
      <c r="A4" s="4" t="s">
        <v>16</v>
      </c>
      <c r="B4" s="5">
        <v>1851</v>
      </c>
      <c r="D4" t="s">
        <v>13</v>
      </c>
      <c r="E4">
        <f>GETPIVOTDATA("Revenue",$A$1,"Customer Acquisition Type","Ad")</f>
        <v>1982</v>
      </c>
    </row>
    <row r="5" spans="1:5" x14ac:dyDescent="0.25">
      <c r="A5" s="4" t="s">
        <v>35</v>
      </c>
      <c r="B5" s="5">
        <v>5780</v>
      </c>
      <c r="D5" t="s">
        <v>55</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66635-7E8A-40CA-B12E-41F3A14633FA}">
  <dimension ref="A1:G8"/>
  <sheetViews>
    <sheetView workbookViewId="0">
      <selection activeCell="G1" sqref="G1"/>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4" t="s">
        <v>6</v>
      </c>
      <c r="B3" s="5">
        <v>109</v>
      </c>
      <c r="C3" s="5">
        <v>198</v>
      </c>
      <c r="D3" s="5">
        <v>509</v>
      </c>
      <c r="E3" s="5">
        <v>231</v>
      </c>
      <c r="F3" s="5">
        <v>114</v>
      </c>
      <c r="G3" s="5">
        <v>1161</v>
      </c>
    </row>
    <row r="4" spans="1:7" x14ac:dyDescent="0.25">
      <c r="A4" s="4" t="s">
        <v>21</v>
      </c>
      <c r="B4" s="5">
        <v>126</v>
      </c>
      <c r="C4" s="5">
        <v>248</v>
      </c>
      <c r="D4" s="5">
        <v>445</v>
      </c>
      <c r="E4" s="5">
        <v>249</v>
      </c>
      <c r="F4" s="5">
        <v>92</v>
      </c>
      <c r="G4" s="5">
        <v>1160</v>
      </c>
    </row>
    <row r="5" spans="1:7" x14ac:dyDescent="0.25">
      <c r="A5" s="4" t="s">
        <v>14</v>
      </c>
      <c r="B5" s="5">
        <v>133</v>
      </c>
      <c r="C5" s="5">
        <v>231</v>
      </c>
      <c r="D5" s="5">
        <v>421</v>
      </c>
      <c r="E5" s="5">
        <v>249</v>
      </c>
      <c r="F5" s="5">
        <v>119</v>
      </c>
      <c r="G5" s="5">
        <v>1153</v>
      </c>
    </row>
    <row r="6" spans="1:7" x14ac:dyDescent="0.25">
      <c r="A6" s="4" t="s">
        <v>18</v>
      </c>
      <c r="B6" s="5">
        <v>123</v>
      </c>
      <c r="C6" s="5">
        <v>200</v>
      </c>
      <c r="D6" s="5">
        <v>459</v>
      </c>
      <c r="E6" s="5">
        <v>240</v>
      </c>
      <c r="F6" s="5">
        <v>113</v>
      </c>
      <c r="G6" s="5">
        <v>1135</v>
      </c>
    </row>
    <row r="7" spans="1:7" x14ac:dyDescent="0.25">
      <c r="A7" s="4" t="s">
        <v>17</v>
      </c>
      <c r="B7" s="5">
        <v>106</v>
      </c>
      <c r="C7" s="5">
        <v>243</v>
      </c>
      <c r="D7" s="5">
        <v>474</v>
      </c>
      <c r="E7" s="5">
        <v>244</v>
      </c>
      <c r="F7" s="5">
        <v>104</v>
      </c>
      <c r="G7" s="5">
        <v>1171</v>
      </c>
    </row>
    <row r="8" spans="1:7" x14ac:dyDescent="0.25">
      <c r="A8" s="4" t="s">
        <v>35</v>
      </c>
      <c r="B8" s="5">
        <v>597</v>
      </c>
      <c r="C8" s="5">
        <v>1120</v>
      </c>
      <c r="D8" s="5">
        <v>2308</v>
      </c>
      <c r="E8" s="5">
        <v>1213</v>
      </c>
      <c r="F8" s="5">
        <v>542</v>
      </c>
      <c r="G8" s="5">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5A4DF-3A80-4959-AEB2-8EB24CFBC637}">
  <sheetPr>
    <pageSetUpPr fitToPage="1"/>
  </sheetPr>
  <dimension ref="A1"/>
  <sheetViews>
    <sheetView showGridLines="0" tabSelected="1" zoomScaleNormal="100" workbookViewId="0">
      <selection activeCell="U27" sqref="U27"/>
    </sheetView>
  </sheetViews>
  <sheetFormatPr defaultRowHeight="15.75" x14ac:dyDescent="0.25"/>
  <cols>
    <col min="24" max="24" width="9" customWidth="1"/>
    <col min="25" max="25" width="17.625" customWidth="1"/>
    <col min="26" max="26" width="9" customWidth="1"/>
  </cols>
  <sheetData/>
  <pageMargins left="0.7" right="0.7" top="0.75" bottom="0.75" header="0.3" footer="0.3"/>
  <pageSetup scale="35" orientation="portrait" r:id="rId1"/>
  <drawing r:id="rId2"/>
  <picture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7E70-954D-46D0-922F-BD0F25834DEC}">
  <dimension ref="A1"/>
  <sheetViews>
    <sheetView workbookViewId="0">
      <selection activeCell="M76" sqref="M76"/>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Sales Line</vt:lpstr>
      <vt:lpstr>Sales Map</vt:lpstr>
      <vt:lpstr>Delivery Performance Doughnut</vt:lpstr>
      <vt:lpstr>Return Rate Doughnut</vt:lpstr>
      <vt:lpstr>Customer Acquisition Waterfall</vt:lpstr>
      <vt:lpstr>Customer Satisfaction Bar</vt:lpstr>
      <vt:lpstr>Dashboard</vt:lpstr>
      <vt:lpstr>Sheet9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Moufid Alsaig</cp:lastModifiedBy>
  <dcterms:created xsi:type="dcterms:W3CDTF">2019-08-26T17:24:45Z</dcterms:created>
  <dcterms:modified xsi:type="dcterms:W3CDTF">2022-09-08T22:01:48Z</dcterms:modified>
  <cp:category/>
</cp:coreProperties>
</file>