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ython_Project\AndroMach\ethernet\"/>
    </mc:Choice>
  </mc:AlternateContent>
  <xr:revisionPtr revIDLastSave="0" documentId="8_{B34112D1-AFD7-49DB-A78D-F375E3F78954}" xr6:coauthVersionLast="47" xr6:coauthVersionMax="47" xr10:uidLastSave="{00000000-0000-0000-0000-000000000000}"/>
  <bookViews>
    <workbookView xWindow="-108" yWindow="-108" windowWidth="23256" windowHeight="12456" activeTab="1" xr2:uid="{4F613025-E811-4412-972A-AD10222AB3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D21" i="1"/>
  <c r="I31" i="1"/>
  <c r="L23" i="1"/>
  <c r="J23" i="1"/>
  <c r="C29" i="1"/>
  <c r="E29" i="1" s="1"/>
  <c r="C28" i="1"/>
  <c r="E28" i="1" s="1"/>
  <c r="C25" i="1"/>
  <c r="E25" i="1" s="1"/>
  <c r="C24" i="1"/>
  <c r="E24" i="1" s="1"/>
  <c r="C23" i="1"/>
  <c r="E23" i="1" s="1"/>
  <c r="C22" i="1"/>
  <c r="E22" i="1" s="1"/>
  <c r="C21" i="1"/>
  <c r="E21" i="1" s="1"/>
  <c r="K15" i="1"/>
  <c r="B15" i="1"/>
  <c r="C15" i="1" s="1"/>
  <c r="I5" i="1"/>
  <c r="K5" i="1" s="1"/>
  <c r="S1" i="1"/>
  <c r="I4" i="1"/>
  <c r="K4" i="1" s="1"/>
  <c r="I12" i="1"/>
  <c r="K12" i="1" s="1"/>
  <c r="I11" i="1"/>
  <c r="K11" i="1" s="1"/>
  <c r="I8" i="1"/>
  <c r="K8" i="1" s="1"/>
  <c r="I7" i="1"/>
  <c r="K7" i="1" s="1"/>
  <c r="I6" i="1"/>
  <c r="K6" i="1" s="1"/>
  <c r="C11" i="1"/>
  <c r="E11" i="1" s="1"/>
  <c r="C12" i="1"/>
  <c r="E12" i="1"/>
  <c r="C6" i="1"/>
  <c r="E6" i="1" s="1"/>
  <c r="C7" i="1"/>
  <c r="E7" i="1" s="1"/>
  <c r="C8" i="1"/>
  <c r="E8" i="1" s="1"/>
  <c r="C5" i="1"/>
  <c r="E5" i="1" s="1"/>
  <c r="C4" i="1"/>
  <c r="E4" i="1" s="1"/>
  <c r="B32" i="1" l="1"/>
  <c r="H15" i="1"/>
  <c r="I15" i="1" s="1"/>
</calcChain>
</file>

<file path=xl/sharedStrings.xml><?xml version="1.0" encoding="utf-8"?>
<sst xmlns="http://schemas.openxmlformats.org/spreadsheetml/2006/main" count="49" uniqueCount="15">
  <si>
    <t>Time (s)</t>
  </si>
  <si>
    <t>Mass (kg)</t>
  </si>
  <si>
    <t>Sensor</t>
  </si>
  <si>
    <t>Gravimetry</t>
  </si>
  <si>
    <t>Correction factor</t>
  </si>
  <si>
    <t>Before correction</t>
  </si>
  <si>
    <t>After correction</t>
  </si>
  <si>
    <t>Average factor</t>
  </si>
  <si>
    <t>Inverse average factor</t>
  </si>
  <si>
    <t>Gravimetry (kg/s)</t>
  </si>
  <si>
    <t>Sensor (kg/s)</t>
  </si>
  <si>
    <t>Etalonnage débitmètre (0,1-2,5 L/min)</t>
  </si>
  <si>
    <t>Conserved factor</t>
  </si>
  <si>
    <t>Correction from Arduino</t>
  </si>
  <si>
    <t>STM correction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</si>
</sst>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164" fontId="0" fillId="2" borderId="1" xfId="0" applyNumberFormat="1" applyFill="1" applyBorder="1"/>
    <xf numFmtId="0" fontId="0" fillId="0" borderId="1" xfId="0" applyFill="1" applyBorder="1"/>
    <xf numFmtId="0" fontId="0" fillId="6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PS1</a:t>
            </a:r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Sheet2!$B$2:$B$25</c:f>
              <c:numCache>
                <c:formatCode>General</c:formatCode>
                <c:ptCount val="24"/>
                <c:pt idx="0">
                  <c:v>450</c:v>
                </c:pt>
                <c:pt idx="1">
                  <c:v>593</c:v>
                </c:pt>
                <c:pt idx="2">
                  <c:v>765</c:v>
                </c:pt>
                <c:pt idx="3">
                  <c:v>900</c:v>
                </c:pt>
                <c:pt idx="4">
                  <c:v>1030</c:v>
                </c:pt>
                <c:pt idx="5">
                  <c:v>1180</c:v>
                </c:pt>
                <c:pt idx="6">
                  <c:v>1318</c:v>
                </c:pt>
                <c:pt idx="7">
                  <c:v>1470</c:v>
                </c:pt>
                <c:pt idx="8">
                  <c:v>1620</c:v>
                </c:pt>
                <c:pt idx="9">
                  <c:v>1743</c:v>
                </c:pt>
                <c:pt idx="10">
                  <c:v>1895</c:v>
                </c:pt>
                <c:pt idx="11">
                  <c:v>2025</c:v>
                </c:pt>
                <c:pt idx="12">
                  <c:v>2197</c:v>
                </c:pt>
                <c:pt idx="13">
                  <c:v>2325</c:v>
                </c:pt>
                <c:pt idx="14">
                  <c:v>2465</c:v>
                </c:pt>
                <c:pt idx="15">
                  <c:v>2610</c:v>
                </c:pt>
                <c:pt idx="16">
                  <c:v>2770</c:v>
                </c:pt>
                <c:pt idx="17">
                  <c:v>2900</c:v>
                </c:pt>
                <c:pt idx="18">
                  <c:v>3045</c:v>
                </c:pt>
                <c:pt idx="19">
                  <c:v>3200</c:v>
                </c:pt>
                <c:pt idx="20">
                  <c:v>3345</c:v>
                </c:pt>
                <c:pt idx="21">
                  <c:v>3490</c:v>
                </c:pt>
                <c:pt idx="22">
                  <c:v>3631</c:v>
                </c:pt>
                <c:pt idx="23">
                  <c:v>3767</c:v>
                </c:pt>
              </c:numCache>
            </c:numRef>
          </c:xVal>
          <c:y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12-4ED6-9434-27755E5AA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45424"/>
        <c:axId val="162742544"/>
      </c:scatterChart>
      <c:valAx>
        <c:axId val="1627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2544"/>
        <c:crosses val="autoZero"/>
        <c:crossBetween val="midCat"/>
      </c:valAx>
      <c:valAx>
        <c:axId val="1627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318897637795275E-3"/>
                  <c:y val="-7.2831364829396325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Sheet2!$C$2:$C$25</c:f>
              <c:numCache>
                <c:formatCode>General</c:formatCode>
                <c:ptCount val="24"/>
                <c:pt idx="0">
                  <c:v>455</c:v>
                </c:pt>
                <c:pt idx="1">
                  <c:v>636</c:v>
                </c:pt>
                <c:pt idx="2">
                  <c:v>770</c:v>
                </c:pt>
                <c:pt idx="3">
                  <c:v>890</c:v>
                </c:pt>
                <c:pt idx="4">
                  <c:v>1035</c:v>
                </c:pt>
                <c:pt idx="5">
                  <c:v>1174</c:v>
                </c:pt>
                <c:pt idx="6">
                  <c:v>1316</c:v>
                </c:pt>
                <c:pt idx="7">
                  <c:v>1450</c:v>
                </c:pt>
                <c:pt idx="8">
                  <c:v>1620</c:v>
                </c:pt>
                <c:pt idx="9">
                  <c:v>1742</c:v>
                </c:pt>
                <c:pt idx="10">
                  <c:v>1891</c:v>
                </c:pt>
                <c:pt idx="11">
                  <c:v>2031</c:v>
                </c:pt>
                <c:pt idx="12">
                  <c:v>2168</c:v>
                </c:pt>
                <c:pt idx="13">
                  <c:v>2320</c:v>
                </c:pt>
                <c:pt idx="14">
                  <c:v>2455</c:v>
                </c:pt>
                <c:pt idx="15">
                  <c:v>2605</c:v>
                </c:pt>
                <c:pt idx="16">
                  <c:v>2750</c:v>
                </c:pt>
                <c:pt idx="17">
                  <c:v>2885</c:v>
                </c:pt>
                <c:pt idx="18">
                  <c:v>3038</c:v>
                </c:pt>
                <c:pt idx="19">
                  <c:v>3174</c:v>
                </c:pt>
                <c:pt idx="20">
                  <c:v>3325</c:v>
                </c:pt>
              </c:numCache>
            </c:numRef>
          </c:xVal>
          <c:y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8-4E1C-8D97-9DD8E65BA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925264"/>
        <c:axId val="2001922384"/>
      </c:scatterChart>
      <c:valAx>
        <c:axId val="20019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2384"/>
        <c:crosses val="autoZero"/>
        <c:crossBetween val="midCat"/>
      </c:valAx>
      <c:valAx>
        <c:axId val="2001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9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352580927384078E-2"/>
                  <c:y val="-0.136178618085011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Sheet2!$D$2:$D$25</c:f>
              <c:numCache>
                <c:formatCode>General</c:formatCode>
                <c:ptCount val="24"/>
                <c:pt idx="0">
                  <c:v>470</c:v>
                </c:pt>
                <c:pt idx="1">
                  <c:v>642</c:v>
                </c:pt>
                <c:pt idx="2">
                  <c:v>780</c:v>
                </c:pt>
                <c:pt idx="3">
                  <c:v>920</c:v>
                </c:pt>
                <c:pt idx="4">
                  <c:v>1060</c:v>
                </c:pt>
                <c:pt idx="5">
                  <c:v>1185</c:v>
                </c:pt>
                <c:pt idx="6">
                  <c:v>1340</c:v>
                </c:pt>
                <c:pt idx="7">
                  <c:v>1474</c:v>
                </c:pt>
                <c:pt idx="8">
                  <c:v>1620</c:v>
                </c:pt>
                <c:pt idx="9">
                  <c:v>1761</c:v>
                </c:pt>
                <c:pt idx="10">
                  <c:v>1900</c:v>
                </c:pt>
                <c:pt idx="11">
                  <c:v>2045</c:v>
                </c:pt>
                <c:pt idx="12">
                  <c:v>2182</c:v>
                </c:pt>
                <c:pt idx="13">
                  <c:v>2330</c:v>
                </c:pt>
                <c:pt idx="14">
                  <c:v>2460</c:v>
                </c:pt>
                <c:pt idx="15">
                  <c:v>2610</c:v>
                </c:pt>
                <c:pt idx="16">
                  <c:v>2757</c:v>
                </c:pt>
                <c:pt idx="17">
                  <c:v>2903</c:v>
                </c:pt>
                <c:pt idx="18">
                  <c:v>3050</c:v>
                </c:pt>
                <c:pt idx="19">
                  <c:v>3201</c:v>
                </c:pt>
                <c:pt idx="20">
                  <c:v>3345</c:v>
                </c:pt>
              </c:numCache>
            </c:numRef>
          </c:xVal>
          <c:yVal>
            <c:numRef>
              <c:f>Sheet2!$A$2:$A$25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A69-A377-E85A531B4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410416"/>
        <c:axId val="1020416656"/>
      </c:scatterChart>
      <c:valAx>
        <c:axId val="102041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16656"/>
        <c:crosses val="autoZero"/>
        <c:crossBetween val="midCat"/>
      </c:valAx>
      <c:valAx>
        <c:axId val="10204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41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426720</xdr:colOff>
      <xdr:row>4</xdr:row>
      <xdr:rowOff>34290</xdr:rowOff>
    </xdr:from>
    <xdr:to>
      <xdr:col>20</xdr:col>
      <xdr:colOff>121920</xdr:colOff>
      <xdr:row>19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C3C043-EDD5-E21F-E9BA-873C685E7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363583</xdr:colOff>
      <xdr:row>19</xdr:row>
      <xdr:rowOff>159476</xdr:rowOff>
    </xdr:from>
    <xdr:to>
      <xdr:col>20</xdr:col>
      <xdr:colOff>58783</xdr:colOff>
      <xdr:row>34</xdr:row>
      <xdr:rowOff>159476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C5625-2650-D3C8-9AD9-2CA0424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123008</xdr:colOff>
      <xdr:row>4</xdr:row>
      <xdr:rowOff>41364</xdr:rowOff>
    </xdr:from>
    <xdr:to>
      <xdr:col>12</xdr:col>
      <xdr:colOff>427808</xdr:colOff>
      <xdr:row>19</xdr:row>
      <xdr:rowOff>8707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A7EC4F-CDF5-4B7B-A6B0-9B1A4C47B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FDE09-5EA0-4266-8867-AB5E82DB1AB6}">
  <dimension ref="A1:S130"/>
  <sheetViews>
    <sheetView topLeftCell="A12" zoomScale="85" zoomScaleNormal="85" workbookViewId="0">
      <selection activeCell="C32" sqref="C32"/>
    </sheetView>
  </sheetViews>
  <sheetFormatPr defaultRowHeight="14.4" x14ac:dyDescent="0.3"/>
  <cols>
    <col min="1" max="1" width="7.6640625" bestFit="1" customWidth="1"/>
    <col min="2" max="2" width="13" bestFit="1" customWidth="1"/>
    <col min="3" max="3" width="19.6640625" bestFit="1" customWidth="1"/>
    <col min="4" max="5" width="15.44140625" bestFit="1" customWidth="1"/>
    <col min="6" max="6" width="7.6640625" customWidth="1"/>
    <col min="7" max="7" width="7.6640625" bestFit="1" customWidth="1"/>
    <col min="8" max="8" width="13" customWidth="1"/>
    <col min="9" max="9" width="19.6640625" customWidth="1"/>
    <col min="10" max="10" width="15.44140625" bestFit="1" customWidth="1"/>
    <col min="11" max="11" width="19.21875" bestFit="1" customWidth="1"/>
    <col min="12" max="12" width="7.6640625" bestFit="1" customWidth="1"/>
    <col min="13" max="13" width="13" customWidth="1"/>
    <col min="14" max="14" width="19.6640625" bestFit="1" customWidth="1"/>
    <col min="15" max="16" width="15.44140625" bestFit="1" customWidth="1"/>
  </cols>
  <sheetData>
    <row r="1" spans="1:19" ht="18" x14ac:dyDescent="0.35">
      <c r="A1" s="7" t="s">
        <v>11</v>
      </c>
      <c r="B1" s="8"/>
      <c r="C1" s="8"/>
      <c r="D1" s="8"/>
      <c r="E1" s="8"/>
      <c r="G1" s="7" t="s">
        <v>11</v>
      </c>
      <c r="H1" s="8"/>
      <c r="I1" s="8"/>
      <c r="J1" s="8"/>
      <c r="K1" s="8"/>
      <c r="R1">
        <v>160</v>
      </c>
      <c r="S1">
        <f>AVERAGE(R1:R130)</f>
        <v>155.09230769230768</v>
      </c>
    </row>
    <row r="2" spans="1:19" x14ac:dyDescent="0.3">
      <c r="A2" s="9" t="s">
        <v>5</v>
      </c>
      <c r="B2" s="10"/>
      <c r="C2" s="10"/>
      <c r="D2" s="10"/>
      <c r="E2" s="10"/>
      <c r="G2" s="9" t="s">
        <v>13</v>
      </c>
      <c r="H2" s="10"/>
      <c r="I2" s="10"/>
      <c r="J2" s="10"/>
      <c r="K2" s="10"/>
      <c r="R2">
        <v>154</v>
      </c>
    </row>
    <row r="3" spans="1:19" x14ac:dyDescent="0.3">
      <c r="A3" s="1" t="s">
        <v>0</v>
      </c>
      <c r="B3" s="1" t="s">
        <v>1</v>
      </c>
      <c r="C3" s="1" t="s">
        <v>9</v>
      </c>
      <c r="D3" s="1" t="s">
        <v>10</v>
      </c>
      <c r="E3" s="1" t="s">
        <v>4</v>
      </c>
      <c r="G3" s="1" t="s">
        <v>0</v>
      </c>
      <c r="H3" s="1" t="s">
        <v>1</v>
      </c>
      <c r="I3" s="1" t="s">
        <v>9</v>
      </c>
      <c r="J3" s="1" t="s">
        <v>10</v>
      </c>
      <c r="K3" s="1" t="s">
        <v>4</v>
      </c>
      <c r="R3">
        <v>159</v>
      </c>
    </row>
    <row r="4" spans="1:19" x14ac:dyDescent="0.3">
      <c r="A4" s="4">
        <v>20</v>
      </c>
      <c r="B4" s="4">
        <v>805</v>
      </c>
      <c r="C4" s="3">
        <f>B4*10^-3 *60/A4</f>
        <v>2.415</v>
      </c>
      <c r="D4" s="3">
        <v>882.77</v>
      </c>
      <c r="E4" s="2">
        <f>C4/D4</f>
        <v>2.7357069225279517E-3</v>
      </c>
      <c r="G4" s="4">
        <v>20</v>
      </c>
      <c r="H4" s="4">
        <v>600</v>
      </c>
      <c r="I4" s="3">
        <f>H4*10^-3 *60/G4</f>
        <v>1.8</v>
      </c>
      <c r="J4" s="3">
        <v>1.55</v>
      </c>
      <c r="K4" s="2">
        <f>I4/J4</f>
        <v>1.1612903225806452</v>
      </c>
      <c r="R4">
        <v>161</v>
      </c>
    </row>
    <row r="5" spans="1:19" x14ac:dyDescent="0.3">
      <c r="A5" s="4">
        <v>20</v>
      </c>
      <c r="B5" s="4">
        <v>800</v>
      </c>
      <c r="C5" s="3">
        <f>B5*10^-3 *60/A5</f>
        <v>2.4</v>
      </c>
      <c r="D5" s="3">
        <v>902.4819</v>
      </c>
      <c r="E5" s="2">
        <f>C5/D5</f>
        <v>2.6593331123870739E-3</v>
      </c>
      <c r="G5" s="4">
        <v>20</v>
      </c>
      <c r="H5" s="4">
        <v>600</v>
      </c>
      <c r="I5" s="3">
        <f>H5*10^-3 *60/G5</f>
        <v>1.8</v>
      </c>
      <c r="J5" s="3">
        <v>1.55</v>
      </c>
      <c r="K5" s="2">
        <f>I5/J5</f>
        <v>1.1612903225806452</v>
      </c>
      <c r="R5">
        <v>161</v>
      </c>
    </row>
    <row r="6" spans="1:19" x14ac:dyDescent="0.3">
      <c r="A6" s="4">
        <v>20</v>
      </c>
      <c r="B6" s="4">
        <v>762</v>
      </c>
      <c r="C6" s="3">
        <f>B6*10^-3 *60/A6</f>
        <v>2.286</v>
      </c>
      <c r="D6" s="3">
        <v>864.54250000000002</v>
      </c>
      <c r="E6" s="2">
        <f>C6/D6</f>
        <v>2.6441730741982032E-3</v>
      </c>
      <c r="G6" s="4">
        <v>20</v>
      </c>
      <c r="H6" s="4">
        <v>656</v>
      </c>
      <c r="I6" s="3">
        <f>H6*10^-3 *60/G6</f>
        <v>1.968</v>
      </c>
      <c r="J6" s="3">
        <v>864.54250000000002</v>
      </c>
      <c r="K6" s="2">
        <f>I6/J6</f>
        <v>2.276348473325487E-3</v>
      </c>
      <c r="R6">
        <v>160</v>
      </c>
    </row>
    <row r="7" spans="1:19" x14ac:dyDescent="0.3">
      <c r="A7" s="4">
        <v>20</v>
      </c>
      <c r="B7" s="4">
        <v>807</v>
      </c>
      <c r="C7" s="3">
        <f>B7*10^-3 *60/A7</f>
        <v>2.4210000000000003</v>
      </c>
      <c r="D7" s="3">
        <v>891.10839999999996</v>
      </c>
      <c r="E7" s="2">
        <f>C7/D7</f>
        <v>2.7168411834070923E-3</v>
      </c>
      <c r="G7" s="4">
        <v>20</v>
      </c>
      <c r="H7" s="4">
        <v>807</v>
      </c>
      <c r="I7" s="3">
        <f>H7*10^-3 *60/G7</f>
        <v>2.4210000000000003</v>
      </c>
      <c r="J7" s="3">
        <v>891.10839999999996</v>
      </c>
      <c r="K7" s="2">
        <f>I7/J7</f>
        <v>2.7168411834070923E-3</v>
      </c>
      <c r="R7">
        <v>162</v>
      </c>
    </row>
    <row r="8" spans="1:19" x14ac:dyDescent="0.3">
      <c r="A8" s="4">
        <v>20</v>
      </c>
      <c r="B8" s="4">
        <v>766</v>
      </c>
      <c r="C8" s="3">
        <f>B8*10^-3 *60/A8</f>
        <v>2.298</v>
      </c>
      <c r="D8" s="3">
        <v>835.46500000000003</v>
      </c>
      <c r="E8" s="2">
        <f>C8/D8</f>
        <v>2.7505640571418312E-3</v>
      </c>
      <c r="G8" s="4">
        <v>20</v>
      </c>
      <c r="H8" s="4">
        <v>766</v>
      </c>
      <c r="I8" s="3">
        <f>H8*10^-3 *60/G8</f>
        <v>2.298</v>
      </c>
      <c r="J8" s="3">
        <v>835.46500000000003</v>
      </c>
      <c r="K8" s="2">
        <f>I8/J8</f>
        <v>2.7505640571418312E-3</v>
      </c>
      <c r="R8">
        <v>162</v>
      </c>
    </row>
    <row r="9" spans="1:19" x14ac:dyDescent="0.3">
      <c r="A9" s="11" t="s">
        <v>6</v>
      </c>
      <c r="B9" s="12"/>
      <c r="C9" s="12"/>
      <c r="D9" s="12"/>
      <c r="E9" s="12"/>
      <c r="G9" s="11" t="s">
        <v>6</v>
      </c>
      <c r="H9" s="12"/>
      <c r="I9" s="12"/>
      <c r="J9" s="12"/>
      <c r="K9" s="12"/>
      <c r="R9">
        <v>162</v>
      </c>
    </row>
    <row r="10" spans="1:19" x14ac:dyDescent="0.3">
      <c r="A10" s="1" t="s">
        <v>0</v>
      </c>
      <c r="B10" s="1" t="s">
        <v>1</v>
      </c>
      <c r="C10" s="1" t="s">
        <v>3</v>
      </c>
      <c r="D10" s="1" t="s">
        <v>2</v>
      </c>
      <c r="E10" s="1" t="s">
        <v>4</v>
      </c>
      <c r="G10" s="1" t="s">
        <v>0</v>
      </c>
      <c r="H10" s="1" t="s">
        <v>1</v>
      </c>
      <c r="I10" s="1" t="s">
        <v>3</v>
      </c>
      <c r="J10" s="1" t="s">
        <v>2</v>
      </c>
      <c r="K10" s="1" t="s">
        <v>4</v>
      </c>
      <c r="R10">
        <v>160</v>
      </c>
    </row>
    <row r="11" spans="1:19" x14ac:dyDescent="0.3">
      <c r="A11" s="1">
        <v>20</v>
      </c>
      <c r="B11" s="1">
        <v>700</v>
      </c>
      <c r="C11" s="3">
        <f>B11*10^-3 *60/A11</f>
        <v>2.1000000000000005</v>
      </c>
      <c r="D11" s="3">
        <v>2.0950000000000002</v>
      </c>
      <c r="E11" s="2">
        <f>C11/D11</f>
        <v>1.0023866348448689</v>
      </c>
      <c r="G11" s="1">
        <v>20</v>
      </c>
      <c r="H11" s="1">
        <v>700</v>
      </c>
      <c r="I11" s="3">
        <f>H11*10^-3 *60/G11</f>
        <v>2.1000000000000005</v>
      </c>
      <c r="J11" s="3">
        <v>2.0950000000000002</v>
      </c>
      <c r="K11" s="2">
        <f>I11/J11</f>
        <v>1.0023866348448689</v>
      </c>
      <c r="R11">
        <v>161</v>
      </c>
    </row>
    <row r="12" spans="1:19" x14ac:dyDescent="0.3">
      <c r="A12" s="1">
        <v>20</v>
      </c>
      <c r="B12" s="1">
        <v>696</v>
      </c>
      <c r="C12" s="3">
        <f>B12*10^-3 *60/A12</f>
        <v>2.0880000000000001</v>
      </c>
      <c r="D12" s="3">
        <v>2.1</v>
      </c>
      <c r="E12" s="2">
        <f>C12/D12</f>
        <v>0.99428571428571433</v>
      </c>
      <c r="G12" s="1">
        <v>20</v>
      </c>
      <c r="H12" s="1">
        <v>696</v>
      </c>
      <c r="I12" s="3">
        <f>H12*10^-3 *60/G12</f>
        <v>2.0880000000000001</v>
      </c>
      <c r="J12" s="3">
        <v>2.1</v>
      </c>
      <c r="K12" s="2">
        <f>I12/J12</f>
        <v>0.99428571428571433</v>
      </c>
      <c r="R12">
        <v>161</v>
      </c>
    </row>
    <row r="13" spans="1:19" x14ac:dyDescent="0.3">
      <c r="R13">
        <v>161</v>
      </c>
    </row>
    <row r="14" spans="1:19" x14ac:dyDescent="0.3">
      <c r="B14" s="5" t="s">
        <v>7</v>
      </c>
      <c r="C14" s="1" t="s">
        <v>8</v>
      </c>
      <c r="D14" s="1" t="s">
        <v>12</v>
      </c>
      <c r="H14" s="5" t="s">
        <v>7</v>
      </c>
      <c r="I14" s="1" t="s">
        <v>8</v>
      </c>
      <c r="J14" s="1" t="s">
        <v>12</v>
      </c>
      <c r="K14" s="14" t="s">
        <v>14</v>
      </c>
      <c r="R14">
        <v>159</v>
      </c>
    </row>
    <row r="15" spans="1:19" x14ac:dyDescent="0.3">
      <c r="B15" s="13">
        <f>AVERAGE(E4:E8)</f>
        <v>2.7013236699324305E-3</v>
      </c>
      <c r="C15" s="1">
        <f>1/B15</f>
        <v>370.18888596382584</v>
      </c>
      <c r="D15" s="6">
        <v>370.19</v>
      </c>
      <c r="H15" s="5">
        <f>AVERAGE(K4:K8)</f>
        <v>0.46606487977503291</v>
      </c>
      <c r="I15" s="1">
        <f>1/H15</f>
        <v>2.1456240180180379</v>
      </c>
      <c r="J15" s="6">
        <v>370.19</v>
      </c>
      <c r="K15" s="15">
        <f>J15/K4</f>
        <v>318.77472222222218</v>
      </c>
      <c r="R15">
        <v>164</v>
      </c>
    </row>
    <row r="16" spans="1:19" x14ac:dyDescent="0.3">
      <c r="R16">
        <v>161</v>
      </c>
    </row>
    <row r="17" spans="1:18" x14ac:dyDescent="0.3">
      <c r="R17">
        <v>160</v>
      </c>
    </row>
    <row r="18" spans="1:18" ht="18" x14ac:dyDescent="0.35">
      <c r="A18" s="7" t="s">
        <v>11</v>
      </c>
      <c r="B18" s="8"/>
      <c r="C18" s="8"/>
      <c r="D18" s="8"/>
      <c r="E18" s="8"/>
      <c r="R18">
        <v>161</v>
      </c>
    </row>
    <row r="19" spans="1:18" x14ac:dyDescent="0.3">
      <c r="A19" s="9" t="s">
        <v>5</v>
      </c>
      <c r="B19" s="10"/>
      <c r="C19" s="10"/>
      <c r="D19" s="10"/>
      <c r="E19" s="10"/>
      <c r="R19">
        <v>152</v>
      </c>
    </row>
    <row r="20" spans="1:18" x14ac:dyDescent="0.3">
      <c r="A20" s="1" t="s">
        <v>0</v>
      </c>
      <c r="B20" s="1" t="s">
        <v>1</v>
      </c>
      <c r="C20" s="1" t="s">
        <v>9</v>
      </c>
      <c r="D20" s="1" t="s">
        <v>10</v>
      </c>
      <c r="E20" s="1" t="s">
        <v>4</v>
      </c>
      <c r="R20">
        <v>154</v>
      </c>
    </row>
    <row r="21" spans="1:18" x14ac:dyDescent="0.3">
      <c r="A21" s="4">
        <v>20.2</v>
      </c>
      <c r="B21" s="4">
        <v>2200</v>
      </c>
      <c r="C21" s="3">
        <f>B21*10^-3 *60/A21</f>
        <v>6.5346534653465351</v>
      </c>
      <c r="D21" s="3">
        <f>7</f>
        <v>7</v>
      </c>
      <c r="E21" s="2">
        <f>C21/D21</f>
        <v>0.93352192362093356</v>
      </c>
      <c r="R21">
        <v>156</v>
      </c>
    </row>
    <row r="22" spans="1:18" x14ac:dyDescent="0.3">
      <c r="A22" s="4">
        <v>20</v>
      </c>
      <c r="B22" s="4">
        <v>2250</v>
      </c>
      <c r="C22" s="3">
        <f>B22*10^-3 *60/A22</f>
        <v>6.75</v>
      </c>
      <c r="D22" s="3">
        <v>7</v>
      </c>
      <c r="E22" s="2">
        <f>C22/D22</f>
        <v>0.9642857142857143</v>
      </c>
      <c r="R22">
        <v>157</v>
      </c>
    </row>
    <row r="23" spans="1:18" x14ac:dyDescent="0.3">
      <c r="A23" s="4">
        <v>5</v>
      </c>
      <c r="B23" s="4">
        <v>1482</v>
      </c>
      <c r="C23" s="3">
        <f>B23*10^-3 *60/A23</f>
        <v>17.783999999999999</v>
      </c>
      <c r="D23" s="3">
        <v>17</v>
      </c>
      <c r="E23" s="2">
        <f>C23/D23</f>
        <v>1.0461176470588234</v>
      </c>
      <c r="J23">
        <f>0.031/1.6</f>
        <v>1.9375E-2</v>
      </c>
      <c r="L23">
        <f>0.03/1.3</f>
        <v>2.3076923076923075E-2</v>
      </c>
      <c r="R23">
        <v>155</v>
      </c>
    </row>
    <row r="24" spans="1:18" x14ac:dyDescent="0.3">
      <c r="A24" s="4">
        <v>5</v>
      </c>
      <c r="B24" s="4">
        <v>1490</v>
      </c>
      <c r="C24" s="3">
        <f>B24*10^-3 *60/A24</f>
        <v>17.880000000000003</v>
      </c>
      <c r="D24" s="3">
        <v>17</v>
      </c>
      <c r="E24" s="2">
        <f>C24/D24</f>
        <v>1.0517647058823532</v>
      </c>
      <c r="R24">
        <v>154</v>
      </c>
    </row>
    <row r="25" spans="1:18" x14ac:dyDescent="0.3">
      <c r="A25" s="4">
        <v>20</v>
      </c>
      <c r="B25" s="4">
        <v>2228</v>
      </c>
      <c r="C25" s="3">
        <f>B25*10^-3 *60/A25</f>
        <v>6.6840000000000002</v>
      </c>
      <c r="D25" s="3">
        <v>7</v>
      </c>
      <c r="E25" s="2">
        <f>C25/D25</f>
        <v>0.95485714285714285</v>
      </c>
      <c r="R25">
        <v>155</v>
      </c>
    </row>
    <row r="26" spans="1:18" x14ac:dyDescent="0.3">
      <c r="A26" s="11" t="s">
        <v>6</v>
      </c>
      <c r="B26" s="12"/>
      <c r="C26" s="12"/>
      <c r="D26" s="12"/>
      <c r="E26" s="12"/>
      <c r="R26">
        <v>151</v>
      </c>
    </row>
    <row r="27" spans="1:18" x14ac:dyDescent="0.3">
      <c r="A27" s="1" t="s">
        <v>0</v>
      </c>
      <c r="B27" s="1" t="s">
        <v>1</v>
      </c>
      <c r="C27" s="1" t="s">
        <v>3</v>
      </c>
      <c r="D27" s="1" t="s">
        <v>2</v>
      </c>
      <c r="E27" s="1" t="s">
        <v>4</v>
      </c>
      <c r="R27">
        <v>152</v>
      </c>
    </row>
    <row r="28" spans="1:18" x14ac:dyDescent="0.3">
      <c r="A28" s="1">
        <v>20</v>
      </c>
      <c r="B28" s="1">
        <v>700</v>
      </c>
      <c r="C28" s="3">
        <f>B28*10^-3 *60/A28</f>
        <v>2.1000000000000005</v>
      </c>
      <c r="D28" s="3">
        <v>2.0950000000000002</v>
      </c>
      <c r="E28" s="2">
        <f>C28/D28</f>
        <v>1.0023866348448689</v>
      </c>
      <c r="R28">
        <v>152</v>
      </c>
    </row>
    <row r="29" spans="1:18" x14ac:dyDescent="0.3">
      <c r="A29" s="1">
        <v>20</v>
      </c>
      <c r="B29" s="1">
        <v>696</v>
      </c>
      <c r="C29" s="3">
        <f>B29*10^-3 *60/A29</f>
        <v>2.0880000000000001</v>
      </c>
      <c r="D29" s="3">
        <v>2.1</v>
      </c>
      <c r="E29" s="2">
        <f>C29/D29</f>
        <v>0.99428571428571433</v>
      </c>
      <c r="R29">
        <v>152</v>
      </c>
    </row>
    <row r="30" spans="1:18" x14ac:dyDescent="0.3">
      <c r="R30">
        <v>153</v>
      </c>
    </row>
    <row r="31" spans="1:18" x14ac:dyDescent="0.3">
      <c r="B31" s="5" t="s">
        <v>7</v>
      </c>
      <c r="C31" s="1" t="s">
        <v>8</v>
      </c>
      <c r="D31" s="1" t="s">
        <v>12</v>
      </c>
      <c r="I31">
        <f>1000*1*7/318</f>
        <v>22.012578616352201</v>
      </c>
      <c r="R31">
        <v>155</v>
      </c>
    </row>
    <row r="32" spans="1:18" x14ac:dyDescent="0.3">
      <c r="B32" s="13">
        <f>AVERAGE(E21:E25)</f>
        <v>0.99010942674099334</v>
      </c>
      <c r="C32" s="1">
        <f>1/B32</f>
        <v>1.0099893738933101</v>
      </c>
      <c r="D32" s="6">
        <v>1.01</v>
      </c>
      <c r="R32">
        <v>155</v>
      </c>
    </row>
    <row r="33" spans="18:18" x14ac:dyDescent="0.3">
      <c r="R33">
        <v>154</v>
      </c>
    </row>
    <row r="34" spans="18:18" x14ac:dyDescent="0.3">
      <c r="R34">
        <v>153</v>
      </c>
    </row>
    <row r="35" spans="18:18" x14ac:dyDescent="0.3">
      <c r="R35">
        <v>155</v>
      </c>
    </row>
    <row r="36" spans="18:18" x14ac:dyDescent="0.3">
      <c r="R36">
        <v>152</v>
      </c>
    </row>
    <row r="37" spans="18:18" x14ac:dyDescent="0.3">
      <c r="R37">
        <v>152</v>
      </c>
    </row>
    <row r="38" spans="18:18" x14ac:dyDescent="0.3">
      <c r="R38">
        <v>153</v>
      </c>
    </row>
    <row r="39" spans="18:18" x14ac:dyDescent="0.3">
      <c r="R39">
        <v>152</v>
      </c>
    </row>
    <row r="40" spans="18:18" x14ac:dyDescent="0.3">
      <c r="R40">
        <v>152</v>
      </c>
    </row>
    <row r="41" spans="18:18" x14ac:dyDescent="0.3">
      <c r="R41">
        <v>153</v>
      </c>
    </row>
    <row r="42" spans="18:18" x14ac:dyDescent="0.3">
      <c r="R42">
        <v>151</v>
      </c>
    </row>
    <row r="43" spans="18:18" x14ac:dyDescent="0.3">
      <c r="R43">
        <v>154</v>
      </c>
    </row>
    <row r="44" spans="18:18" x14ac:dyDescent="0.3">
      <c r="R44">
        <v>152</v>
      </c>
    </row>
    <row r="45" spans="18:18" x14ac:dyDescent="0.3">
      <c r="R45">
        <v>154</v>
      </c>
    </row>
    <row r="46" spans="18:18" x14ac:dyDescent="0.3">
      <c r="R46">
        <v>153</v>
      </c>
    </row>
    <row r="47" spans="18:18" x14ac:dyDescent="0.3">
      <c r="R47">
        <v>151</v>
      </c>
    </row>
    <row r="48" spans="18:18" x14ac:dyDescent="0.3">
      <c r="R48">
        <v>152</v>
      </c>
    </row>
    <row r="49" spans="18:18" x14ac:dyDescent="0.3">
      <c r="R49">
        <v>154</v>
      </c>
    </row>
    <row r="50" spans="18:18" x14ac:dyDescent="0.3">
      <c r="R50">
        <v>151</v>
      </c>
    </row>
    <row r="51" spans="18:18" x14ac:dyDescent="0.3">
      <c r="R51">
        <v>154</v>
      </c>
    </row>
    <row r="52" spans="18:18" x14ac:dyDescent="0.3">
      <c r="R52">
        <v>153</v>
      </c>
    </row>
    <row r="53" spans="18:18" x14ac:dyDescent="0.3">
      <c r="R53">
        <v>153</v>
      </c>
    </row>
    <row r="54" spans="18:18" x14ac:dyDescent="0.3">
      <c r="R54">
        <v>150</v>
      </c>
    </row>
    <row r="55" spans="18:18" x14ac:dyDescent="0.3">
      <c r="R55">
        <v>152</v>
      </c>
    </row>
    <row r="56" spans="18:18" x14ac:dyDescent="0.3">
      <c r="R56">
        <v>152</v>
      </c>
    </row>
    <row r="57" spans="18:18" x14ac:dyDescent="0.3">
      <c r="R57">
        <v>150</v>
      </c>
    </row>
    <row r="58" spans="18:18" x14ac:dyDescent="0.3">
      <c r="R58">
        <v>151</v>
      </c>
    </row>
    <row r="59" spans="18:18" x14ac:dyDescent="0.3">
      <c r="R59">
        <v>152</v>
      </c>
    </row>
    <row r="60" spans="18:18" x14ac:dyDescent="0.3">
      <c r="R60">
        <v>150</v>
      </c>
    </row>
    <row r="61" spans="18:18" x14ac:dyDescent="0.3">
      <c r="R61">
        <v>152</v>
      </c>
    </row>
    <row r="62" spans="18:18" x14ac:dyDescent="0.3">
      <c r="R62">
        <v>152</v>
      </c>
    </row>
    <row r="63" spans="18:18" x14ac:dyDescent="0.3">
      <c r="R63">
        <v>149</v>
      </c>
    </row>
    <row r="64" spans="18:18" x14ac:dyDescent="0.3">
      <c r="R64">
        <v>149</v>
      </c>
    </row>
    <row r="65" spans="18:18" x14ac:dyDescent="0.3">
      <c r="R65">
        <v>155</v>
      </c>
    </row>
    <row r="66" spans="18:18" x14ac:dyDescent="0.3">
      <c r="R66">
        <v>159</v>
      </c>
    </row>
    <row r="67" spans="18:18" x14ac:dyDescent="0.3">
      <c r="R67">
        <v>161</v>
      </c>
    </row>
    <row r="68" spans="18:18" x14ac:dyDescent="0.3">
      <c r="R68">
        <v>159</v>
      </c>
    </row>
    <row r="69" spans="18:18" x14ac:dyDescent="0.3">
      <c r="R69">
        <v>160</v>
      </c>
    </row>
    <row r="70" spans="18:18" x14ac:dyDescent="0.3">
      <c r="R70">
        <v>161</v>
      </c>
    </row>
    <row r="71" spans="18:18" x14ac:dyDescent="0.3">
      <c r="R71">
        <v>159</v>
      </c>
    </row>
    <row r="72" spans="18:18" x14ac:dyDescent="0.3">
      <c r="R72">
        <v>160</v>
      </c>
    </row>
    <row r="73" spans="18:18" x14ac:dyDescent="0.3">
      <c r="R73">
        <v>161</v>
      </c>
    </row>
    <row r="74" spans="18:18" x14ac:dyDescent="0.3">
      <c r="R74">
        <v>161</v>
      </c>
    </row>
    <row r="75" spans="18:18" x14ac:dyDescent="0.3">
      <c r="R75">
        <v>161</v>
      </c>
    </row>
    <row r="76" spans="18:18" x14ac:dyDescent="0.3">
      <c r="R76">
        <v>160</v>
      </c>
    </row>
    <row r="77" spans="18:18" x14ac:dyDescent="0.3">
      <c r="R77">
        <v>162</v>
      </c>
    </row>
    <row r="78" spans="18:18" x14ac:dyDescent="0.3">
      <c r="R78">
        <v>160</v>
      </c>
    </row>
    <row r="79" spans="18:18" x14ac:dyDescent="0.3">
      <c r="R79">
        <v>160</v>
      </c>
    </row>
    <row r="80" spans="18:18" x14ac:dyDescent="0.3">
      <c r="R80">
        <v>161</v>
      </c>
    </row>
    <row r="81" spans="18:18" x14ac:dyDescent="0.3">
      <c r="R81">
        <v>159</v>
      </c>
    </row>
    <row r="82" spans="18:18" x14ac:dyDescent="0.3">
      <c r="R82">
        <v>161</v>
      </c>
    </row>
    <row r="83" spans="18:18" x14ac:dyDescent="0.3">
      <c r="R83">
        <v>157</v>
      </c>
    </row>
    <row r="84" spans="18:18" x14ac:dyDescent="0.3">
      <c r="R84">
        <v>162</v>
      </c>
    </row>
    <row r="85" spans="18:18" x14ac:dyDescent="0.3">
      <c r="R85">
        <v>158</v>
      </c>
    </row>
    <row r="86" spans="18:18" x14ac:dyDescent="0.3">
      <c r="R86">
        <v>157</v>
      </c>
    </row>
    <row r="87" spans="18:18" x14ac:dyDescent="0.3">
      <c r="R87">
        <v>157</v>
      </c>
    </row>
    <row r="88" spans="18:18" x14ac:dyDescent="0.3">
      <c r="R88">
        <v>156</v>
      </c>
    </row>
    <row r="89" spans="18:18" x14ac:dyDescent="0.3">
      <c r="R89">
        <v>154</v>
      </c>
    </row>
    <row r="90" spans="18:18" x14ac:dyDescent="0.3">
      <c r="R90">
        <v>153</v>
      </c>
    </row>
    <row r="91" spans="18:18" x14ac:dyDescent="0.3">
      <c r="R91">
        <v>153</v>
      </c>
    </row>
    <row r="92" spans="18:18" x14ac:dyDescent="0.3">
      <c r="R92">
        <v>155</v>
      </c>
    </row>
    <row r="93" spans="18:18" x14ac:dyDescent="0.3">
      <c r="R93">
        <v>149</v>
      </c>
    </row>
    <row r="94" spans="18:18" x14ac:dyDescent="0.3">
      <c r="R94">
        <v>151</v>
      </c>
    </row>
    <row r="95" spans="18:18" x14ac:dyDescent="0.3">
      <c r="R95">
        <v>151</v>
      </c>
    </row>
    <row r="96" spans="18:18" x14ac:dyDescent="0.3">
      <c r="R96">
        <v>153</v>
      </c>
    </row>
    <row r="97" spans="18:18" x14ac:dyDescent="0.3">
      <c r="R97">
        <v>151</v>
      </c>
    </row>
    <row r="98" spans="18:18" x14ac:dyDescent="0.3">
      <c r="R98">
        <v>148</v>
      </c>
    </row>
    <row r="99" spans="18:18" x14ac:dyDescent="0.3">
      <c r="R99">
        <v>152</v>
      </c>
    </row>
    <row r="100" spans="18:18" x14ac:dyDescent="0.3">
      <c r="R100">
        <v>150</v>
      </c>
    </row>
    <row r="101" spans="18:18" x14ac:dyDescent="0.3">
      <c r="R101">
        <v>149</v>
      </c>
    </row>
    <row r="102" spans="18:18" x14ac:dyDescent="0.3">
      <c r="R102">
        <v>150</v>
      </c>
    </row>
    <row r="103" spans="18:18" x14ac:dyDescent="0.3">
      <c r="R103">
        <v>152</v>
      </c>
    </row>
    <row r="104" spans="18:18" x14ac:dyDescent="0.3">
      <c r="R104">
        <v>150</v>
      </c>
    </row>
    <row r="105" spans="18:18" x14ac:dyDescent="0.3">
      <c r="R105">
        <v>147</v>
      </c>
    </row>
    <row r="106" spans="18:18" x14ac:dyDescent="0.3">
      <c r="R106">
        <v>150</v>
      </c>
    </row>
    <row r="107" spans="18:18" x14ac:dyDescent="0.3">
      <c r="R107">
        <v>146</v>
      </c>
    </row>
    <row r="108" spans="18:18" x14ac:dyDescent="0.3">
      <c r="R108">
        <v>148</v>
      </c>
    </row>
    <row r="109" spans="18:18" x14ac:dyDescent="0.3">
      <c r="R109">
        <v>147</v>
      </c>
    </row>
    <row r="110" spans="18:18" x14ac:dyDescent="0.3">
      <c r="R110">
        <v>146</v>
      </c>
    </row>
    <row r="111" spans="18:18" x14ac:dyDescent="0.3">
      <c r="R111">
        <v>149</v>
      </c>
    </row>
    <row r="112" spans="18:18" x14ac:dyDescent="0.3">
      <c r="R112">
        <v>148</v>
      </c>
    </row>
    <row r="113" spans="18:18" x14ac:dyDescent="0.3">
      <c r="R113">
        <v>149</v>
      </c>
    </row>
    <row r="114" spans="18:18" x14ac:dyDescent="0.3">
      <c r="R114">
        <v>150</v>
      </c>
    </row>
    <row r="115" spans="18:18" x14ac:dyDescent="0.3">
      <c r="R115">
        <v>159</v>
      </c>
    </row>
    <row r="116" spans="18:18" x14ac:dyDescent="0.3">
      <c r="R116">
        <v>159</v>
      </c>
    </row>
    <row r="117" spans="18:18" x14ac:dyDescent="0.3">
      <c r="R117">
        <v>157</v>
      </c>
    </row>
    <row r="118" spans="18:18" x14ac:dyDescent="0.3">
      <c r="R118">
        <v>156</v>
      </c>
    </row>
    <row r="119" spans="18:18" x14ac:dyDescent="0.3">
      <c r="R119">
        <v>156</v>
      </c>
    </row>
    <row r="120" spans="18:18" x14ac:dyDescent="0.3">
      <c r="R120">
        <v>160</v>
      </c>
    </row>
    <row r="121" spans="18:18" x14ac:dyDescent="0.3">
      <c r="R121">
        <v>159</v>
      </c>
    </row>
    <row r="122" spans="18:18" x14ac:dyDescent="0.3">
      <c r="R122">
        <v>157</v>
      </c>
    </row>
    <row r="123" spans="18:18" x14ac:dyDescent="0.3">
      <c r="R123">
        <v>157</v>
      </c>
    </row>
    <row r="124" spans="18:18" x14ac:dyDescent="0.3">
      <c r="R124">
        <v>158</v>
      </c>
    </row>
    <row r="125" spans="18:18" x14ac:dyDescent="0.3">
      <c r="R125">
        <v>156</v>
      </c>
    </row>
    <row r="126" spans="18:18" x14ac:dyDescent="0.3">
      <c r="R126">
        <v>158</v>
      </c>
    </row>
    <row r="127" spans="18:18" x14ac:dyDescent="0.3">
      <c r="R127">
        <v>158</v>
      </c>
    </row>
    <row r="128" spans="18:18" x14ac:dyDescent="0.3">
      <c r="R128">
        <v>157</v>
      </c>
    </row>
    <row r="129" spans="18:18" x14ac:dyDescent="0.3">
      <c r="R129">
        <v>160</v>
      </c>
    </row>
    <row r="130" spans="18:18" x14ac:dyDescent="0.3">
      <c r="R130">
        <v>158</v>
      </c>
    </row>
  </sheetData>
  <mergeCells count="9">
    <mergeCell ref="A18:E18"/>
    <mergeCell ref="A19:E19"/>
    <mergeCell ref="A26:E26"/>
    <mergeCell ref="G1:K1"/>
    <mergeCell ref="G2:K2"/>
    <mergeCell ref="G9:K9"/>
    <mergeCell ref="A2:E2"/>
    <mergeCell ref="A9:E9"/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A3B77-0094-48DD-8293-FE620BFC02F8}">
  <dimension ref="A2:D25"/>
  <sheetViews>
    <sheetView tabSelected="1" zoomScaleNormal="100" workbookViewId="0">
      <selection activeCell="N4" sqref="N4"/>
    </sheetView>
  </sheetViews>
  <sheetFormatPr defaultRowHeight="14.4" x14ac:dyDescent="0.3"/>
  <sheetData>
    <row r="2" spans="1:4" x14ac:dyDescent="0.3">
      <c r="A2" s="1">
        <v>0</v>
      </c>
      <c r="B2" s="1">
        <v>450</v>
      </c>
      <c r="C2" s="1">
        <v>455</v>
      </c>
      <c r="D2" s="14">
        <v>470</v>
      </c>
    </row>
    <row r="3" spans="1:4" x14ac:dyDescent="0.3">
      <c r="A3" s="1">
        <v>1</v>
      </c>
      <c r="B3" s="1">
        <v>593</v>
      </c>
      <c r="C3" s="1">
        <v>636</v>
      </c>
      <c r="D3" s="1">
        <v>642</v>
      </c>
    </row>
    <row r="4" spans="1:4" x14ac:dyDescent="0.3">
      <c r="A4" s="1">
        <v>2</v>
      </c>
      <c r="B4" s="1">
        <v>765</v>
      </c>
      <c r="C4" s="1">
        <v>770</v>
      </c>
      <c r="D4" s="1">
        <v>780</v>
      </c>
    </row>
    <row r="5" spans="1:4" x14ac:dyDescent="0.3">
      <c r="A5" s="1">
        <v>3</v>
      </c>
      <c r="B5" s="1">
        <v>900</v>
      </c>
      <c r="C5" s="1">
        <v>890</v>
      </c>
      <c r="D5" s="1">
        <v>920</v>
      </c>
    </row>
    <row r="6" spans="1:4" x14ac:dyDescent="0.3">
      <c r="A6" s="1">
        <v>4</v>
      </c>
      <c r="B6" s="1">
        <v>1030</v>
      </c>
      <c r="C6" s="1">
        <v>1035</v>
      </c>
      <c r="D6" s="1">
        <v>1060</v>
      </c>
    </row>
    <row r="7" spans="1:4" x14ac:dyDescent="0.3">
      <c r="A7" s="1">
        <v>5</v>
      </c>
      <c r="B7" s="1">
        <v>1180</v>
      </c>
      <c r="C7" s="1">
        <v>1174</v>
      </c>
      <c r="D7" s="1">
        <v>1185</v>
      </c>
    </row>
    <row r="8" spans="1:4" x14ac:dyDescent="0.3">
      <c r="A8" s="1">
        <v>6</v>
      </c>
      <c r="B8" s="1">
        <v>1318</v>
      </c>
      <c r="C8" s="1">
        <v>1316</v>
      </c>
      <c r="D8" s="1">
        <v>1340</v>
      </c>
    </row>
    <row r="9" spans="1:4" x14ac:dyDescent="0.3">
      <c r="A9" s="1">
        <v>7</v>
      </c>
      <c r="B9" s="1">
        <v>1470</v>
      </c>
      <c r="C9" s="1">
        <v>1450</v>
      </c>
      <c r="D9" s="1">
        <v>1474</v>
      </c>
    </row>
    <row r="10" spans="1:4" x14ac:dyDescent="0.3">
      <c r="A10" s="1">
        <v>8</v>
      </c>
      <c r="B10" s="1">
        <v>1620</v>
      </c>
      <c r="C10" s="1">
        <v>1620</v>
      </c>
      <c r="D10" s="1">
        <v>1620</v>
      </c>
    </row>
    <row r="11" spans="1:4" x14ac:dyDescent="0.3">
      <c r="A11" s="1">
        <v>9</v>
      </c>
      <c r="B11" s="1">
        <v>1743</v>
      </c>
      <c r="C11" s="1">
        <v>1742</v>
      </c>
      <c r="D11" s="1">
        <v>1761</v>
      </c>
    </row>
    <row r="12" spans="1:4" x14ac:dyDescent="0.3">
      <c r="A12" s="1">
        <v>10</v>
      </c>
      <c r="B12" s="1">
        <v>1895</v>
      </c>
      <c r="C12" s="1">
        <v>1891</v>
      </c>
      <c r="D12" s="1">
        <v>1900</v>
      </c>
    </row>
    <row r="13" spans="1:4" x14ac:dyDescent="0.3">
      <c r="A13" s="1">
        <v>11</v>
      </c>
      <c r="B13" s="1">
        <v>2025</v>
      </c>
      <c r="C13" s="1">
        <v>2031</v>
      </c>
      <c r="D13" s="1">
        <v>2045</v>
      </c>
    </row>
    <row r="14" spans="1:4" x14ac:dyDescent="0.3">
      <c r="A14" s="1">
        <v>12</v>
      </c>
      <c r="B14" s="1">
        <v>2197</v>
      </c>
      <c r="C14" s="1">
        <v>2168</v>
      </c>
      <c r="D14" s="1">
        <v>2182</v>
      </c>
    </row>
    <row r="15" spans="1:4" x14ac:dyDescent="0.3">
      <c r="A15" s="1">
        <v>13</v>
      </c>
      <c r="B15" s="1">
        <v>2325</v>
      </c>
      <c r="C15" s="1">
        <v>2320</v>
      </c>
      <c r="D15" s="1">
        <v>2330</v>
      </c>
    </row>
    <row r="16" spans="1:4" x14ac:dyDescent="0.3">
      <c r="A16" s="1">
        <v>14</v>
      </c>
      <c r="B16" s="1">
        <v>2465</v>
      </c>
      <c r="C16" s="1">
        <v>2455</v>
      </c>
      <c r="D16" s="1">
        <v>2460</v>
      </c>
    </row>
    <row r="17" spans="1:4" x14ac:dyDescent="0.3">
      <c r="A17" s="1">
        <v>15</v>
      </c>
      <c r="B17" s="1">
        <v>2610</v>
      </c>
      <c r="C17" s="1">
        <v>2605</v>
      </c>
      <c r="D17" s="1">
        <v>2610</v>
      </c>
    </row>
    <row r="18" spans="1:4" x14ac:dyDescent="0.3">
      <c r="A18" s="1">
        <v>16</v>
      </c>
      <c r="B18" s="1">
        <v>2770</v>
      </c>
      <c r="C18" s="1">
        <v>2750</v>
      </c>
      <c r="D18" s="1">
        <v>2757</v>
      </c>
    </row>
    <row r="19" spans="1:4" x14ac:dyDescent="0.3">
      <c r="A19" s="1">
        <v>17</v>
      </c>
      <c r="B19" s="1">
        <v>2900</v>
      </c>
      <c r="C19" s="1">
        <v>2885</v>
      </c>
      <c r="D19" s="1">
        <v>2903</v>
      </c>
    </row>
    <row r="20" spans="1:4" x14ac:dyDescent="0.3">
      <c r="A20" s="1">
        <v>18</v>
      </c>
      <c r="B20" s="1">
        <v>3045</v>
      </c>
      <c r="C20" s="1">
        <v>3038</v>
      </c>
      <c r="D20" s="1">
        <v>3050</v>
      </c>
    </row>
    <row r="21" spans="1:4" x14ac:dyDescent="0.3">
      <c r="A21" s="1">
        <v>19</v>
      </c>
      <c r="B21" s="1">
        <v>3200</v>
      </c>
      <c r="C21" s="1">
        <v>3174</v>
      </c>
      <c r="D21" s="1">
        <v>3201</v>
      </c>
    </row>
    <row r="22" spans="1:4" x14ac:dyDescent="0.3">
      <c r="A22" s="1">
        <v>20</v>
      </c>
      <c r="B22" s="1">
        <v>3345</v>
      </c>
      <c r="C22" s="1">
        <v>3325</v>
      </c>
      <c r="D22" s="1">
        <v>3345</v>
      </c>
    </row>
    <row r="23" spans="1:4" x14ac:dyDescent="0.3">
      <c r="A23" s="1">
        <v>21</v>
      </c>
      <c r="B23" s="1">
        <v>3490</v>
      </c>
      <c r="C23" s="16"/>
      <c r="D23" s="16"/>
    </row>
    <row r="24" spans="1:4" x14ac:dyDescent="0.3">
      <c r="A24" s="1">
        <v>22</v>
      </c>
      <c r="B24" s="1">
        <v>3631</v>
      </c>
      <c r="C24" s="16"/>
      <c r="D24" s="16"/>
    </row>
    <row r="25" spans="1:4" x14ac:dyDescent="0.3">
      <c r="A25" s="1">
        <v>23</v>
      </c>
      <c r="B25" s="1">
        <v>3767</v>
      </c>
      <c r="C25" s="16"/>
      <c r="D25" s="1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A8D86C263B4843A757B8FD9C719033" ma:contentTypeVersion="17" ma:contentTypeDescription="Crée un document." ma:contentTypeScope="" ma:versionID="d9310c8f5e9e1ce179d15dc8e9c6a857">
  <xsd:schema xmlns:xsd="http://www.w3.org/2001/XMLSchema" xmlns:xs="http://www.w3.org/2001/XMLSchema" xmlns:p="http://schemas.microsoft.com/office/2006/metadata/properties" xmlns:ns3="edbd86c0-9b39-4069-a090-0219efeddbd6" xmlns:ns4="e7085f15-1d28-4f4f-9d50-9969d9675497" targetNamespace="http://schemas.microsoft.com/office/2006/metadata/properties" ma:root="true" ma:fieldsID="436c50c1d4da7e83de133706983dbe0a" ns3:_="" ns4:_="">
    <xsd:import namespace="edbd86c0-9b39-4069-a090-0219efeddbd6"/>
    <xsd:import namespace="e7085f15-1d28-4f4f-9d50-9969d96754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d86c0-9b39-4069-a090-0219efedd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085f15-1d28-4f4f-9d50-9969d96754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dbd86c0-9b39-4069-a090-0219efeddbd6" xsi:nil="true"/>
  </documentManagement>
</p:properties>
</file>

<file path=customXml/itemProps1.xml><?xml version="1.0" encoding="utf-8"?>
<ds:datastoreItem xmlns:ds="http://schemas.openxmlformats.org/officeDocument/2006/customXml" ds:itemID="{92BF4A10-E211-48F3-B528-5384FC7F7C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2291E2-FECB-4EE2-BFA3-C4042FE0C2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bd86c0-9b39-4069-a090-0219efeddbd6"/>
    <ds:schemaRef ds:uri="e7085f15-1d28-4f4f-9d50-9969d96754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7FC52-C3E7-4EF9-AB62-6D555F7627AA}">
  <ds:schemaRefs>
    <ds:schemaRef ds:uri="http://purl.org/dc/dcmitype/"/>
    <ds:schemaRef ds:uri="http://schemas.microsoft.com/office/infopath/2007/PartnerControls"/>
    <ds:schemaRef ds:uri="edbd86c0-9b39-4069-a090-0219efeddbd6"/>
    <ds:schemaRef ds:uri="http://schemas.openxmlformats.org/package/2006/metadata/core-properties"/>
    <ds:schemaRef ds:uri="e7085f15-1d28-4f4f-9d50-9969d9675497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Delouane</dc:creator>
  <cp:lastModifiedBy>Mehdi Delouane</cp:lastModifiedBy>
  <dcterms:created xsi:type="dcterms:W3CDTF">2024-07-12T09:18:48Z</dcterms:created>
  <dcterms:modified xsi:type="dcterms:W3CDTF">2024-07-31T20:47:36Z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0x010100A4A8D86C263B4843A757B8FD9C719033</vt:lpwstr>
  </property>
</Properties>
</file>