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C:\Users\223110577\Desktop\Webpage Project\front-end\pmva\src\assets\samples\"/>
    </mc:Choice>
  </mc:AlternateContent>
  <xr:revisionPtr revIDLastSave="0" documentId="13_ncr:1_{A80E26CF-9947-4509-934F-CAC16A68E59C}" xr6:coauthVersionLast="47" xr6:coauthVersionMax="47" xr10:uidLastSave="{00000000-0000-0000-0000-000000000000}"/>
  <bookViews>
    <workbookView xWindow="-108" yWindow="-108" windowWidth="23256" windowHeight="12576" activeTab="2" xr2:uid="{00000000-000D-0000-FFFF-FFFF00000000}"/>
  </bookViews>
  <sheets>
    <sheet name="Revision History" sheetId="3" r:id="rId1"/>
    <sheet name="Instructions" sheetId="4" r:id="rId2"/>
    <sheet name="Assessment Report RR" sheetId="2" r:id="rId3"/>
    <sheet name="Dradis properties" sheetId="5" r:id="rId4"/>
    <sheet name="Dradis issues" sheetId="6" r:id="rId5"/>
    <sheet name="Dradis nodes"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2" l="1"/>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26" i="2"/>
  <c r="B27" i="2" l="1"/>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26" i="2"/>
  <c r="C32" i="2"/>
  <c r="C33" i="2"/>
  <c r="C34" i="2"/>
  <c r="C35" i="2"/>
  <c r="C36" i="2"/>
  <c r="C37" i="2"/>
  <c r="C38" i="2"/>
  <c r="C39" i="2"/>
  <c r="C40" i="2"/>
  <c r="C41" i="2"/>
  <c r="C42" i="2"/>
  <c r="C43" i="2"/>
  <c r="C44" i="2"/>
  <c r="C45" i="2"/>
  <c r="C46" i="2"/>
  <c r="C47" i="2"/>
  <c r="C48" i="2"/>
  <c r="C49" i="2"/>
  <c r="C50" i="2"/>
  <c r="C51" i="2"/>
  <c r="C52" i="2"/>
  <c r="C53" i="2"/>
  <c r="C54" i="2"/>
  <c r="C55" i="2"/>
  <c r="C56" i="2"/>
  <c r="C26" i="2"/>
  <c r="C27" i="2"/>
  <c r="C28" i="2"/>
  <c r="C29" i="2"/>
  <c r="C30" i="2"/>
  <c r="C31" i="2"/>
  <c r="C7" i="2"/>
  <c r="C3" i="2"/>
</calcChain>
</file>

<file path=xl/sharedStrings.xml><?xml version="1.0" encoding="utf-8"?>
<sst xmlns="http://schemas.openxmlformats.org/spreadsheetml/2006/main" count="722" uniqueCount="220">
  <si>
    <t>Attendee/Participant</t>
  </si>
  <si>
    <t>Program/Project/Product/Version Name</t>
  </si>
  <si>
    <t>Location of Assessment</t>
  </si>
  <si>
    <t>Date(s) Assessment was Performed</t>
  </si>
  <si>
    <t>Assessment Report DOC#</t>
  </si>
  <si>
    <t>Comments/Discussion Points</t>
  </si>
  <si>
    <t>Finding Name per Assessment Report</t>
  </si>
  <si>
    <t>Organizational Function, Role, Independent Reviewers</t>
  </si>
  <si>
    <t>Review Record Participants  (In Person or Offline)</t>
  </si>
  <si>
    <t>Action Items</t>
  </si>
  <si>
    <t>SSO Number</t>
  </si>
  <si>
    <t>eSG #</t>
  </si>
  <si>
    <t>CVSS 3.x Base Score with Vector</t>
  </si>
  <si>
    <t>Finding Action Plan Category (MM, RM or OM)</t>
  </si>
  <si>
    <t>PSL Discretion for Applicability or Priority Change with Rationale</t>
  </si>
  <si>
    <t>Previous Finding Duplicate (Unique Finding ID# or other)</t>
  </si>
  <si>
    <t>Unique Finding or Observation ID#</t>
  </si>
  <si>
    <t>SPR or Defect Number</t>
  </si>
  <si>
    <t>Cybersecurity Assessment Report Review Record</t>
  </si>
  <si>
    <t>Rev</t>
  </si>
  <si>
    <t>Date Revised</t>
  </si>
  <si>
    <t>ECR/ECO</t>
  </si>
  <si>
    <t>By Whom</t>
  </si>
  <si>
    <t>Why / Sections Modified</t>
  </si>
  <si>
    <t>N/A</t>
  </si>
  <si>
    <t>Dean Sabel</t>
  </si>
  <si>
    <t>DOC2374054 Cybersecurity Assessment Report Review Record</t>
  </si>
  <si>
    <t>May 2020</t>
  </si>
  <si>
    <t>Initial release</t>
  </si>
  <si>
    <t>Instructions for usage</t>
  </si>
  <si>
    <t>PSL</t>
  </si>
  <si>
    <t>PSR</t>
  </si>
  <si>
    <t>QA/RA</t>
  </si>
  <si>
    <t>Program LSD</t>
  </si>
  <si>
    <t xml:space="preserve">PSL and program team review content per instructions provided within DOC2373517 Product Cybersecurity Assessment Review Procedure.    </t>
  </si>
  <si>
    <t xml:space="preserve">PSL enters initial assessment report content per instructions provided within DOC2373517 Product Cybersecurity Assessment Review Procedure. </t>
  </si>
  <si>
    <t xml:space="preserve">Program team enters content into the GEHC design control defect management and/or design input process(s) per instructions provided within DOC2373517 Product Cybersecurity Assessment Review Procedure.    </t>
  </si>
  <si>
    <t>Order</t>
  </si>
  <si>
    <t xml:space="preserve">PSL and program team review content and status of Review Record items within the Security Technical Design Review DOC2192885  per instructions provided within DOC2373517 Product Cybersecurity Assessment Review Procedure.  </t>
  </si>
  <si>
    <t xml:space="preserve">This Review Record aligns with DOC2373517 Product Cybersecurity Assessment Review Procedure  </t>
  </si>
  <si>
    <t>SRA/PIA Risk ID</t>
  </si>
  <si>
    <t>Assessment Report Review Record DOC#</t>
  </si>
  <si>
    <t>Assessment Report Review Record Date(s)</t>
  </si>
  <si>
    <t>Type of Assessment (i.e. 3rd Party Penetration Test, Pen-Quiz, Cyberlab Vulnerability Exploration or other)</t>
  </si>
  <si>
    <t>Assessment Report Review Record Owner</t>
  </si>
  <si>
    <t>dradis.reportdate</t>
  </si>
  <si>
    <t>dradis.productname</t>
  </si>
  <si>
    <t>CT Build 20200811:0417</t>
  </si>
  <si>
    <t>Title</t>
  </si>
  <si>
    <t>Description</t>
  </si>
  <si>
    <t>Recommendation</t>
  </si>
  <si>
    <t>Status</t>
  </si>
  <si>
    <t>Type</t>
  </si>
  <si>
    <t>CVSSv3.BaseScore</t>
  </si>
  <si>
    <t>CVSSv3.Vector</t>
  </si>
  <si>
    <t>ID</t>
  </si>
  <si>
    <t>CVSSv3.BaseSeverity</t>
  </si>
  <si>
    <t>CVSSv3.TemporalScore</t>
  </si>
  <si>
    <t>CVSSv3.TemporalSeverity</t>
  </si>
  <si>
    <t>CVSSv3.EnvironmentalScore</t>
  </si>
  <si>
    <t>CVSSv3.EnvironmentalSeverity</t>
  </si>
  <si>
    <t>CVSSv3.BaseAttackVector</t>
  </si>
  <si>
    <t>CVSSv3.BaseAttackComplexity</t>
  </si>
  <si>
    <t>CVSSv3.BasePrivilegesRequired</t>
  </si>
  <si>
    <t>CVSSv3.BaseUserInteraction</t>
  </si>
  <si>
    <t>CVSSv3.BaseScope</t>
  </si>
  <si>
    <t>CVSSv3.BaseConfidentiality</t>
  </si>
  <si>
    <t>CVSSv3.BaseIntegrity</t>
  </si>
  <si>
    <t>CVSSv3.BaseAvailability</t>
  </si>
  <si>
    <t>CVSSv3.TemporalExploitCodeMaturity</t>
  </si>
  <si>
    <t>CVSSv3.TemporalRemediationLevel</t>
  </si>
  <si>
    <t>CVSSv3.TemporalReportConfidence</t>
  </si>
  <si>
    <t>CVSSv3.EnvironmentalConfidentialityRequirement</t>
  </si>
  <si>
    <t>CVSSv3.EnvironmentalIntegrityRequirement</t>
  </si>
  <si>
    <t>CVSSv3.EnvironmentalAvailabilityRequirement</t>
  </si>
  <si>
    <t>CVSSv3.ModifiedAttackVector</t>
  </si>
  <si>
    <t>CVSSv3.ModifiedAttackComplexity</t>
  </si>
  <si>
    <t>CVSSv3.ModifiedPrivilegesRequired</t>
  </si>
  <si>
    <t>CVSSv3.ModifiedUserInteraction</t>
  </si>
  <si>
    <t>CVSSv3.ModifiedScope</t>
  </si>
  <si>
    <t>CVSSv3.ModifiedConfidentiality</t>
  </si>
  <si>
    <t>CVSSv3.ModifiedIntegrity</t>
  </si>
  <si>
    <t>CVSSv3.ModifiedAvailability</t>
  </si>
  <si>
    <t>[New] MMSR #4:  Hardcoded password for ctfirm account</t>
  </si>
  <si>
    <t>System analysis noted a "ctfirm" account on the operating system, and further noted a hardcoded password of t$pps in a binary located at /usr/g/fw/vxWorks.gbl_fw_x000D_
_x000D_
This is a violation of Mandatory Minimum Security Requirement #4:_x000D_
_x000D_
bc. [MMSR_REQ_4] All passwords shall be able to be changed (i.e. no fixed or hardcoded passwords)._x000D_
_x000D_
Although it is understood that ssh access is normally disabled on this system, this represents an exceptionally severe vulnerability if SSH is ever re-enabled for any reason (such as to support digital expert).   _x000D_
_x000D_
As a specific example, when SSH is re-enabled it is possible to gain remote root access to the system in a very small number of steps:_x000D_
_x000D_
Use SSH and the hardcoded password of  t$pps to bypass the firewall, then use the nc command to connect to port 6384:_x000D_
_x000D_
bc. ssh -N -L 6384:127.0.0.1:6384 ctfirm@3.246.249.76   _x000D_
nc 127.0.0.1 6384_x000D_
_x000D_
At this point, an attacker can run an arbitrary command, such as a bash shell:_x000D_
_x000D_
bc. /bin/bash_x000D_
_x000D_
From this point, an attacker has access to a bash command prompt running as ctuser.  They can further gain root access using privilege escalation attacks outlined elsewhere in this report.</t>
  </si>
  <si>
    <t>Never, under any circumstances use a hardcoded password.  Re-architect firmware as needed to remove the need for this hardcoded password.  _x000D_
_x000D_
If able, disable SSH port forwarding.</t>
  </si>
  <si>
    <t>Unresolved</t>
  </si>
  <si>
    <t>MMSR</t>
  </si>
  <si>
    <t>10.0</t>
  </si>
  <si>
    <t>3715</t>
  </si>
  <si>
    <t>n/a</t>
  </si>
  <si>
    <t>[New] The diagStarter service remotely executes arbitrary commands</t>
  </si>
  <si>
    <t>A brief review of the binary at /usr/g/bin/diagStarter as well as the launch configuration at /etc/xinetd.d/diagStart revealed that this binary will execute arbitrary commands as the ctuser over a TCP network socket.  _x000D_
_x000D_
This is troublesome as the service has nearly zero protections beyond the firewall and provides an obvious attack point.</t>
  </si>
  <si>
    <t>At a bare minimum, bind this service to localhost and/or add an authentication mechanism.  Ideally this service should be completely eradicated.</t>
  </si>
  <si>
    <t>Finding</t>
  </si>
  <si>
    <t>8.0</t>
  </si>
  <si>
    <t>CVSS:3.0/AV:A/AC:L/PR:L/UI:N/S:U/C:H/I:H/A:H</t>
  </si>
  <si>
    <t>3716</t>
  </si>
  <si>
    <t>High</t>
  </si>
  <si>
    <t>Adjacent</t>
  </si>
  <si>
    <t>Low</t>
  </si>
  <si>
    <t>None</t>
  </si>
  <si>
    <t>Unchanged</t>
  </si>
  <si>
    <t>Not Defined</t>
  </si>
  <si>
    <t>[Updated] Excessive Detail in System Banner</t>
  </si>
  <si>
    <t>This system contains a network banner that clearly discloses that the system is a GEHC CT-system.  This has real-world implications as attackers can easily search for this banner and identify internet-connected systems based on this banner._x000D_
_x000D_
bc. Welcome to GEHC-CT-OS-DOC2411985R1.2018R7 DOC2411985R1.2018R7 (x86_64) - Kernel \r (\l).  _x000D_
_x000D_
_x000D_
As a specific example, the shodan search engine can be used to identify an IP address for a system that is likely a CT system that is (unwisely) connected directly to the public internet:_x000D_
_x000D_
!/pro/projects/205/nodes/895/attachments/shodan.png!_x000D_
_x000D_
Again, it is understood that SSH is normally disabled, but given the continuous onslaught of use cases (such as digital expert) which require enabling SSH, it is recommended to configure the SSH banner accordingly.</t>
  </si>
  <si>
    <t>Disable this banner.</t>
  </si>
  <si>
    <t>Unresolved as of August 2020 Retest</t>
  </si>
  <si>
    <t>4.3</t>
  </si>
  <si>
    <t>CVSS:3.0/AV:A/AC:L/PR:N/UI:N/S:U/C:L/I:N/A:N</t>
  </si>
  <si>
    <t>3717</t>
  </si>
  <si>
    <t>Medium</t>
  </si>
  <si>
    <t>[New] MMSR #9 Handling of TPM unlock password + Commentary on Disk Encryption</t>
  </si>
  <si>
    <t>As part of this test, a review of the disk encryption technique was specifically requested.   _x000D_
_x000D_
A script located in the /root directory named mountPartition.sh was promptly noted.  The following line within the script was quickly noted to be of interest:_x000D_
_x000D_
bc. tpm2_nvread -x 0x1500001 -a 0x40000001 -P 'Mc3@GEHC_1234' -s 32 | tail -1 | xxd -r -p | cryptsetup luksOpen --key-file=- $DEVICE  $DEVICE_CRYPT_NAME_x000D_
_x000D_
Notably, this password is stored in cleartext, within an obvious script on an unencrypted partition.  This is a violation of MMSR #9:_x000D_
_x000D_
bc. Product shall encrypt all PII, PHI, and sensitive data (including authentication credentials) at rest using FIPS 140-2 compliant Level 1 or better encryption algorithms (e.g. AES 256b, DSA/RSA 2048b or SHA-256).  Product shall encrypt all passwords using a salted hash using a SHA-256 algorithm or higher._x000D_
_x000D_
By slightly varying this script, one of the three disk encryption keys could be extracted to a file:_x000D_
_x000D_
bc. tpm2_nvread -x 0x1500001 -a 0x40000001 -P 'Mc3@GEHC_1234' -s 32 | tail -1 | xxd -r -p &gt; thisiskey.bin_x000D_
_x000D_
The master key for a given partition could be dumped:_x000D_
_x000D_
!/pro/projects/205/nodes/895/attachments/keydump.png!_x000D_
_x000D_
Given the remote nature of this test, it was impossible to experimentally evaluate the robustness of the key storage,  but there was no obvious tie to the use of a PCR.  _x000D_
_x000D_
It seems likely that a side-booting attack leveraging the "Mc3@GEHC_1234" password to extract the disk encryption key would would succeed.  _x000D_
_x000D_
As mentioned above, three key slots are in use; additional review of the design of the architecture for the other two key slots would be needed to comment on the overall robustness of this solution.</t>
  </si>
  <si>
    <t>Review of documentation implies that newer versions of the tpm2_nvread command make it possible to tie the password to a PCR rather than a password.  Consider updating the software and then using the pcr rather than a password.</t>
  </si>
  <si>
    <t>10</t>
  </si>
  <si>
    <t>3718</t>
  </si>
  <si>
    <t>[New] Vulnerable Version of OpenResty</t>
  </si>
  <si>
    <t>The system allows external network connections on port 443 running an outdated version of OpenResty which is known to be vulnerable to CVE-2020-11724.  Although a review of system configuration shows that the system is not currently vulnerable to the items detailed within the CVE, even small configuration changes could create a future situation with severe security implications.</t>
  </si>
  <si>
    <t>Upgrade to a newer version of OpenResty with no known security issues.</t>
  </si>
  <si>
    <t>7.5</t>
  </si>
  <si>
    <t>CVSSv3:/AV:N/AC:L/PR:N/UI:N/S:U/C:N/I:H/A:N</t>
  </si>
  <si>
    <t>3719</t>
  </si>
  <si>
    <t>[New] Excessive Port Exposure</t>
  </si>
  <si>
    <t>The following ports were noted to be exposed to the hospital network with no obvious authentication mechanism:_x000D_
_x000D_
443 _x000D_
8091  (unencrypted)_x000D_
21430   (unencrypted)_x000D_
_x000D_
Of special concern, these ports do not appear to have exceptions in the PNF firewall user interface and seem to be inadvertently exposed.</t>
  </si>
  <si>
    <t>Do not expose these ports.  If there is a specific reason for exposing these ports, it should be well-documented and the authentication method should be clearly communicated.</t>
  </si>
  <si>
    <t>7.3</t>
  </si>
  <si>
    <t>CVSS:3.0/AV:N/AC:L/PR:N/UI:N/S:U/C:L/I:L/A:L</t>
  </si>
  <si>
    <t>3720</t>
  </si>
  <si>
    <t>Network</t>
  </si>
  <si>
    <t>[Not re-tested] No password on bootloader</t>
  </si>
  <si>
    <t>Note:  This item could not be directly reviewed due to the remote nature of this test, but based on a review of configuration files as well as the nature of encryption key management mechanisms being used, the issue appears to still be present._x000D_
_x000D_
By pressing the "e" key while grub is booting, it's possible to enter a command prompt (via the "c" key).  This allows using the root and chainloader commands to boot to a USB stick.  This makes it possible to bypass the installed operating system and instead boot a different operating system.  From there an attacker could modify files or access PHI.</t>
  </si>
  <si>
    <t>Define a grub password.</t>
  </si>
  <si>
    <t>6.8</t>
  </si>
  <si>
    <t>CVSS:3.0/AV:P/AC:L/PR:N/UI:N/S:U/C:H/I:H/A:H</t>
  </si>
  <si>
    <t>3722</t>
  </si>
  <si>
    <t>Physical</t>
  </si>
  <si>
    <t>[Open] Files with 777 permissions</t>
  </si>
  <si>
    <t>There are over 6000 files on the hard drive that have world-writable permissions, notably including hundreds of scripts.</t>
  </si>
  <si>
    <t>Use the "find" command to locate files with 777 permissions.  There should be no files with 777 permissions on a properly secured system.</t>
  </si>
  <si>
    <t>ArchDesign</t>
  </si>
  <si>
    <t>0.0</t>
  </si>
  <si>
    <t>3723</t>
  </si>
  <si>
    <t>[Updated] Browser Kiosk Not robust</t>
  </si>
  <si>
    <t>Firefox is launched as part of the service tools.  After firefox is launched, it is possible to press Ctrl-Shift-A, and then gain further access to the web browser.</t>
  </si>
  <si>
    <t>Perform a comprehensive review of various keystroke combinations while firefox is running.  Consider using firefox's built-in "-kiosk" option while launching the browser.  Strongly consider creating a new unix user that is used for launching firefox, which does not have access to the files within the "ctuser" directory.</t>
  </si>
  <si>
    <t>5.3</t>
  </si>
  <si>
    <t>CVSS:3.0/AV:P/AC:H/PR:N/UI:N/S:U/C:L/I:H/A:L</t>
  </si>
  <si>
    <t>3725</t>
  </si>
  <si>
    <t>[Updated] Insecure file permissions allow privilege escalation to root</t>
  </si>
  <si>
    <t>Sudo is configured to allow ctuser to execute several scripts. _x000D_
_x000D_
While many of the scripts had appropriate permissions, the following files were editable by ctuser.  Note that files owned by ctuser that are not currently writable can be made editable _x000D_
_x000D_
bc. -rwxr-xr-x 1 ctuser ctuser 251 Jan 11  2017 /usr/g/scripts/sysstate_rootcopy_x000D_
-r-xr-xr-x 1 ctuser ctuser 2217 Aug 11 06:02 /usr/g/scripts/set_dc_group_to_ea3_x000D_
-r-xr-x--- 1 ctuser ctuser 13866 Aug 12 11:41 /usr/g/scripts/secure_EA3Config.sh_x000D_
-r-x------ 1 ctuser ctuser 2387 Aug 12 11:42 /usr/g/ctuser/terra/scripts/dataexport/install_de_x000D_
-r-x------ 1 ctuser ctuser 760 Aug 12 11:42 /usr/g/ctuser/terra/scripts/dataexport/uninstall_de_x000D_
-r-x------ 1 ctuser ctuser 3617 Aug 12 11:42 /usr/g/ctuser/terra/scripts/dataexport/install_pkg_de_x000D_
-r-x------ 1 ctuser ctuser 1006 Aug 12 11:42 /usr/g/ctuser/terra/scripts/dataexport/uninstall_pkg_de_x000D_
-rwxr-xr-x 1 ctuser ctuser 1119 Jul 21  2005 /usr/g/ctuser/install/fullcard_console_install.csh_x000D_
-rwxr-xr-x 1 ctuser ctuser 559 Feb 14  2006 /usr/g/insite/eServDoc/InstallServiceDoc_x000D_
-rwxr-xr-x 1 ctuser ctuser 680 Sep 22  2005 /usr/g/insite/eServDoc/ViewServiceDoc_x000D_
-r-xr-xr-x 1 ctuser ctuser 31768 Sep 20  2019 /usr/g/scripts/patch_install_x000D_
-r-xr-xr-x 1 ctuser ctuser 2528 Jan 11  2017 /usr/g/bin/disable_scanmgr_x000D_
-r-xr-xr-x 1 ctuser ctuser 1010 Aug 11 15:34 /usr/g/ctuser/install/configure_smartsubscription_option_x000D_
-r-xr-xr-x 1 ctuser ctuser 4484 Aug 11 15:34 /usr/g/sdapplications/eis/aws/scripts/installAwsConnector.sh_x000D_
-r-xr-xr-x 1 ctuser ctuser 1139 Aug 11 15:34 /usr/g/sdapplications/eis/aws/scripts/uninstallAwsClient.sh_x000D_
-rwxr-xr-x 1 ctuser ctuser 5 Aug 14 04:30 /usr/g/ctuser/install/install_enhanced_recon_x000D_
-r-x------ 1 ctuser ctuser 15731 Jul 22 17:23 /usr/g/ctuser/nuevo/scripts/install/configureArchiveDevices.py_x000D_
-rwxrwxr-x 1 ctuser ctuser 8753 Jul 22 17:23 /usr/g/ctuser/nuevo/scripts/util/nvo_sprsnap_x000D_
-r-xr-xr-x 1 ctuser ctuser 730 Jun 17  2011 /usr/g/scripts/setup_smart_prep_auto_trigger_x000D_
-r-xr-xr-x 1 ctuser ctuser 221 May 21  2013 /usr/g/bin/startAMMAdmin_x000D_
-r-xr-xr-x 1 ctuser ctuser 842 Jan 11  2017 /usr/g/scripts/setup_insite_browser_prefs.sh_x000D_
-r-xr-xr-x 1 ctuser ctuser 1411 Jan  6  2020 /usr/g/ctuser/nanocloud/scripts/nanoCloudAuthWebServiceCtl.sh_x000D_
-r-xr-xr-x 1 ctuser ctuser 511 Dec 27  2017 /usr/g/scripts/startALV.sh_x000D_
-rwxr-xr-x 1 ctuser ctuser 36805 Aug  7 19:46 /usr/local/bin/expressmode_x000D_
-rwxr-xr-x 1 ctuser ctuser 48544192 May  6 18:55 /usr/local/bin/minikube_x000D_
-r-xr-xr-x 1 ctuser ctuser 3528 Jul  8 17:15 /usr/g/scripts/checkSystemDisks.pl_x000D_
-r-xr-xr-x 1 ctuser ctuser 672 Jul  2 15:20 /usr/g/bin/service_backup_tool_x000D_
-r-xr-xr-x 1 ctuser ctuser 1395 Aug 11 04:48 /usr/g/bin/slay_x000D_
-r-xr-xr-x 1 ctuser ctuser 58396 Apr 28  2008 /usr/g/bin/consolediagsgui.py_x000D_
_x000D_
_x000D_
A few other files were missing, and could potentially be created and then executed with root permissions:_x000D_
bc. /usr/g/insite/ProDiags/PushRTS/bin/PushRTS_x000D_
/'mnt/cdrom/install/OC/scsidev_x000D_
_x000D_
_x000D_
Editing any of the these files and inserting bash and then exit commands will allow ctuser to execute sudo and become root. An attacker would merely need to edit the file and replace the contents with a single line containing the word "bash", and then execute the file with sudo.</t>
  </si>
  <si>
    <t>Check and correct file permissions of all files that are configured for sudo execution so that only root can edit them.</t>
  </si>
  <si>
    <t>8.8</t>
  </si>
  <si>
    <t>CVSS:3.0/AV:L/AC:L/PR:L/UI:N/S:C/C:H/I:H/A:H</t>
  </si>
  <si>
    <t>3726</t>
  </si>
  <si>
    <t>Local</t>
  </si>
  <si>
    <t>Changed</t>
  </si>
  <si>
    <t>[Open] Services listening externally</t>
  </si>
  <si>
    <t>Although a firewall is in place which mitigates the severity of this finding, as best practice software intended for internal usage should not listen on external network interfaces.  Ideally, only the DICOM service would be listening externally.  To see a list of the running services, use the following command:_x000D_
_x000D_
If the firewall is turned off (or broken) by a customer or service representative,  this can quickly escalate from a minor item to a critical security item._x000D_
_x000D_
Sample command to list relevant processes:  netstat -t -l -n -p |  grep -v 127.0.0.1 | grep -v (internal addresses)</t>
  </si>
  <si>
    <t>An effort should be undertaken to address each and every service that is currently listening externally.</t>
  </si>
  <si>
    <t>3731</t>
  </si>
  <si>
    <t>[Updated] Disallowed network analysis tools installed</t>
  </si>
  <si>
    <t>A search of the hard drive found disallowed network analysis tools within docker containers.  Specifically, the following linux command revealed the presence of the netcat tool:_x000D_
_x000D_
bc. find / -type f -iname nc_x000D_
_x000D_
Many of these containers include a variant of busybox which includes netcat.  Netcat is a commonly used method used by attackers to obtain remote shells and can be a significant contributor to the viability of a potential attack._x000D_
_x000D_
Checking the system for tools like netcat is a common element of many security checklists, and the presence of these tools is a security violation for many customers such as the US Department of Defense</t>
  </si>
  <si>
    <t>Docker containers must be inspected and minimized prior to usage on the system.</t>
  </si>
  <si>
    <t>3733</t>
  </si>
  <si>
    <t>[Open] IPv4 Forwarding Enabled</t>
  </si>
  <si>
    <t>Based on inspection of the setting for net.ipv4.conf.all.forwarding and net.ipv4.conf.eth2.forwarding, this system appears to have forwarding enabled.  _x000D_
_x000D_
Although the nature of remote testing made it difficult to specifically test the ability to reach the internal network, it must be assumed that attackers connected to the same switch as the host computer would be able to reach the internal CT network.</t>
  </si>
  <si>
    <t>Disable IPv4 forwarding.</t>
  </si>
  <si>
    <t>6.3</t>
  </si>
  <si>
    <t>CVSS:3.0/AV:A/AC:L/PR:N/UI:N/S:U/C:L/I:L/A:L</t>
  </si>
  <si>
    <t>3736</t>
  </si>
  <si>
    <t>Adjacent Network</t>
  </si>
  <si>
    <t>[Updated] MMSR #21:  Docker containers in use with out-of-support linux</t>
  </si>
  <si>
    <t>Various containers were noted that are using out-of-support base operating systems, specifically including:_x000D_
_x000D_
bc.. 96225d6d009 Alpine 3.8.1 4_x000D_
6e4bffa46d70:  Debian 9_x000D_
8454cbe08dc9:  Debian 9_x000D_
a91b176d2f0f:  Alpine 3.8.1_x000D_
b2756210eeab:  Debian 9_x000D_
bd12a212f9dc:  Debian 9_x000D_
2c9a0406787:  Debian 9_x000D_
ebac1ae204a2:  Debian 9_x000D_
registry:  Alpine 3.8.4_x000D_
_x000D_
_x000D_
p. This is a violation of GE Mandatory Minimum Security Requirement #21, which states:  _x000D_
_x000D_
bc. Product Operating System(s) and other software shall meet the lifecycle requirements as defined in GEHC Standard “Product Security Life Cycle Requirements” (DOC1428265).</t>
  </si>
  <si>
    <t>Update all docker containers to use a supported operating system.  Discuss long-term patch strategies with your PSL.  Consider using only docker containers that are based on versions of linux that are long-term supported.</t>
  </si>
  <si>
    <t>3739</t>
  </si>
  <si>
    <t>[Open] Any EA3 User can change the password and access rights of any other EA3 user</t>
  </si>
  <si>
    <t>The tooling in /usr/g/gehc_security/ea3/integration can be used to add, delete, and modify EA3 users.  For example, after logging in as ctuser the following scenario was possible:_x000D_
_x000D_
* Change directory to /usr/g/gehc_security/ea3/integration_x000D_
* Run ./DBViewer.bat to see the list of other users_x000D_
* Update a user's password, such as root:_x000D_
** ./DBTool.bat -user root J0Natha.nS Administrator</t>
  </si>
  <si>
    <t>Change filesystem permissions as needed to ensure these tools are not globally available.</t>
  </si>
  <si>
    <t>7.9</t>
  </si>
  <si>
    <t>CVSS:3.0/AV:L/AC:L/PR:L/UI:N/S:C/C:L/I:H/A:L</t>
  </si>
  <si>
    <t>3741</t>
  </si>
  <si>
    <t>[New] Missing Patches</t>
  </si>
  <si>
    <t>A nessus scan was conducted which indicated that important patches are missing.</t>
  </si>
  <si>
    <t>Apply necessary patches.  Upgrade to a newer operating system if needed.</t>
  </si>
  <si>
    <t>9.8</t>
  </si>
  <si>
    <t>CVSS:3.0/AV:N/AC:L/PR:N/UI:N/S:U/C:H/I:H/A:H</t>
  </si>
  <si>
    <t>3743</t>
  </si>
  <si>
    <t>Critical</t>
  </si>
  <si>
    <t>[New] Ability to bypass security restrictions via SecurityCenter_Lutil</t>
  </si>
  <si>
    <t>Analysis of the binary located at /usr/g/mc3/security-center/mc3-scapplication/bin/SecurityCenter_Lutil revealed that it is possible to run numerous commands with root level privileges as the ctuser.  _x000D_
_x000D_
For example, it is possible to view the /etc/shadow file with the following command:_x000D_
_x000D_
bc. /SecurityCenter_Lutil /usr/bin/cat /etc/shadow_x000D_
_x000D_
Similarly, numerous files such as /usr/g/mc3/security-center/mc3-scapplication/bin/password_reset.sh can be executed (which incidentally can also be modified by the ctuser to run arbitrary commands as root)</t>
  </si>
  <si>
    <t>Use the system sudo methodology.  Items such as microservices that manipulate the root password should simply run under the root account rather than relying on customized methods to elevate from sdc to root.</t>
  </si>
  <si>
    <t>3744</t>
  </si>
  <si>
    <t>Label</t>
  </si>
  <si>
    <t>August 17 2020 (Current Retest)</t>
  </si>
  <si>
    <t>Remote</t>
  </si>
  <si>
    <t>PenQuiz</t>
  </si>
  <si>
    <t>MM</t>
  </si>
  <si>
    <t>RM</t>
  </si>
  <si>
    <t>OM</t>
  </si>
  <si>
    <t>Remote code execution can even shutdown the system or change any patient records.</t>
  </si>
  <si>
    <t>Undocumented port exposure is not good.</t>
  </si>
  <si>
    <t>Benny Joseph</t>
  </si>
  <si>
    <t>August 20 2020</t>
  </si>
  <si>
    <t>When port forwading is anabled, even if ssh port is blocked by firewall, attacker could do remote login.</t>
  </si>
  <si>
    <t>Change the system banner. This is repeated finding.</t>
  </si>
  <si>
    <t>Previous finding</t>
  </si>
  <si>
    <t>Fixed password for TPM NVRAM read could void the purpose of encrypted data partition.</t>
  </si>
  <si>
    <t>Enable bootloader password, Disable Legacy Boot Mode and Enable UEFI Secure Boot.</t>
  </si>
  <si>
    <t>Latest Firefox support Kiosk mode. It can be enabled easily by passing --kiosk paramater.</t>
  </si>
  <si>
    <t>This issue is reported last year assesment itself. Consider prioritizing fix.</t>
  </si>
  <si>
    <t>Internal services should bind to local host.</t>
  </si>
  <si>
    <t>IP forwarding is enable for docker containers to communicate to host process or other container service. This would open internal Gantry private network be exposed for attackers. This is serious concern, because gantry network doesn't have any protection.</t>
  </si>
  <si>
    <t>Patch the base OS or upgrade to latest where support is available.</t>
  </si>
  <si>
    <t>Authorization should be enabled in password change tool.</t>
  </si>
  <si>
    <t>sdc user should not be allowed to change the root password. Similarly, other operations that only root is allowed to execute should not be executed by less priviledged user.</t>
  </si>
  <si>
    <t>Upgrade OpenResty web server. Do not expose web service to public network interface, if it is internal. Bind the the service to localhost.</t>
  </si>
  <si>
    <t>Remove network analysis tool inside docker containers. These tools are dangerous ones in the hands of attacker.</t>
  </si>
  <si>
    <t>Follow the guideline given in MC3 by all new changes.</t>
  </si>
  <si>
    <t>Patch the system with latest software. If the patch involve 2nd party software, get it fixed by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</si>
</sst>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2"/>
      <color theme="1"/>
      <name val="GE Inspira"/>
      <family val="2"/>
    </font>
    <font>
      <b/>
      <sz val="12"/>
      <color theme="1"/>
      <name val="GE Inspira"/>
      <family val="2"/>
    </font>
    <font>
      <sz val="18"/>
      <color theme="1"/>
      <name val="Calibri"/>
      <family val="2"/>
      <scheme val="minor"/>
    </font>
    <font>
      <b/>
      <sz val="10"/>
      <color theme="0"/>
      <name val="Arial"/>
      <family val="2"/>
    </font>
    <font>
      <sz val="10"/>
      <color theme="1"/>
      <name val="Arial"/>
      <family val="2"/>
    </font>
    <font>
      <sz val="11"/>
      <color theme="1"/>
      <name val="Arial"/>
      <family val="2"/>
    </font>
    <font>
      <sz val="14"/>
      <color theme="1"/>
      <name val="Arial"/>
      <family val="2"/>
    </font>
    <font>
      <b/>
      <sz val="12"/>
      <color theme="1"/>
      <name val="Arial"/>
      <family val="2"/>
    </font>
    <font>
      <b/>
      <sz val="12"/>
      <color theme="1"/>
      <name val="GE Inspira"/>
    </font>
    <font>
      <b/>
      <sz val="18"/>
      <color theme="1"/>
      <name val="Arial"/>
      <family val="2"/>
    </font>
  </fonts>
  <fills count="5">
    <fill>
      <patternFill patternType="none"/>
    </fill>
    <fill>
      <patternFill patternType="gray125"/>
    </fill>
    <fill>
      <patternFill patternType="solid">
        <bgColor indexed="64"/>
      </patternFill>
    </fill>
    <fill>
      <patternFill patternType="solid">
        <fgColor theme="0"/>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4">
    <xf numFmtId="0" fontId="0" fillId="0" borderId="0" xfId="0"/>
    <xf numFmtId="0" fontId="1" fillId="0" borderId="0" xfId="0" applyFont="1" applyAlignment="1">
      <alignment vertical="center"/>
    </xf>
    <xf numFmtId="0" fontId="4" fillId="2" borderId="1" xfId="0" applyNumberFormat="1" applyFont="1" applyFill="1" applyBorder="1" applyAlignment="1">
      <alignment horizontal="left" vertical="top" wrapText="1"/>
    </xf>
    <xf numFmtId="0" fontId="0" fillId="0" borderId="0" xfId="0" applyNumberFormat="1" applyAlignment="1">
      <alignment horizontal="left" vertical="top" wrapText="1"/>
    </xf>
    <xf numFmtId="0" fontId="5" fillId="0" borderId="1" xfId="0" applyNumberFormat="1" applyFont="1" applyBorder="1" applyAlignment="1">
      <alignment horizontal="left" vertical="top" wrapText="1"/>
    </xf>
    <xf numFmtId="14" fontId="5" fillId="0" borderId="1" xfId="0" applyNumberFormat="1" applyFont="1" applyBorder="1" applyAlignment="1">
      <alignment horizontal="left" vertical="top" wrapText="1"/>
    </xf>
    <xf numFmtId="49" fontId="5" fillId="0" borderId="1" xfId="0" applyNumberFormat="1" applyFont="1" applyBorder="1" applyAlignment="1">
      <alignment horizontal="left" vertical="top" wrapText="1"/>
    </xf>
    <xf numFmtId="0" fontId="7" fillId="0" borderId="0" xfId="0" applyFont="1" applyAlignment="1">
      <alignment horizontal="left" vertical="top" wrapText="1"/>
    </xf>
    <xf numFmtId="0" fontId="0" fillId="0" borderId="0" xfId="0" applyAlignment="1">
      <alignment horizontal="left" vertical="top" wrapText="1"/>
    </xf>
    <xf numFmtId="0" fontId="8" fillId="0" borderId="1" xfId="0" applyFont="1" applyBorder="1" applyAlignment="1">
      <alignment horizontal="left" vertical="top" wrapText="1"/>
    </xf>
    <xf numFmtId="0" fontId="6" fillId="0" borderId="1" xfId="0" applyFont="1" applyBorder="1" applyAlignment="1">
      <alignment horizontal="left" vertical="top" wrapText="1"/>
    </xf>
    <xf numFmtId="0" fontId="2" fillId="4" borderId="1" xfId="0" applyFont="1" applyFill="1" applyBorder="1" applyAlignment="1">
      <alignment horizontal="left" vertical="top" wrapText="1"/>
    </xf>
    <xf numFmtId="0" fontId="9" fillId="0" borderId="1" xfId="0" applyFont="1" applyBorder="1" applyAlignment="1">
      <alignment horizontal="left" vertical="top" wrapText="1"/>
    </xf>
    <xf numFmtId="0" fontId="1" fillId="0" borderId="1" xfId="0" applyFont="1" applyBorder="1" applyAlignment="1">
      <alignment horizontal="left" vertical="top" wrapText="1"/>
    </xf>
    <xf numFmtId="0" fontId="9" fillId="4"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2" fillId="4" borderId="1" xfId="0" applyNumberFormat="1" applyFont="1" applyFill="1" applyBorder="1" applyAlignment="1">
      <alignment horizontal="left" vertical="top" wrapText="1"/>
    </xf>
    <xf numFmtId="0" fontId="1" fillId="4" borderId="1" xfId="0" applyNumberFormat="1" applyFont="1" applyFill="1" applyBorder="1" applyAlignment="1">
      <alignment horizontal="left" vertical="top" wrapText="1"/>
    </xf>
    <xf numFmtId="0" fontId="2" fillId="3" borderId="1" xfId="0" applyNumberFormat="1" applyFont="1" applyFill="1" applyBorder="1" applyAlignment="1">
      <alignment horizontal="left" vertical="top" wrapText="1"/>
    </xf>
    <xf numFmtId="0" fontId="1" fillId="3" borderId="1" xfId="0" applyNumberFormat="1" applyFont="1" applyFill="1" applyBorder="1" applyAlignment="1">
      <alignment horizontal="left" vertical="top" wrapText="1"/>
    </xf>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16" fontId="1" fillId="4" borderId="1" xfId="0" applyNumberFormat="1" applyFont="1" applyFill="1" applyBorder="1" applyAlignment="1">
      <alignment horizontal="left" vertical="top" wrapText="1"/>
    </xf>
    <xf numFmtId="0" fontId="3" fillId="0" borderId="0" xfId="0" applyFont="1" applyAlignment="1">
      <alignment horizontal="center"/>
    </xf>
    <xf numFmtId="0" fontId="10" fillId="0" borderId="0" xfId="0" applyFont="1" applyAlignment="1">
      <alignment vertical="center"/>
    </xf>
    <xf numFmtId="0" fontId="3" fillId="0" borderId="0" xfId="0" applyFont="1" applyAlignment="1"/>
    <xf numFmtId="0" fontId="2" fillId="0" borderId="0" xfId="0" applyFont="1" applyBorder="1" applyAlignment="1">
      <alignment vertical="center"/>
    </xf>
    <xf numFmtId="0" fontId="0" fillId="0" borderId="0" xfId="0" applyBorder="1" applyAlignment="1"/>
  </cellXfs>
  <cellStyles count="1">
    <cellStyle name="Normal" xfId="0" builtinId="0"/>
  </cellStyles>
  <dxfs count="25">
    <dxf>
      <font>
        <b val="0"/>
        <i val="0"/>
        <strike val="0"/>
        <condense val="0"/>
        <extend val="0"/>
        <outline val="0"/>
        <shadow val="0"/>
        <u val="none"/>
        <vertAlign val="baseline"/>
        <sz val="11"/>
        <color theme="1"/>
        <name val="GE Inspira"/>
        <family val="2"/>
        <scheme val="none"/>
      </font>
      <fill>
        <patternFill patternType="solid">
          <fgColor theme="0"/>
          <bgColor indexed="65"/>
        </patternFill>
      </fill>
      <alignment horizontal="left" vertical="top" textRotation="0" wrapText="1" indent="0" justifyLastLine="0" shrinkToFit="0" readingOrder="0"/>
      <border diagonalUp="0" diagonalDown="0" outline="0">
        <left/>
        <right/>
        <top/>
        <bottom/>
      </border>
    </dxf>
    <dxf>
      <alignment horizontal="left"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E Inspira"/>
        <family val="2"/>
        <scheme val="none"/>
      </font>
      <fill>
        <patternFill patternType="solid">
          <fgColor theme="0"/>
          <bgColor indexed="65"/>
        </patternFill>
      </fill>
      <alignment horizontal="left" vertical="top" textRotation="0" wrapText="1" indent="0" justifyLastLine="0" shrinkToFit="0" readingOrder="0"/>
      <border diagonalUp="0" diagonalDown="0" outline="0">
        <left/>
        <right style="medium">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E Inspira"/>
        <family val="2"/>
        <scheme val="none"/>
      </font>
      <fill>
        <patternFill patternType="solid">
          <fgColor theme="0"/>
          <bgColor indexed="65"/>
        </patternFill>
      </fill>
      <alignment horizontal="left" vertical="top" textRotation="0" wrapText="1" indent="0" justifyLastLine="0" shrinkToFit="0" readingOrder="0"/>
      <border diagonalUp="0" diagonalDown="0" outline="0">
        <left/>
        <right style="medium">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E Inspira"/>
        <family val="2"/>
        <scheme val="none"/>
      </font>
      <fill>
        <patternFill patternType="solid">
          <fgColor theme="0"/>
          <bgColor indexed="65"/>
        </patternFill>
      </fill>
      <alignment horizontal="left" vertical="top" textRotation="0" wrapText="1" indent="0" justifyLastLine="0" shrinkToFit="0" readingOrder="0"/>
      <border diagonalUp="0" diagonalDown="0" outline="0">
        <left/>
        <right style="medium">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E Inspira"/>
        <family val="2"/>
        <scheme val="none"/>
      </font>
      <fill>
        <patternFill patternType="solid">
          <fgColor theme="0"/>
          <bgColor indexed="65"/>
        </patternFill>
      </fill>
      <alignment horizontal="left" vertical="top" textRotation="0" wrapText="1" indent="0" justifyLastLine="0" shrinkToFit="0" readingOrder="0"/>
      <border diagonalUp="0" diagonalDown="0" outline="0">
        <left/>
        <right style="medium">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E Inspira"/>
        <family val="2"/>
        <scheme val="none"/>
      </font>
      <fill>
        <patternFill patternType="solid">
          <fgColor theme="0"/>
          <bgColor indexed="65"/>
        </patternFill>
      </fill>
      <alignment horizontal="left" vertical="top" textRotation="0" wrapText="1" indent="0" justifyLastLine="0" shrinkToFit="0" readingOrder="0"/>
      <border diagonalUp="0" diagonalDown="0" outline="0">
        <left/>
        <right style="medium">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E Inspira"/>
        <family val="2"/>
        <scheme val="none"/>
      </font>
      <fill>
        <patternFill patternType="solid">
          <fgColor theme="0"/>
          <bgColor indexed="65"/>
        </patternFill>
      </fill>
      <alignment horizontal="left" vertical="top" textRotation="0" wrapText="1" indent="0" justifyLastLine="0" shrinkToFit="0" readingOrder="0"/>
      <border diagonalUp="0" diagonalDown="0" outline="0">
        <left/>
        <right style="medium">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E Inspir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medium">
          <color indexed="64"/>
        </left>
        <right style="medium">
          <color indexed="64"/>
        </right>
        <top/>
        <bottom/>
      </border>
    </dxf>
    <dxf>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E Inspir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medium">
          <color indexed="64"/>
        </left>
        <right style="medium">
          <color indexed="64"/>
        </right>
        <top/>
        <bottom/>
      </border>
    </dxf>
    <dxf>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GE Inspir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style="medium">
          <color indexed="64"/>
        </right>
        <top/>
        <bottom/>
      </border>
    </dxf>
    <dxf>
      <numFmt numFmtId="0" formatCode="General"/>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ill>
        <patternFill patternType="solid">
          <fgColor indexed="64"/>
          <bgColor theme="0" tint="-0.14999847407452621"/>
        </patternFill>
      </fill>
      <alignment horizontal="left"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16ACBCC-8CBA-4594-A676-61E9B966EBD9}" name="Table7" displayName="Table7" ref="A25:J56" headerRowDxfId="24" dataDxfId="22" totalsRowDxfId="20" headerRowBorderDxfId="23" tableBorderDxfId="21" headerRowCellStyle="Normal" dataCellStyle="Normal" totalsRowCellStyle="Normal">
  <autoFilter ref="A25:J56" xr:uid="{713130A7-3E81-417A-B767-496AA0387CE4}"/>
  <tableColumns count="10">
    <tableColumn id="1" xr3:uid="{334E8CC5-AA51-40AD-888B-885AA0D82F24}" name="Unique Finding or Observation ID#" totalsRowLabel="Total" dataDxfId="19" totalsRowDxfId="18" dataCellStyle="Normal">
      <calculatedColumnFormula>_xlfn.CONCAT(HLOOKUP("Type", 'Dradis issues'!A$1:AZ$993, ROW() - 24, FALSE), " ", HLOOKUP("ID", 'Dradis issues'!A$1:AZ$993, ROW() - 24, FALSE))</calculatedColumnFormula>
    </tableColumn>
    <tableColumn id="2" xr3:uid="{C0C6EB0F-5CC1-4C91-9950-ECC702ABCBF4}" name="Finding Name per Assessment Report" dataDxfId="17" totalsRowDxfId="16" dataCellStyle="Normal">
      <calculatedColumnFormula>_xlfn.CONCAT(HLOOKUP("Title", 'Dradis issues'!A$1:AZ$993, ROW() - 24, FALSE))</calculatedColumnFormula>
    </tableColumn>
    <tableColumn id="3" xr3:uid="{D7EA8F0C-AD8C-44B8-B227-88F5540A1354}" name="CVSS 3.x Base Score with Vector" dataDxfId="15" totalsRowDxfId="14" dataCellStyle="Normal">
      <calculatedColumnFormula>_xlfn.CONCAT(HLOOKUP("CVSSv3.BaseScore", 'Dradis issues'!A$1:AZ$993, ROW() - 24, FALSE), "     ", HLOOKUP("CVSSv3.Vector", 'Dradis issues'!A$1:AZ$993, ROW() - 24, FALSE))</calculatedColumnFormula>
    </tableColumn>
    <tableColumn id="4" xr3:uid="{94C4ED88-1B1C-4C50-A6BD-274D0E4614B2}" name="Finding Action Plan Category (MM, RM or OM)" dataDxfId="13" totalsRowDxfId="12" dataCellStyle="Normal"/>
    <tableColumn id="5" xr3:uid="{80D34028-8680-444C-A17B-1A79DCDA84C9}" name="Previous Finding Duplicate (Unique Finding ID# or other)" dataDxfId="11" totalsRowDxfId="10" dataCellStyle="Normal"/>
    <tableColumn id="6" xr3:uid="{280696A9-08CB-42BB-8D0D-FB5169D836F9}" name="PSL Discretion for Applicability or Priority Change with Rationale" dataDxfId="9" totalsRowDxfId="8" dataCellStyle="Normal"/>
    <tableColumn id="7" xr3:uid="{B8BD32E1-C6B9-4630-B3F9-70B042E648E4}" name="Action Items" dataDxfId="7" totalsRowDxfId="6" dataCellStyle="Normal"/>
    <tableColumn id="8" xr3:uid="{9683DEBC-29EE-4F0B-83C9-3E628A0EDA76}" name="SPR or Defect Number" dataDxfId="5" totalsRowDxfId="4" dataCellStyle="Normal"/>
    <tableColumn id="9" xr3:uid="{342F072B-5B53-4B39-B057-2FCF6D3D7E05}" name="SRA/PIA Risk ID" dataDxfId="3" totalsRowDxfId="2" dataCellStyle="Normal"/>
    <tableColumn id="10" xr3:uid="{FA495BD2-8FCD-47DE-A6F5-04082EDBB9BD}" name="Comments/Discussion Points" totalsRowFunction="count" dataDxfId="1" totalsRowDxfId="0" dataCellStyle="Normal"/>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97CF0-36CE-4B83-B5D9-31E28177F44B}">
  <sheetPr codeName="Sheet1"/>
  <dimension ref="A1:F11"/>
  <sheetViews>
    <sheetView workbookViewId="0">
      <selection activeCell="C16" sqref="C16"/>
    </sheetView>
  </sheetViews>
  <sheetFormatPr defaultColWidth="8.88671875" defaultRowHeight="14.4"/>
  <cols>
    <col min="1" max="1" width="12.33203125" customWidth="1"/>
    <col min="2" max="3" width="20.33203125" customWidth="1"/>
    <col min="4" max="4" width="25.6640625" customWidth="1"/>
    <col min="5" max="5" width="36.6640625" customWidth="1"/>
  </cols>
  <sheetData>
    <row r="1" spans="1:6" ht="23.4">
      <c r="A1" s="29" t="s">
        <v>26</v>
      </c>
      <c r="B1" s="29"/>
      <c r="C1" s="29"/>
      <c r="D1" s="29"/>
      <c r="E1" s="29"/>
      <c r="F1" s="29"/>
    </row>
    <row r="3" spans="1:6">
      <c r="A3" s="2" t="s">
        <v>19</v>
      </c>
      <c r="B3" s="2" t="s">
        <v>20</v>
      </c>
      <c r="C3" s="2" t="s">
        <v>21</v>
      </c>
      <c r="D3" s="2" t="s">
        <v>22</v>
      </c>
      <c r="E3" s="2" t="s">
        <v>23</v>
      </c>
      <c r="F3" s="3"/>
    </row>
    <row r="4" spans="1:6">
      <c r="A4" s="4">
        <v>1</v>
      </c>
      <c r="B4" s="6" t="s">
        <v>27</v>
      </c>
      <c r="C4" s="6" t="s">
        <v>24</v>
      </c>
      <c r="D4" s="4" t="s">
        <v>25</v>
      </c>
      <c r="E4" s="4" t="s">
        <v>28</v>
      </c>
      <c r="F4" s="3"/>
    </row>
    <row r="5" spans="1:6">
      <c r="A5" s="4"/>
      <c r="B5" s="5"/>
      <c r="C5" s="5"/>
      <c r="D5" s="4"/>
      <c r="E5" s="4"/>
      <c r="F5" s="3"/>
    </row>
    <row r="6" spans="1:6">
      <c r="A6" s="4"/>
      <c r="B6" s="5"/>
      <c r="C6" s="5"/>
      <c r="D6" s="4"/>
      <c r="E6" s="4"/>
      <c r="F6" s="3"/>
    </row>
    <row r="7" spans="1:6">
      <c r="A7" s="4"/>
      <c r="B7" s="5"/>
      <c r="C7" s="5"/>
      <c r="D7" s="4"/>
      <c r="E7" s="4"/>
      <c r="F7" s="3"/>
    </row>
    <row r="8" spans="1:6">
      <c r="A8" s="4"/>
      <c r="B8" s="5"/>
      <c r="C8" s="5"/>
      <c r="D8" s="4"/>
      <c r="E8" s="4"/>
      <c r="F8" s="3"/>
    </row>
    <row r="9" spans="1:6">
      <c r="A9" s="3"/>
      <c r="B9" s="3"/>
      <c r="C9" s="3"/>
      <c r="D9" s="3"/>
      <c r="E9" s="3"/>
      <c r="F9" s="3"/>
    </row>
    <row r="10" spans="1:6">
      <c r="A10" s="3"/>
      <c r="B10" s="3"/>
      <c r="C10" s="3"/>
      <c r="D10" s="3"/>
      <c r="E10" s="3"/>
      <c r="F10" s="3"/>
    </row>
    <row r="11" spans="1:6">
      <c r="A11" s="3"/>
      <c r="B11" s="3"/>
      <c r="C11" s="3"/>
      <c r="D11" s="3"/>
      <c r="E11" s="3"/>
      <c r="F11" s="3"/>
    </row>
  </sheetData>
  <mergeCells count="1">
    <mergeCell ref="A1:F1"/>
  </mergeCells>
  <pageMargins left="0.7" right="0.7" top="0.75" bottom="0.75" header="0.3" footer="0.3"/>
  <pageSetup orientation="portrait" r:id="rId1"/>
  <headerFooter>
    <oddFooter>&amp;C&amp;1#&amp;"Calibri"&amp;10&amp;K000000-GE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9E4D4-5BBF-430E-9A0A-705BDA4C561F}">
  <sheetPr codeName="Sheet2"/>
  <dimension ref="A1:C17"/>
  <sheetViews>
    <sheetView workbookViewId="0">
      <selection activeCell="B12" sqref="B12"/>
    </sheetView>
  </sheetViews>
  <sheetFormatPr defaultColWidth="8.88671875" defaultRowHeight="14.4"/>
  <cols>
    <col min="1" max="1" width="7.44140625" customWidth="1"/>
    <col min="2" max="2" width="105" customWidth="1"/>
    <col min="3" max="3" width="33.33203125" customWidth="1"/>
  </cols>
  <sheetData>
    <row r="1" spans="1:3" ht="34.799999999999997">
      <c r="B1" s="7" t="s">
        <v>39</v>
      </c>
      <c r="C1" s="8"/>
    </row>
    <row r="2" spans="1:3" ht="17.399999999999999">
      <c r="B2" s="7"/>
      <c r="C2" s="8"/>
    </row>
    <row r="3" spans="1:3" ht="15.6">
      <c r="A3" s="9" t="s">
        <v>37</v>
      </c>
      <c r="B3" s="9" t="s">
        <v>29</v>
      </c>
      <c r="C3" s="8"/>
    </row>
    <row r="4" spans="1:3" ht="31.5" customHeight="1">
      <c r="A4" s="10">
        <v>1</v>
      </c>
      <c r="B4" s="10" t="s">
        <v>35</v>
      </c>
      <c r="C4" s="8"/>
    </row>
    <row r="5" spans="1:3" ht="30.75" customHeight="1">
      <c r="A5" s="10">
        <v>2</v>
      </c>
      <c r="B5" s="10" t="s">
        <v>34</v>
      </c>
      <c r="C5" s="8"/>
    </row>
    <row r="6" spans="1:3" ht="33" customHeight="1">
      <c r="A6" s="10">
        <v>3</v>
      </c>
      <c r="B6" s="10" t="s">
        <v>36</v>
      </c>
      <c r="C6" s="8"/>
    </row>
    <row r="7" spans="1:3" ht="48" customHeight="1">
      <c r="A7" s="10">
        <v>4</v>
      </c>
      <c r="B7" s="10" t="s">
        <v>38</v>
      </c>
      <c r="C7" s="8"/>
    </row>
    <row r="8" spans="1:3">
      <c r="B8" s="8"/>
      <c r="C8" s="8"/>
    </row>
    <row r="9" spans="1:3">
      <c r="B9" s="8"/>
      <c r="C9" s="8"/>
    </row>
    <row r="10" spans="1:3">
      <c r="B10" s="8"/>
      <c r="C10" s="8"/>
    </row>
    <row r="11" spans="1:3">
      <c r="B11" s="8"/>
      <c r="C11" s="8"/>
    </row>
    <row r="12" spans="1:3">
      <c r="B12" s="8"/>
      <c r="C12" s="8"/>
    </row>
    <row r="13" spans="1:3">
      <c r="B13" s="8"/>
      <c r="C13" s="8"/>
    </row>
    <row r="14" spans="1:3">
      <c r="B14" s="8"/>
      <c r="C14" s="8"/>
    </row>
    <row r="15" spans="1:3">
      <c r="B15" s="8"/>
      <c r="C15" s="8"/>
    </row>
    <row r="16" spans="1:3">
      <c r="B16" s="8"/>
      <c r="C16" s="8"/>
    </row>
    <row r="17" spans="2:3">
      <c r="B17" s="8"/>
      <c r="C17" s="8"/>
    </row>
  </sheetData>
  <pageMargins left="0.7" right="0.7" top="0.75" bottom="0.75" header="0.3" footer="0.3"/>
  <pageSetup orientation="portrait" r:id="rId1"/>
  <headerFooter>
    <oddFooter>&amp;C&amp;1#&amp;"Calibri"&amp;10&amp;K000000-GE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J56"/>
  <sheetViews>
    <sheetView tabSelected="1" zoomScaleNormal="100" workbookViewId="0">
      <selection activeCell="E10" sqref="E10"/>
    </sheetView>
  </sheetViews>
  <sheetFormatPr defaultColWidth="8.88671875" defaultRowHeight="14.4"/>
  <cols>
    <col min="1" max="1" width="19.44140625" customWidth="1"/>
    <col min="2" max="2" width="60.88671875" customWidth="1"/>
    <col min="3" max="3" width="43.44140625" customWidth="1"/>
    <col min="4" max="4" width="24.33203125" customWidth="1"/>
    <col min="5" max="5" width="35.33203125" customWidth="1"/>
    <col min="6" max="6" width="43.6640625" customWidth="1"/>
    <col min="7" max="7" width="47.44140625" customWidth="1"/>
    <col min="8" max="9" width="19" customWidth="1"/>
    <col min="10" max="10" width="57" customWidth="1"/>
    <col min="11" max="11" width="48.44140625" customWidth="1"/>
  </cols>
  <sheetData>
    <row r="1" spans="2:4" ht="23.4">
      <c r="B1" s="30" t="s">
        <v>18</v>
      </c>
      <c r="C1" s="31"/>
    </row>
    <row r="2" spans="2:4" ht="15">
      <c r="B2" s="1"/>
    </row>
    <row r="3" spans="2:4" ht="15.6">
      <c r="B3" s="16" t="s">
        <v>1</v>
      </c>
      <c r="C3" s="17" t="str">
        <f>VLOOKUP("dradis.productname",'Dradis properties'!A$1:B$995,2, FALSE)</f>
        <v>CT Build 20200811:0417</v>
      </c>
    </row>
    <row r="4" spans="2:4" ht="15.6">
      <c r="B4" s="18" t="s">
        <v>11</v>
      </c>
      <c r="C4" s="19">
        <v>7816</v>
      </c>
    </row>
    <row r="5" spans="2:4" ht="31.2">
      <c r="B5" s="16" t="s">
        <v>43</v>
      </c>
      <c r="C5" s="17" t="s">
        <v>196</v>
      </c>
    </row>
    <row r="6" spans="2:4" ht="15.6">
      <c r="B6" s="18" t="s">
        <v>2</v>
      </c>
      <c r="C6" s="19" t="s">
        <v>195</v>
      </c>
    </row>
    <row r="7" spans="2:4" ht="15.6">
      <c r="B7" s="16" t="s">
        <v>3</v>
      </c>
      <c r="C7" s="28" t="str">
        <f>VLOOKUP("dradis.reportdate",'Dradis properties'!A$1:B$995,2, FALSE)</f>
        <v>August 17 2020 (Current Retest)</v>
      </c>
    </row>
    <row r="8" spans="2:4" ht="15.6">
      <c r="B8" s="18" t="s">
        <v>42</v>
      </c>
      <c r="C8" s="19" t="s">
        <v>203</v>
      </c>
    </row>
    <row r="9" spans="2:4" ht="15.6">
      <c r="B9" s="16" t="s">
        <v>44</v>
      </c>
      <c r="C9" s="17" t="s">
        <v>202</v>
      </c>
    </row>
    <row r="10" spans="2:4" ht="15.6">
      <c r="B10" s="18" t="s">
        <v>4</v>
      </c>
      <c r="C10" s="19"/>
    </row>
    <row r="11" spans="2:4" ht="15.6">
      <c r="B11" s="16" t="s">
        <v>41</v>
      </c>
      <c r="C11" s="17"/>
    </row>
    <row r="12" spans="2:4" ht="15">
      <c r="B12" s="1"/>
    </row>
    <row r="13" spans="2:4" ht="15.6">
      <c r="B13" s="32" t="s">
        <v>8</v>
      </c>
      <c r="C13" s="33"/>
    </row>
    <row r="14" spans="2:4" ht="15.6">
      <c r="B14" s="11" t="s">
        <v>7</v>
      </c>
      <c r="C14" s="11" t="s">
        <v>0</v>
      </c>
      <c r="D14" s="11" t="s">
        <v>10</v>
      </c>
    </row>
    <row r="15" spans="2:4" ht="16.5" customHeight="1">
      <c r="B15" s="12" t="s">
        <v>30</v>
      </c>
      <c r="C15" s="13"/>
      <c r="D15" s="13">
        <v>212544100</v>
      </c>
    </row>
    <row r="16" spans="2:4" ht="16.5" customHeight="1">
      <c r="B16" s="14" t="s">
        <v>31</v>
      </c>
      <c r="C16" s="15"/>
      <c r="D16" s="15">
        <v>305004786</v>
      </c>
    </row>
    <row r="17" spans="1:10" ht="15.6">
      <c r="B17" s="12" t="s">
        <v>33</v>
      </c>
      <c r="C17" s="13"/>
      <c r="D17" s="13"/>
    </row>
    <row r="18" spans="1:10" ht="15.6">
      <c r="B18" s="14" t="s">
        <v>32</v>
      </c>
      <c r="C18" s="15"/>
      <c r="D18" s="15"/>
    </row>
    <row r="19" spans="1:10" ht="15">
      <c r="B19" s="13"/>
      <c r="C19" s="13"/>
      <c r="D19" s="13"/>
    </row>
    <row r="20" spans="1:10" ht="15">
      <c r="B20" s="15"/>
      <c r="C20" s="15"/>
      <c r="D20" s="15"/>
    </row>
    <row r="21" spans="1:10" ht="15">
      <c r="B21" s="13"/>
      <c r="C21" s="13"/>
      <c r="D21" s="13"/>
    </row>
    <row r="22" spans="1:10" ht="15">
      <c r="B22" s="15"/>
      <c r="C22" s="15"/>
      <c r="D22" s="15"/>
    </row>
    <row r="25" spans="1:10" s="8" customFormat="1" ht="51" customHeight="1">
      <c r="A25" s="20" t="s">
        <v>16</v>
      </c>
      <c r="B25" s="21" t="s">
        <v>6</v>
      </c>
      <c r="C25" s="21" t="s">
        <v>12</v>
      </c>
      <c r="D25" s="21" t="s">
        <v>13</v>
      </c>
      <c r="E25" s="21" t="s">
        <v>15</v>
      </c>
      <c r="F25" s="21" t="s">
        <v>14</v>
      </c>
      <c r="G25" s="21" t="s">
        <v>9</v>
      </c>
      <c r="H25" s="21" t="s">
        <v>17</v>
      </c>
      <c r="I25" s="21" t="s">
        <v>40</v>
      </c>
      <c r="J25" s="22" t="s">
        <v>5</v>
      </c>
    </row>
    <row r="26" spans="1:10" s="8" customFormat="1" ht="28.8">
      <c r="A26" s="23" t="str">
        <f>_xlfn.CONCAT(HLOOKUP("Type", 'Dradis issues'!A$1:AZ$993, ROW() - 24, FALSE), " ", HLOOKUP("ID", 'Dradis issues'!A$1:AZ$993, ROW() - 24, FALSE))</f>
        <v>MMSR 3715</v>
      </c>
      <c r="B26" s="24" t="str">
        <f>_xlfn.CONCAT(HLOOKUP("Title", 'Dradis issues'!A$1:AZ$993, ROW() - 24, FALSE))</f>
        <v>[New] MMSR #4:  Hardcoded password for ctfirm account</v>
      </c>
      <c r="C26" s="24" t="str">
        <f>_xlfn.CONCAT(HLOOKUP("CVSSv3.BaseScore", 'Dradis issues'!A$1:AZ$993, ROW() - 24, FALSE), "     ", HLOOKUP("CVSSv3.Vector", 'Dradis issues'!A$1:AZ$993, ROW() - 24, FALSE))</f>
        <v>10.0     N/A</v>
      </c>
      <c r="D26" s="24" t="s">
        <v>197</v>
      </c>
      <c r="E26" s="24"/>
      <c r="F26" s="24" t="s">
        <v>204</v>
      </c>
      <c r="G26" s="24"/>
      <c r="H26" s="24"/>
      <c r="I26" s="24"/>
      <c r="J26" s="25"/>
    </row>
    <row r="27" spans="1:10" s="8" customFormat="1" ht="28.8">
      <c r="A27" s="23" t="str">
        <f>_xlfn.CONCAT(HLOOKUP("Type", 'Dradis issues'!A$1:AZ$993, ROW() - 24, FALSE), " ", HLOOKUP("ID", 'Dradis issues'!A$1:AZ$993, ROW() - 24, FALSE))</f>
        <v>Finding 3716</v>
      </c>
      <c r="B27" s="24" t="str">
        <f>_xlfn.CONCAT(HLOOKUP("Title", 'Dradis issues'!A$1:AZ$993, ROW() - 24, FALSE))</f>
        <v>[New] The diagStarter service remotely executes arbitrary commands</v>
      </c>
      <c r="C27" s="24" t="str">
        <f>_xlfn.CONCAT(HLOOKUP("CVSSv3.BaseScore", 'Dradis issues'!A$1:AZ$993, ROW() - 24, FALSE), "     ", HLOOKUP("CVSSv3.Vector", 'Dradis issues'!A$1:AZ$993, ROW() - 24, FALSE))</f>
        <v>8.0     CVSS:3.0/AV:A/AC:L/PR:L/UI:N/S:U/C:H/I:H/A:H</v>
      </c>
      <c r="D27" s="24" t="s">
        <v>197</v>
      </c>
      <c r="E27" s="24"/>
      <c r="F27" s="24" t="s">
        <v>200</v>
      </c>
      <c r="G27" s="24"/>
      <c r="H27" s="24"/>
      <c r="I27" s="24"/>
      <c r="J27" s="25"/>
    </row>
    <row r="28" spans="1:10" s="8" customFormat="1" ht="28.8">
      <c r="A28" s="23" t="str">
        <f>_xlfn.CONCAT(HLOOKUP("Type", 'Dradis issues'!A$1:AZ$993, ROW() - 24, FALSE), " ", HLOOKUP("ID", 'Dradis issues'!A$1:AZ$993, ROW() - 24, FALSE))</f>
        <v>Finding 3717</v>
      </c>
      <c r="B28" s="24" t="str">
        <f>_xlfn.CONCAT(HLOOKUP("Title", 'Dradis issues'!A$1:AZ$993, ROW() - 24, FALSE))</f>
        <v>[Updated] Excessive Detail in System Banner</v>
      </c>
      <c r="C28" s="24" t="str">
        <f>_xlfn.CONCAT(HLOOKUP("CVSSv3.BaseScore", 'Dradis issues'!A$1:AZ$993, ROW() - 24, FALSE), "     ", HLOOKUP("CVSSv3.Vector", 'Dradis issues'!A$1:AZ$993, ROW() - 24, FALSE))</f>
        <v>4.3     CVSS:3.0/AV:A/AC:L/PR:N/UI:N/S:U/C:L/I:N/A:N</v>
      </c>
      <c r="D28" s="24" t="s">
        <v>198</v>
      </c>
      <c r="E28" s="24" t="s">
        <v>206</v>
      </c>
      <c r="F28" s="24" t="s">
        <v>205</v>
      </c>
      <c r="G28" s="24"/>
      <c r="H28" s="24"/>
      <c r="I28" s="24"/>
      <c r="J28" s="25"/>
    </row>
    <row r="29" spans="1:10" s="8" customFormat="1" ht="28.8">
      <c r="A29" s="23" t="str">
        <f>_xlfn.CONCAT(HLOOKUP("Type", 'Dradis issues'!A$1:AZ$993, ROW() - 24, FALSE), " ", HLOOKUP("ID", 'Dradis issues'!A$1:AZ$993, ROW() - 24, FALSE))</f>
        <v>MMSR 3718</v>
      </c>
      <c r="B29" s="24" t="str">
        <f>_xlfn.CONCAT(HLOOKUP("Title", 'Dradis issues'!A$1:AZ$993, ROW() - 24, FALSE))</f>
        <v>[New] MMSR #9 Handling of TPM unlock password + Commentary on Disk Encryption</v>
      </c>
      <c r="C29" s="24" t="str">
        <f>_xlfn.CONCAT(HLOOKUP("CVSSv3.BaseScore", 'Dradis issues'!A$1:AZ$993, ROW() - 24, FALSE), "     ", HLOOKUP("CVSSv3.Vector", 'Dradis issues'!A$1:AZ$993, ROW() - 24, FALSE))</f>
        <v>10     N/A</v>
      </c>
      <c r="D29" s="24" t="s">
        <v>197</v>
      </c>
      <c r="E29" s="24"/>
      <c r="F29" s="24" t="s">
        <v>207</v>
      </c>
      <c r="G29" s="24"/>
      <c r="H29" s="24"/>
      <c r="I29" s="24"/>
      <c r="J29" s="25"/>
    </row>
    <row r="30" spans="1:10" s="8" customFormat="1" ht="15" customHeight="1">
      <c r="A30" s="23" t="str">
        <f>_xlfn.CONCAT(HLOOKUP("Type", 'Dradis issues'!A$1:AZ$993, ROW() - 24, FALSE), " ", HLOOKUP("ID", 'Dradis issues'!A$1:AZ$993, ROW() - 24, FALSE))</f>
        <v>Finding 3719</v>
      </c>
      <c r="B30" s="24" t="str">
        <f>_xlfn.CONCAT(HLOOKUP("Title", 'Dradis issues'!A$1:AZ$993, ROW() - 24, FALSE))</f>
        <v>[New] Vulnerable Version of OpenResty</v>
      </c>
      <c r="C30" s="24" t="str">
        <f>_xlfn.CONCAT(HLOOKUP("CVSSv3.BaseScore", 'Dradis issues'!A$1:AZ$993, ROW() - 24, FALSE), "     ", HLOOKUP("CVSSv3.Vector", 'Dradis issues'!A$1:AZ$993, ROW() - 24, FALSE))</f>
        <v>7.5     CVSSv3:/AV:N/AC:L/PR:N/UI:N/S:U/C:N/I:H/A:N</v>
      </c>
      <c r="D30" s="24" t="s">
        <v>198</v>
      </c>
      <c r="E30" s="24"/>
      <c r="F30" s="24" t="s">
        <v>216</v>
      </c>
      <c r="G30" s="24"/>
      <c r="H30" s="24"/>
      <c r="I30" s="24"/>
      <c r="J30" s="25"/>
    </row>
    <row r="31" spans="1:10" s="8" customFormat="1" ht="28.8">
      <c r="A31" s="23" t="str">
        <f>_xlfn.CONCAT(HLOOKUP("Type", 'Dradis issues'!A$1:AZ$993, ROW() - 24, FALSE), " ", HLOOKUP("ID", 'Dradis issues'!A$1:AZ$993, ROW() - 24, FALSE))</f>
        <v>Finding 3720</v>
      </c>
      <c r="B31" s="24" t="str">
        <f>_xlfn.CONCAT(HLOOKUP("Title", 'Dradis issues'!A$1:AZ$993, ROW() - 24, FALSE))</f>
        <v>[New] Excessive Port Exposure</v>
      </c>
      <c r="C31" s="24" t="str">
        <f>_xlfn.CONCAT(HLOOKUP("CVSSv3.BaseScore", 'Dradis issues'!A$1:AZ$993, ROW() - 24, FALSE), "     ", HLOOKUP("CVSSv3.Vector", 'Dradis issues'!A$1:AZ$993, ROW() - 24, FALSE))</f>
        <v>7.3     CVSS:3.0/AV:N/AC:L/PR:N/UI:N/S:U/C:L/I:L/A:L</v>
      </c>
      <c r="D31" s="24" t="s">
        <v>197</v>
      </c>
      <c r="E31" s="24"/>
      <c r="F31" s="24" t="s">
        <v>201</v>
      </c>
      <c r="G31" s="24"/>
      <c r="H31" s="24"/>
      <c r="I31" s="24"/>
      <c r="J31" s="25"/>
    </row>
    <row r="32" spans="1:10" s="8" customFormat="1" ht="28.8">
      <c r="A32" s="23" t="str">
        <f>_xlfn.CONCAT(HLOOKUP("Type", 'Dradis issues'!A$1:AZ$993, ROW() - 24, FALSE), " ", HLOOKUP("ID", 'Dradis issues'!A$1:AZ$993, ROW() - 24, FALSE))</f>
        <v>Finding 3722</v>
      </c>
      <c r="B32" s="24" t="str">
        <f>_xlfn.CONCAT(HLOOKUP("Title", 'Dradis issues'!A$1:AZ$993, ROW() - 24, FALSE))</f>
        <v>[Not re-tested] No password on bootloader</v>
      </c>
      <c r="C32" s="24" t="str">
        <f>_xlfn.CONCAT(HLOOKUP("CVSSv3.BaseScore", 'Dradis issues'!A$1:AZ$993, ROW() - 24, FALSE), "     ", HLOOKUP("CVSSv3.Vector", 'Dradis issues'!A$1:AZ$993, ROW() - 24, FALSE))</f>
        <v>6.8     CVSS:3.0/AV:P/AC:L/PR:N/UI:N/S:U/C:H/I:H/A:H</v>
      </c>
      <c r="D32" s="24" t="s">
        <v>198</v>
      </c>
      <c r="E32" s="24"/>
      <c r="F32" s="24" t="s">
        <v>208</v>
      </c>
      <c r="G32" s="24"/>
      <c r="H32" s="24"/>
      <c r="I32" s="24"/>
      <c r="J32" s="25"/>
    </row>
    <row r="33" spans="1:10" s="8" customFormat="1" ht="28.8">
      <c r="A33" s="23" t="str">
        <f>_xlfn.CONCAT(HLOOKUP("Type", 'Dradis issues'!A$1:AZ$993, ROW() - 24, FALSE), " ", HLOOKUP("ID", 'Dradis issues'!A$1:AZ$993, ROW() - 24, FALSE))</f>
        <v>ArchDesign 3723</v>
      </c>
      <c r="B33" s="24" t="str">
        <f>_xlfn.CONCAT(HLOOKUP("Title", 'Dradis issues'!A$1:AZ$993, ROW() - 24, FALSE))</f>
        <v>[Open] Files with 777 permissions</v>
      </c>
      <c r="C33" s="24" t="str">
        <f>_xlfn.CONCAT(HLOOKUP("CVSSv3.BaseScore", 'Dradis issues'!A$1:AZ$993, ROW() - 24, FALSE), "     ", HLOOKUP("CVSSv3.Vector", 'Dradis issues'!A$1:AZ$993, ROW() - 24, FALSE))</f>
        <v>0.0     N/A</v>
      </c>
      <c r="D33" s="24" t="s">
        <v>199</v>
      </c>
      <c r="E33" s="24"/>
      <c r="F33" s="24" t="s">
        <v>218</v>
      </c>
      <c r="G33" s="24"/>
      <c r="H33" s="24"/>
      <c r="I33" s="24"/>
      <c r="J33" s="25"/>
    </row>
    <row r="34" spans="1:10" s="8" customFormat="1" ht="28.8">
      <c r="A34" s="23" t="str">
        <f>_xlfn.CONCAT(HLOOKUP("Type", 'Dradis issues'!A$1:AZ$993, ROW() - 24, FALSE), " ", HLOOKUP("ID", 'Dradis issues'!A$1:AZ$993, ROW() - 24, FALSE))</f>
        <v>Finding 3725</v>
      </c>
      <c r="B34" s="24" t="str">
        <f>_xlfn.CONCAT(HLOOKUP("Title", 'Dradis issues'!A$1:AZ$993, ROW() - 24, FALSE))</f>
        <v>[Updated] Browser Kiosk Not robust</v>
      </c>
      <c r="C34" s="24" t="str">
        <f>_xlfn.CONCAT(HLOOKUP("CVSSv3.BaseScore", 'Dradis issues'!A$1:AZ$993, ROW() - 24, FALSE), "     ", HLOOKUP("CVSSv3.Vector", 'Dradis issues'!A$1:AZ$993, ROW() - 24, FALSE))</f>
        <v>5.3     CVSS:3.0/AV:P/AC:H/PR:N/UI:N/S:U/C:L/I:H/A:L</v>
      </c>
      <c r="D34" s="24" t="s">
        <v>198</v>
      </c>
      <c r="E34" s="24" t="s">
        <v>206</v>
      </c>
      <c r="F34" s="24" t="s">
        <v>209</v>
      </c>
      <c r="G34" s="24"/>
      <c r="H34" s="24"/>
      <c r="I34" s="24"/>
      <c r="J34" s="25"/>
    </row>
    <row r="35" spans="1:10" s="8" customFormat="1" ht="28.8">
      <c r="A35" s="23" t="str">
        <f>_xlfn.CONCAT(HLOOKUP("Type", 'Dradis issues'!A$1:AZ$993, ROW() - 24, FALSE), " ", HLOOKUP("ID", 'Dradis issues'!A$1:AZ$993, ROW() - 24, FALSE))</f>
        <v>Finding 3726</v>
      </c>
      <c r="B35" s="24" t="str">
        <f>_xlfn.CONCAT(HLOOKUP("Title", 'Dradis issues'!A$1:AZ$993, ROW() - 24, FALSE))</f>
        <v>[Updated] Insecure file permissions allow privilege escalation to root</v>
      </c>
      <c r="C35" s="24" t="str">
        <f>_xlfn.CONCAT(HLOOKUP("CVSSv3.BaseScore", 'Dradis issues'!A$1:AZ$993, ROW() - 24, FALSE), "     ", HLOOKUP("CVSSv3.Vector", 'Dradis issues'!A$1:AZ$993, ROW() - 24, FALSE))</f>
        <v>8.8     CVSS:3.0/AV:L/AC:L/PR:L/UI:N/S:C/C:H/I:H/A:H</v>
      </c>
      <c r="D35" s="24" t="s">
        <v>197</v>
      </c>
      <c r="E35" s="24" t="s">
        <v>206</v>
      </c>
      <c r="F35" s="24" t="s">
        <v>210</v>
      </c>
      <c r="G35" s="24"/>
      <c r="H35" s="24"/>
      <c r="I35" s="24"/>
      <c r="J35" s="25"/>
    </row>
    <row r="36" spans="1:10" s="8" customFormat="1">
      <c r="A36" s="23" t="str">
        <f>_xlfn.CONCAT(HLOOKUP("Type", 'Dradis issues'!A$1:AZ$993, ROW() - 24, FALSE), " ", HLOOKUP("ID", 'Dradis issues'!A$1:AZ$993, ROW() - 24, FALSE))</f>
        <v>ArchDesign 3731</v>
      </c>
      <c r="B36" s="24" t="str">
        <f>_xlfn.CONCAT(HLOOKUP("Title", 'Dradis issues'!A$1:AZ$993, ROW() - 24, FALSE))</f>
        <v>[Open] Services listening externally</v>
      </c>
      <c r="C36" s="24" t="str">
        <f>_xlfn.CONCAT(HLOOKUP("CVSSv3.BaseScore", 'Dradis issues'!A$1:AZ$993, ROW() - 24, FALSE), "     ", HLOOKUP("CVSSv3.Vector", 'Dradis issues'!A$1:AZ$993, ROW() - 24, FALSE))</f>
        <v>0.0     N/A</v>
      </c>
      <c r="D36" s="24" t="s">
        <v>199</v>
      </c>
      <c r="E36" s="24"/>
      <c r="F36" s="24" t="s">
        <v>211</v>
      </c>
      <c r="G36" s="24"/>
      <c r="H36" s="24"/>
      <c r="I36" s="24"/>
      <c r="J36" s="25"/>
    </row>
    <row r="37" spans="1:10" s="8" customFormat="1" ht="43.2">
      <c r="A37" s="23" t="str">
        <f>_xlfn.CONCAT(HLOOKUP("Type", 'Dradis issues'!A$1:AZ$993, ROW() - 24, FALSE), " ", HLOOKUP("ID", 'Dradis issues'!A$1:AZ$993, ROW() - 24, FALSE))</f>
        <v>ArchDesign 3733</v>
      </c>
      <c r="B37" s="24" t="str">
        <f>_xlfn.CONCAT(HLOOKUP("Title", 'Dradis issues'!A$1:AZ$993, ROW() - 24, FALSE))</f>
        <v>[Updated] Disallowed network analysis tools installed</v>
      </c>
      <c r="C37" s="24" t="str">
        <f>_xlfn.CONCAT(HLOOKUP("CVSSv3.BaseScore", 'Dradis issues'!A$1:AZ$993, ROW() - 24, FALSE), "     ", HLOOKUP("CVSSv3.Vector", 'Dradis issues'!A$1:AZ$993, ROW() - 24, FALSE))</f>
        <v>0.0     N/A</v>
      </c>
      <c r="D37" s="24" t="s">
        <v>197</v>
      </c>
      <c r="E37" s="24" t="s">
        <v>206</v>
      </c>
      <c r="F37" s="24" t="s">
        <v>217</v>
      </c>
      <c r="G37" s="24"/>
      <c r="H37" s="24"/>
      <c r="I37" s="24"/>
      <c r="J37" s="25"/>
    </row>
    <row r="38" spans="1:10" s="8" customFormat="1" ht="86.4">
      <c r="A38" s="23" t="str">
        <f>_xlfn.CONCAT(HLOOKUP("Type", 'Dradis issues'!A$1:AZ$993, ROW() - 24, FALSE), " ", HLOOKUP("ID", 'Dradis issues'!A$1:AZ$993, ROW() - 24, FALSE))</f>
        <v>Finding 3736</v>
      </c>
      <c r="B38" s="24" t="str">
        <f>_xlfn.CONCAT(HLOOKUP("Title", 'Dradis issues'!A$1:AZ$993, ROW() - 24, FALSE))</f>
        <v>[Open] IPv4 Forwarding Enabled</v>
      </c>
      <c r="C38" s="24" t="str">
        <f>_xlfn.CONCAT(HLOOKUP("CVSSv3.BaseScore", 'Dradis issues'!A$1:AZ$993, ROW() - 24, FALSE), "     ", HLOOKUP("CVSSv3.Vector", 'Dradis issues'!A$1:AZ$993, ROW() - 24, FALSE))</f>
        <v>6.3     CVSS:3.0/AV:A/AC:L/PR:N/UI:N/S:U/C:L/I:L/A:L</v>
      </c>
      <c r="D38" s="24" t="s">
        <v>197</v>
      </c>
      <c r="E38" s="24"/>
      <c r="F38" s="24" t="s">
        <v>212</v>
      </c>
      <c r="G38" s="24"/>
      <c r="H38" s="24"/>
      <c r="I38" s="24"/>
      <c r="J38" s="25"/>
    </row>
    <row r="39" spans="1:10" s="8" customFormat="1" ht="28.8">
      <c r="A39" s="23" t="str">
        <f>_xlfn.CONCAT(HLOOKUP("Type", 'Dradis issues'!A$1:AZ$993, ROW() - 24, FALSE), " ", HLOOKUP("ID", 'Dradis issues'!A$1:AZ$993, ROW() - 24, FALSE))</f>
        <v>MMSR 3739</v>
      </c>
      <c r="B39" s="24" t="str">
        <f>_xlfn.CONCAT(HLOOKUP("Title", 'Dradis issues'!A$1:AZ$993, ROW() - 24, FALSE))</f>
        <v>[Updated] MMSR #21:  Docker containers in use with out-of-support linux</v>
      </c>
      <c r="C39" s="24" t="str">
        <f>_xlfn.CONCAT(HLOOKUP("CVSSv3.BaseScore", 'Dradis issues'!A$1:AZ$993, ROW() - 24, FALSE), "     ", HLOOKUP("CVSSv3.Vector", 'Dradis issues'!A$1:AZ$993, ROW() - 24, FALSE))</f>
        <v>10.0     N/A</v>
      </c>
      <c r="D39" s="24" t="s">
        <v>197</v>
      </c>
      <c r="E39" s="24"/>
      <c r="F39" s="24" t="s">
        <v>213</v>
      </c>
      <c r="G39" s="24"/>
      <c r="H39" s="24"/>
      <c r="I39" s="24"/>
      <c r="J39" s="25"/>
    </row>
    <row r="40" spans="1:10" s="8" customFormat="1" ht="28.8">
      <c r="A40" s="23" t="str">
        <f>_xlfn.CONCAT(HLOOKUP("Type", 'Dradis issues'!A$1:AZ$993, ROW() - 24, FALSE), " ", HLOOKUP("ID", 'Dradis issues'!A$1:AZ$993, ROW() - 24, FALSE))</f>
        <v>Finding 3741</v>
      </c>
      <c r="B40" s="24" t="str">
        <f>_xlfn.CONCAT(HLOOKUP("Title", 'Dradis issues'!A$1:AZ$993, ROW() - 24, FALSE))</f>
        <v>[Open] Any EA3 User can change the password and access rights of any other EA3 user</v>
      </c>
      <c r="C40" s="24" t="str">
        <f>_xlfn.CONCAT(HLOOKUP("CVSSv3.BaseScore", 'Dradis issues'!A$1:AZ$993, ROW() - 24, FALSE), "     ", HLOOKUP("CVSSv3.Vector", 'Dradis issues'!A$1:AZ$993, ROW() - 24, FALSE))</f>
        <v>7.9     CVSS:3.0/AV:L/AC:L/PR:L/UI:N/S:C/C:L/I:H/A:L</v>
      </c>
      <c r="D40" s="24" t="s">
        <v>198</v>
      </c>
      <c r="E40" s="24"/>
      <c r="F40" s="24" t="s">
        <v>214</v>
      </c>
      <c r="G40" s="24"/>
      <c r="H40" s="24"/>
      <c r="I40" s="24"/>
      <c r="J40" s="25"/>
    </row>
    <row r="41" spans="1:10" s="8" customFormat="1" ht="28.8">
      <c r="A41" s="23" t="str">
        <f>_xlfn.CONCAT(HLOOKUP("Type", 'Dradis issues'!A$1:AZ$993, ROW() - 24, FALSE), " ", HLOOKUP("ID", 'Dradis issues'!A$1:AZ$993, ROW() - 24, FALSE))</f>
        <v>Finding 3743</v>
      </c>
      <c r="B41" s="24" t="str">
        <f>_xlfn.CONCAT(HLOOKUP("Title", 'Dradis issues'!A$1:AZ$993, ROW() - 24, FALSE))</f>
        <v>[New] Missing Patches</v>
      </c>
      <c r="C41" s="24" t="str">
        <f>_xlfn.CONCAT(HLOOKUP("CVSSv3.BaseScore", 'Dradis issues'!A$1:AZ$993, ROW() - 24, FALSE), "     ", HLOOKUP("CVSSv3.Vector", 'Dradis issues'!A$1:AZ$993, ROW() - 24, FALSE))</f>
        <v>9.8     CVSS:3.0/AV:N/AC:L/PR:N/UI:N/S:U/C:H/I:H/A:H</v>
      </c>
      <c r="D41" s="24" t="s">
        <v>198</v>
      </c>
      <c r="E41" s="24"/>
      <c r="F41" s="24" t="s">
        <v>219</v>
      </c>
      <c r="G41" s="24"/>
      <c r="H41" s="24"/>
      <c r="I41" s="24"/>
      <c r="J41" s="25"/>
    </row>
    <row r="42" spans="1:10" s="8" customFormat="1" ht="57.6">
      <c r="A42" s="23" t="str">
        <f>_xlfn.CONCAT(HLOOKUP("Type", 'Dradis issues'!A$1:AZ$993, ROW() - 24, FALSE), " ", HLOOKUP("ID", 'Dradis issues'!A$1:AZ$993, ROW() - 24, FALSE))</f>
        <v>Finding 3744</v>
      </c>
      <c r="B42" s="24" t="str">
        <f>_xlfn.CONCAT(HLOOKUP("Title", 'Dradis issues'!A$1:AZ$993, ROW() - 24, FALSE))</f>
        <v>[New] Ability to bypass security restrictions via SecurityCenter_Lutil</v>
      </c>
      <c r="C42" s="24" t="str">
        <f>_xlfn.CONCAT(HLOOKUP("CVSSv3.BaseScore", 'Dradis issues'!A$1:AZ$993, ROW() - 24, FALSE), "     ", HLOOKUP("CVSSv3.Vector", 'Dradis issues'!A$1:AZ$993, ROW() - 24, FALSE))</f>
        <v>8.8     CVSS:3.0/AV:L/AC:L/PR:L/UI:N/S:C/C:H/I:H/A:H</v>
      </c>
      <c r="D42" s="24" t="s">
        <v>197</v>
      </c>
      <c r="E42" s="24"/>
      <c r="F42" s="24" t="s">
        <v>215</v>
      </c>
      <c r="G42" s="24"/>
      <c r="H42" s="24"/>
      <c r="I42" s="24"/>
      <c r="J42" s="25"/>
    </row>
    <row r="43" spans="1:10" s="8" customFormat="1">
      <c r="A43" s="23" t="str">
        <f>_xlfn.CONCAT(HLOOKUP("Type", 'Dradis issues'!A$1:AZ$993, ROW() - 24, FALSE), " ", HLOOKUP("ID", 'Dradis issues'!A$1:AZ$993, ROW() - 24, FALSE))</f>
        <v xml:space="preserve"> </v>
      </c>
      <c r="B43" s="24" t="str">
        <f>_xlfn.CONCAT(HLOOKUP("Title", 'Dradis issues'!A$1:AZ$993, ROW() - 24, FALSE))</f>
        <v/>
      </c>
      <c r="C43" s="24" t="str">
        <f>_xlfn.CONCAT(HLOOKUP("CVSSv3.BaseScore", 'Dradis issues'!A$1:AZ$993, ROW() - 24, FALSE), "     ", HLOOKUP("CVSSv3.Vector", 'Dradis issues'!A$1:AZ$993, ROW() - 24, FALSE))</f>
        <v xml:space="preserve">     </v>
      </c>
      <c r="D43" s="24"/>
      <c r="E43" s="24"/>
      <c r="F43" s="24"/>
      <c r="G43" s="24"/>
      <c r="H43" s="24"/>
      <c r="I43" s="24"/>
      <c r="J43" s="25"/>
    </row>
    <row r="44" spans="1:10" s="8" customFormat="1">
      <c r="A44" s="23" t="str">
        <f>_xlfn.CONCAT(HLOOKUP("Type", 'Dradis issues'!A$1:AZ$993, ROW() - 24, FALSE), " ", HLOOKUP("ID", 'Dradis issues'!A$1:AZ$993, ROW() - 24, FALSE))</f>
        <v xml:space="preserve"> </v>
      </c>
      <c r="B44" s="24" t="str">
        <f>_xlfn.CONCAT(HLOOKUP("Title", 'Dradis issues'!A$1:AZ$993, ROW() - 24, FALSE))</f>
        <v/>
      </c>
      <c r="C44" s="24" t="str">
        <f>_xlfn.CONCAT(HLOOKUP("CVSSv3.BaseScore", 'Dradis issues'!A$1:AZ$993, ROW() - 24, FALSE), "     ", HLOOKUP("CVSSv3.Vector", 'Dradis issues'!A$1:AZ$993, ROW() - 24, FALSE))</f>
        <v xml:space="preserve">     </v>
      </c>
      <c r="D44" s="24"/>
      <c r="E44" s="24"/>
      <c r="F44" s="24"/>
      <c r="G44" s="24"/>
      <c r="H44" s="24"/>
      <c r="I44" s="24"/>
      <c r="J44" s="25"/>
    </row>
    <row r="45" spans="1:10" s="8" customFormat="1">
      <c r="A45" s="23" t="str">
        <f>_xlfn.CONCAT(HLOOKUP("Type", 'Dradis issues'!A$1:AZ$993, ROW() - 24, FALSE), " ", HLOOKUP("ID", 'Dradis issues'!A$1:AZ$993, ROW() - 24, FALSE))</f>
        <v xml:space="preserve"> </v>
      </c>
      <c r="B45" s="24" t="str">
        <f>_xlfn.CONCAT(HLOOKUP("Title", 'Dradis issues'!A$1:AZ$993, ROW() - 24, FALSE))</f>
        <v/>
      </c>
      <c r="C45" s="24" t="str">
        <f>_xlfn.CONCAT(HLOOKUP("CVSSv3.BaseScore", 'Dradis issues'!A$1:AZ$993, ROW() - 24, FALSE), "     ", HLOOKUP("CVSSv3.Vector", 'Dradis issues'!A$1:AZ$993, ROW() - 24, FALSE))</f>
        <v xml:space="preserve">     </v>
      </c>
      <c r="D45" s="24"/>
      <c r="E45" s="24"/>
      <c r="F45" s="24"/>
      <c r="G45" s="24"/>
      <c r="H45" s="24"/>
      <c r="I45" s="24"/>
      <c r="J45" s="25"/>
    </row>
    <row r="46" spans="1:10" s="8" customFormat="1">
      <c r="A46" s="23" t="str">
        <f>_xlfn.CONCAT(HLOOKUP("Type", 'Dradis issues'!A$1:AZ$993, ROW() - 24, FALSE), " ", HLOOKUP("ID", 'Dradis issues'!A$1:AZ$993, ROW() - 24, FALSE))</f>
        <v xml:space="preserve"> </v>
      </c>
      <c r="B46" s="24" t="str">
        <f>_xlfn.CONCAT(HLOOKUP("Title", 'Dradis issues'!A$1:AZ$993, ROW() - 24, FALSE))</f>
        <v/>
      </c>
      <c r="C46" s="24" t="str">
        <f>_xlfn.CONCAT(HLOOKUP("CVSSv3.BaseScore", 'Dradis issues'!A$1:AZ$993, ROW() - 24, FALSE), "     ", HLOOKUP("CVSSv3.Vector", 'Dradis issues'!A$1:AZ$993, ROW() - 24, FALSE))</f>
        <v xml:space="preserve">     </v>
      </c>
      <c r="D46" s="24"/>
      <c r="E46" s="24"/>
      <c r="F46" s="24"/>
      <c r="G46" s="24"/>
      <c r="H46" s="24"/>
      <c r="I46" s="24"/>
      <c r="J46" s="25"/>
    </row>
    <row r="47" spans="1:10" s="8" customFormat="1">
      <c r="A47" s="23" t="str">
        <f>_xlfn.CONCAT(HLOOKUP("Type", 'Dradis issues'!A$1:AZ$993, ROW() - 24, FALSE), " ", HLOOKUP("ID", 'Dradis issues'!A$1:AZ$993, ROW() - 24, FALSE))</f>
        <v xml:space="preserve"> </v>
      </c>
      <c r="B47" s="24" t="str">
        <f>_xlfn.CONCAT(HLOOKUP("Title", 'Dradis issues'!A$1:AZ$993, ROW() - 24, FALSE))</f>
        <v/>
      </c>
      <c r="C47" s="24" t="str">
        <f>_xlfn.CONCAT(HLOOKUP("CVSSv3.BaseScore", 'Dradis issues'!A$1:AZ$993, ROW() - 24, FALSE), "     ", HLOOKUP("CVSSv3.Vector", 'Dradis issues'!A$1:AZ$993, ROW() - 24, FALSE))</f>
        <v xml:space="preserve">     </v>
      </c>
      <c r="D47" s="24"/>
      <c r="E47" s="24"/>
      <c r="F47" s="24"/>
      <c r="G47" s="24"/>
      <c r="H47" s="24"/>
      <c r="I47" s="24"/>
      <c r="J47" s="25"/>
    </row>
    <row r="48" spans="1:10" s="8" customFormat="1">
      <c r="A48" s="23" t="str">
        <f>_xlfn.CONCAT(HLOOKUP("Type", 'Dradis issues'!A$1:AZ$993, ROW() - 24, FALSE), " ", HLOOKUP("ID", 'Dradis issues'!A$1:AZ$993, ROW() - 24, FALSE))</f>
        <v xml:space="preserve"> </v>
      </c>
      <c r="B48" s="24" t="str">
        <f>_xlfn.CONCAT(HLOOKUP("Title", 'Dradis issues'!A$1:AZ$993, ROW() - 24, FALSE))</f>
        <v/>
      </c>
      <c r="C48" s="24" t="str">
        <f>_xlfn.CONCAT(HLOOKUP("CVSSv3.BaseScore", 'Dradis issues'!A$1:AZ$993, ROW() - 24, FALSE), "     ", HLOOKUP("CVSSv3.Vector", 'Dradis issues'!A$1:AZ$993, ROW() - 24, FALSE))</f>
        <v xml:space="preserve">     </v>
      </c>
      <c r="D48" s="24"/>
      <c r="E48" s="24"/>
      <c r="F48" s="24"/>
      <c r="G48" s="24"/>
      <c r="H48" s="24"/>
      <c r="I48" s="24"/>
      <c r="J48" s="25"/>
    </row>
    <row r="49" spans="1:10" s="8" customFormat="1">
      <c r="A49" s="23" t="str">
        <f>_xlfn.CONCAT(HLOOKUP("Type", 'Dradis issues'!A$1:AZ$993, ROW() - 24, FALSE), " ", HLOOKUP("ID", 'Dradis issues'!A$1:AZ$993, ROW() - 24, FALSE))</f>
        <v xml:space="preserve"> </v>
      </c>
      <c r="B49" s="24" t="str">
        <f>_xlfn.CONCAT(HLOOKUP("Title", 'Dradis issues'!A$1:AZ$993, ROW() - 24, FALSE))</f>
        <v/>
      </c>
      <c r="C49" s="24" t="str">
        <f>_xlfn.CONCAT(HLOOKUP("CVSSv3.BaseScore", 'Dradis issues'!A$1:AZ$993, ROW() - 24, FALSE), "     ", HLOOKUP("CVSSv3.Vector", 'Dradis issues'!A$1:AZ$993, ROW() - 24, FALSE))</f>
        <v xml:space="preserve">     </v>
      </c>
      <c r="D49" s="24"/>
      <c r="E49" s="24"/>
      <c r="F49" s="24"/>
      <c r="G49" s="24"/>
      <c r="H49" s="24"/>
      <c r="I49" s="24"/>
      <c r="J49" s="25"/>
    </row>
    <row r="50" spans="1:10" s="8" customFormat="1">
      <c r="A50" s="23" t="str">
        <f>_xlfn.CONCAT(HLOOKUP("Type", 'Dradis issues'!A$1:AZ$993, ROW() - 24, FALSE), " ", HLOOKUP("ID", 'Dradis issues'!A$1:AZ$993, ROW() - 24, FALSE))</f>
        <v xml:space="preserve"> </v>
      </c>
      <c r="B50" s="24" t="str">
        <f>_xlfn.CONCAT(HLOOKUP("Title", 'Dradis issues'!A$1:AZ$993, ROW() - 24, FALSE))</f>
        <v/>
      </c>
      <c r="C50" s="24" t="str">
        <f>_xlfn.CONCAT(HLOOKUP("CVSSv3.BaseScore", 'Dradis issues'!A$1:AZ$993, ROW() - 24, FALSE), "     ", HLOOKUP("CVSSv3.Vector", 'Dradis issues'!A$1:AZ$993, ROW() - 24, FALSE))</f>
        <v xml:space="preserve">     </v>
      </c>
      <c r="D50" s="24"/>
      <c r="E50" s="24"/>
      <c r="F50" s="24"/>
      <c r="G50" s="24"/>
      <c r="H50" s="24"/>
      <c r="I50" s="24"/>
      <c r="J50" s="25"/>
    </row>
    <row r="51" spans="1:10" s="8" customFormat="1">
      <c r="A51" s="23" t="str">
        <f>_xlfn.CONCAT(HLOOKUP("Type", 'Dradis issues'!A$1:AZ$993, ROW() - 24, FALSE), " ", HLOOKUP("ID", 'Dradis issues'!A$1:AZ$993, ROW() - 24, FALSE))</f>
        <v xml:space="preserve"> </v>
      </c>
      <c r="B51" s="24" t="str">
        <f>_xlfn.CONCAT(HLOOKUP("Title", 'Dradis issues'!A$1:AZ$993, ROW() - 24, FALSE))</f>
        <v/>
      </c>
      <c r="C51" s="24" t="str">
        <f>_xlfn.CONCAT(HLOOKUP("CVSSv3.BaseScore", 'Dradis issues'!A$1:AZ$993, ROW() - 24, FALSE), "     ", HLOOKUP("CVSSv3.Vector", 'Dradis issues'!A$1:AZ$993, ROW() - 24, FALSE))</f>
        <v xml:space="preserve">     </v>
      </c>
      <c r="D51" s="24"/>
      <c r="E51" s="24"/>
      <c r="F51" s="24"/>
      <c r="G51" s="24"/>
      <c r="H51" s="24"/>
      <c r="I51" s="24"/>
      <c r="J51" s="25"/>
    </row>
    <row r="52" spans="1:10" s="8" customFormat="1">
      <c r="A52" s="23" t="str">
        <f>_xlfn.CONCAT(HLOOKUP("Type", 'Dradis issues'!A$1:AZ$993, ROW() - 24, FALSE), " ", HLOOKUP("ID", 'Dradis issues'!A$1:AZ$993, ROW() - 24, FALSE))</f>
        <v xml:space="preserve"> </v>
      </c>
      <c r="B52" s="24" t="str">
        <f>_xlfn.CONCAT(HLOOKUP("Title", 'Dradis issues'!A$1:AZ$993, ROW() - 24, FALSE))</f>
        <v/>
      </c>
      <c r="C52" s="24" t="str">
        <f>_xlfn.CONCAT(HLOOKUP("CVSSv3.BaseScore", 'Dradis issues'!A$1:AZ$993, ROW() - 24, FALSE), "     ", HLOOKUP("CVSSv3.Vector", 'Dradis issues'!A$1:AZ$993, ROW() - 24, FALSE))</f>
        <v xml:space="preserve">     </v>
      </c>
      <c r="D52" s="24"/>
      <c r="E52" s="24"/>
      <c r="F52" s="24"/>
      <c r="G52" s="24"/>
      <c r="H52" s="24"/>
      <c r="I52" s="24"/>
      <c r="J52" s="25"/>
    </row>
    <row r="53" spans="1:10" s="8" customFormat="1">
      <c r="A53" s="23" t="str">
        <f>_xlfn.CONCAT(HLOOKUP("Type", 'Dradis issues'!A$1:AZ$993, ROW() - 24, FALSE), " ", HLOOKUP("ID", 'Dradis issues'!A$1:AZ$993, ROW() - 24, FALSE))</f>
        <v xml:space="preserve"> </v>
      </c>
      <c r="B53" s="24" t="str">
        <f>_xlfn.CONCAT(HLOOKUP("Title", 'Dradis issues'!A$1:AZ$993, ROW() - 24, FALSE))</f>
        <v/>
      </c>
      <c r="C53" s="24" t="str">
        <f>_xlfn.CONCAT(HLOOKUP("CVSSv3.BaseScore", 'Dradis issues'!A$1:AZ$993, ROW() - 24, FALSE), "     ", HLOOKUP("CVSSv3.Vector", 'Dradis issues'!A$1:AZ$993, ROW() - 24, FALSE))</f>
        <v xml:space="preserve">     </v>
      </c>
      <c r="D53" s="24"/>
      <c r="E53" s="24"/>
      <c r="F53" s="24"/>
      <c r="G53" s="24"/>
      <c r="H53" s="24"/>
      <c r="I53" s="24"/>
      <c r="J53" s="25"/>
    </row>
    <row r="54" spans="1:10" s="8" customFormat="1">
      <c r="A54" s="23" t="str">
        <f>_xlfn.CONCAT(HLOOKUP("Type", 'Dradis issues'!A$1:AZ$993, ROW() - 24, FALSE), " ", HLOOKUP("ID", 'Dradis issues'!A$1:AZ$993, ROW() - 24, FALSE))</f>
        <v xml:space="preserve"> </v>
      </c>
      <c r="B54" s="24" t="str">
        <f>_xlfn.CONCAT(HLOOKUP("Title", 'Dradis issues'!A$1:AZ$993, ROW() - 24, FALSE))</f>
        <v/>
      </c>
      <c r="C54" s="24" t="str">
        <f>_xlfn.CONCAT(HLOOKUP("CVSSv3.BaseScore", 'Dradis issues'!A$1:AZ$993, ROW() - 24, FALSE), "     ", HLOOKUP("CVSSv3.Vector", 'Dradis issues'!A$1:AZ$993, ROW() - 24, FALSE))</f>
        <v xml:space="preserve">     </v>
      </c>
      <c r="D54" s="24"/>
      <c r="E54" s="24"/>
      <c r="F54" s="24"/>
      <c r="G54" s="24"/>
      <c r="H54" s="24"/>
      <c r="I54" s="24"/>
      <c r="J54" s="25"/>
    </row>
    <row r="55" spans="1:10" s="8" customFormat="1">
      <c r="A55" s="23" t="str">
        <f>_xlfn.CONCAT(HLOOKUP("Type", 'Dradis issues'!A$1:AZ$993, ROW() - 24, FALSE), " ", HLOOKUP("ID", 'Dradis issues'!A$1:AZ$993, ROW() - 24, FALSE))</f>
        <v xml:space="preserve"> </v>
      </c>
      <c r="B55" s="24" t="str">
        <f>_xlfn.CONCAT(HLOOKUP("Title", 'Dradis issues'!A$1:AZ$993, ROW() - 24, FALSE))</f>
        <v/>
      </c>
      <c r="C55" s="24" t="str">
        <f>_xlfn.CONCAT(HLOOKUP("CVSSv3.BaseScore", 'Dradis issues'!A$1:AZ$993, ROW() - 24, FALSE), "     ", HLOOKUP("CVSSv3.Vector", 'Dradis issues'!A$1:AZ$993, ROW() - 24, FALSE))</f>
        <v xml:space="preserve">     </v>
      </c>
      <c r="D55" s="24"/>
      <c r="E55" s="24"/>
      <c r="F55" s="24"/>
      <c r="G55" s="24"/>
      <c r="H55" s="24"/>
      <c r="I55" s="24"/>
      <c r="J55" s="25"/>
    </row>
    <row r="56" spans="1:10" s="8" customFormat="1">
      <c r="A56" s="23" t="str">
        <f>_xlfn.CONCAT(HLOOKUP("Type", 'Dradis issues'!A$1:AZ$993, ROW() - 24, FALSE), " ", HLOOKUP("ID", 'Dradis issues'!A$1:AZ$993, ROW() - 24, FALSE))</f>
        <v xml:space="preserve"> </v>
      </c>
      <c r="B56" s="24" t="str">
        <f>_xlfn.CONCAT(HLOOKUP("Title", 'Dradis issues'!A$1:AZ$993, ROW() - 24, FALSE))</f>
        <v/>
      </c>
      <c r="C56" s="24" t="str">
        <f>_xlfn.CONCAT(HLOOKUP("CVSSv3.BaseScore", 'Dradis issues'!A$1:AZ$993, ROW() - 24, FALSE), "     ", HLOOKUP("CVSSv3.Vector", 'Dradis issues'!A$1:AZ$993, ROW() - 24, FALSE))</f>
        <v xml:space="preserve">     </v>
      </c>
      <c r="D56" s="26"/>
      <c r="E56" s="26"/>
      <c r="F56" s="26"/>
      <c r="G56" s="26"/>
      <c r="H56" s="26"/>
      <c r="I56" s="26"/>
      <c r="J56" s="27"/>
    </row>
  </sheetData>
  <mergeCells count="2">
    <mergeCell ref="B1:C1"/>
    <mergeCell ref="B13:C13"/>
  </mergeCells>
  <pageMargins left="0.7" right="0.7" top="0.75" bottom="0.75" header="0.3" footer="0.3"/>
  <pageSetup orientation="portrait" horizontalDpi="4294967293" r:id="rId1"/>
  <headerFooter>
    <oddFooter>&amp;C&amp;1#&amp;"Calibri"&amp;10&amp;K000000-GE CONFIDENTIAL-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2"/>
  <sheetViews>
    <sheetView workbookViewId="0">
      <selection activeCell="B2" sqref="B2"/>
    </sheetView>
  </sheetViews>
  <sheetFormatPr defaultColWidth="8.88671875" defaultRowHeight="14.4"/>
  <sheetData>
    <row r="1" spans="1:2">
      <c r="A1" t="s">
        <v>45</v>
      </c>
      <c r="B1" t="s">
        <v>194</v>
      </c>
    </row>
    <row r="2" spans="1:2">
      <c r="A2" t="s">
        <v>46</v>
      </c>
      <c r="B2" t="s">
        <v>47</v>
      </c>
    </row>
  </sheetData>
  <pageMargins left="0.7" right="0.7" top="0.75" bottom="0.75" header="0.3" footer="0.3"/>
  <pageSetup orientation="portrait" r:id="rId1"/>
  <headerFooter>
    <oddFooter>&amp;C&amp;1#&amp;"Calibri"&amp;10&amp;K000000-GE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I18"/>
  <sheetViews>
    <sheetView topLeftCell="A11" workbookViewId="0">
      <selection activeCell="A11" sqref="A1:A1048576"/>
    </sheetView>
  </sheetViews>
  <sheetFormatPr defaultColWidth="8.88671875" defaultRowHeight="14.4"/>
  <cols>
    <col min="1" max="3" width="10.5546875" customWidth="1"/>
  </cols>
  <sheetData>
    <row r="1" spans="1:35">
      <c r="A1" t="s">
        <v>48</v>
      </c>
      <c r="B1" t="s">
        <v>49</v>
      </c>
      <c r="C1" t="s">
        <v>50</v>
      </c>
      <c r="D1" t="s">
        <v>51</v>
      </c>
      <c r="E1" t="s">
        <v>52</v>
      </c>
      <c r="F1" t="s">
        <v>53</v>
      </c>
      <c r="G1" t="s">
        <v>54</v>
      </c>
      <c r="H1" t="s">
        <v>55</v>
      </c>
      <c r="I1" t="s">
        <v>56</v>
      </c>
      <c r="J1" t="s">
        <v>57</v>
      </c>
      <c r="K1" t="s">
        <v>58</v>
      </c>
      <c r="L1" t="s">
        <v>59</v>
      </c>
      <c r="M1" t="s">
        <v>60</v>
      </c>
      <c r="N1" t="s">
        <v>61</v>
      </c>
      <c r="O1" t="s">
        <v>62</v>
      </c>
      <c r="P1" t="s">
        <v>63</v>
      </c>
      <c r="Q1" t="s">
        <v>64</v>
      </c>
      <c r="R1" t="s">
        <v>65</v>
      </c>
      <c r="S1" t="s">
        <v>66</v>
      </c>
      <c r="T1" t="s">
        <v>67</v>
      </c>
      <c r="U1" t="s">
        <v>68</v>
      </c>
      <c r="V1" t="s">
        <v>69</v>
      </c>
      <c r="W1" t="s">
        <v>70</v>
      </c>
      <c r="X1" t="s">
        <v>71</v>
      </c>
      <c r="Y1" t="s">
        <v>72</v>
      </c>
      <c r="Z1" t="s">
        <v>73</v>
      </c>
      <c r="AA1" t="s">
        <v>74</v>
      </c>
      <c r="AB1" t="s">
        <v>75</v>
      </c>
      <c r="AC1" t="s">
        <v>76</v>
      </c>
      <c r="AD1" t="s">
        <v>77</v>
      </c>
      <c r="AE1" t="s">
        <v>78</v>
      </c>
      <c r="AF1" t="s">
        <v>79</v>
      </c>
      <c r="AG1" t="s">
        <v>80</v>
      </c>
      <c r="AH1" t="s">
        <v>81</v>
      </c>
      <c r="AI1" t="s">
        <v>82</v>
      </c>
    </row>
    <row r="2" spans="1:35">
      <c r="A2" t="s">
        <v>83</v>
      </c>
      <c r="B2" t="s">
        <v>84</v>
      </c>
      <c r="C2" t="s">
        <v>85</v>
      </c>
      <c r="D2" t="s">
        <v>86</v>
      </c>
      <c r="E2" t="s">
        <v>87</v>
      </c>
      <c r="F2" t="s">
        <v>88</v>
      </c>
      <c r="G2" t="s">
        <v>24</v>
      </c>
      <c r="H2" t="s">
        <v>89</v>
      </c>
      <c r="I2" t="s">
        <v>90</v>
      </c>
      <c r="J2" t="s">
        <v>90</v>
      </c>
      <c r="K2" t="s">
        <v>90</v>
      </c>
      <c r="L2" t="s">
        <v>90</v>
      </c>
      <c r="M2" t="s">
        <v>90</v>
      </c>
      <c r="N2" t="s">
        <v>90</v>
      </c>
      <c r="O2" t="s">
        <v>90</v>
      </c>
      <c r="P2" t="s">
        <v>90</v>
      </c>
      <c r="Q2" t="s">
        <v>90</v>
      </c>
      <c r="R2" t="s">
        <v>90</v>
      </c>
      <c r="S2" t="s">
        <v>90</v>
      </c>
      <c r="T2" t="s">
        <v>90</v>
      </c>
      <c r="U2" t="s">
        <v>90</v>
      </c>
      <c r="V2" t="s">
        <v>90</v>
      </c>
      <c r="W2" t="s">
        <v>90</v>
      </c>
      <c r="X2" t="s">
        <v>90</v>
      </c>
      <c r="Y2" t="s">
        <v>90</v>
      </c>
      <c r="Z2" t="s">
        <v>90</v>
      </c>
      <c r="AA2" t="s">
        <v>90</v>
      </c>
      <c r="AB2" t="s">
        <v>90</v>
      </c>
      <c r="AC2" t="s">
        <v>90</v>
      </c>
      <c r="AD2" t="s">
        <v>90</v>
      </c>
      <c r="AE2" t="s">
        <v>90</v>
      </c>
      <c r="AF2" t="s">
        <v>90</v>
      </c>
      <c r="AG2" t="s">
        <v>90</v>
      </c>
      <c r="AH2" t="s">
        <v>90</v>
      </c>
      <c r="AI2" t="s">
        <v>90</v>
      </c>
    </row>
    <row r="3" spans="1:35">
      <c r="A3" t="s">
        <v>91</v>
      </c>
      <c r="B3" t="s">
        <v>92</v>
      </c>
      <c r="C3" t="s">
        <v>93</v>
      </c>
      <c r="D3" t="s">
        <v>86</v>
      </c>
      <c r="E3" t="s">
        <v>94</v>
      </c>
      <c r="F3" t="s">
        <v>95</v>
      </c>
      <c r="G3" t="s">
        <v>96</v>
      </c>
      <c r="H3" t="s">
        <v>97</v>
      </c>
      <c r="I3" t="s">
        <v>98</v>
      </c>
      <c r="J3" t="s">
        <v>95</v>
      </c>
      <c r="K3" t="s">
        <v>98</v>
      </c>
      <c r="L3" t="s">
        <v>95</v>
      </c>
      <c r="M3" t="s">
        <v>98</v>
      </c>
      <c r="N3" t="s">
        <v>99</v>
      </c>
      <c r="O3" t="s">
        <v>100</v>
      </c>
      <c r="P3" t="s">
        <v>100</v>
      </c>
      <c r="Q3" t="s">
        <v>101</v>
      </c>
      <c r="R3" t="s">
        <v>102</v>
      </c>
      <c r="S3" t="s">
        <v>98</v>
      </c>
      <c r="T3" t="s">
        <v>98</v>
      </c>
      <c r="U3" t="s">
        <v>98</v>
      </c>
      <c r="V3" t="s">
        <v>103</v>
      </c>
      <c r="W3" t="s">
        <v>103</v>
      </c>
      <c r="X3" t="s">
        <v>103</v>
      </c>
      <c r="Y3" t="s">
        <v>103</v>
      </c>
      <c r="Z3" t="s">
        <v>103</v>
      </c>
      <c r="AA3" t="s">
        <v>103</v>
      </c>
      <c r="AB3" t="s">
        <v>103</v>
      </c>
      <c r="AC3" t="s">
        <v>103</v>
      </c>
      <c r="AD3" t="s">
        <v>103</v>
      </c>
      <c r="AE3" t="s">
        <v>103</v>
      </c>
      <c r="AF3" t="s">
        <v>103</v>
      </c>
      <c r="AG3" t="s">
        <v>103</v>
      </c>
      <c r="AH3" t="s">
        <v>103</v>
      </c>
      <c r="AI3" t="s">
        <v>103</v>
      </c>
    </row>
    <row r="4" spans="1:35">
      <c r="A4" t="s">
        <v>104</v>
      </c>
      <c r="B4" t="s">
        <v>105</v>
      </c>
      <c r="C4" t="s">
        <v>106</v>
      </c>
      <c r="D4" t="s">
        <v>107</v>
      </c>
      <c r="E4" t="s">
        <v>94</v>
      </c>
      <c r="F4" t="s">
        <v>108</v>
      </c>
      <c r="G4" t="s">
        <v>109</v>
      </c>
      <c r="H4" t="s">
        <v>110</v>
      </c>
      <c r="I4" t="s">
        <v>111</v>
      </c>
      <c r="J4" t="s">
        <v>108</v>
      </c>
      <c r="K4" t="s">
        <v>111</v>
      </c>
      <c r="L4" t="s">
        <v>108</v>
      </c>
      <c r="M4" t="s">
        <v>111</v>
      </c>
      <c r="N4" t="s">
        <v>99</v>
      </c>
      <c r="O4" t="s">
        <v>100</v>
      </c>
      <c r="P4" t="s">
        <v>101</v>
      </c>
      <c r="Q4" t="s">
        <v>101</v>
      </c>
      <c r="R4" t="s">
        <v>102</v>
      </c>
      <c r="S4" t="s">
        <v>100</v>
      </c>
      <c r="T4" t="s">
        <v>101</v>
      </c>
      <c r="U4" t="s">
        <v>101</v>
      </c>
      <c r="V4" t="s">
        <v>103</v>
      </c>
      <c r="W4" t="s">
        <v>103</v>
      </c>
      <c r="X4" t="s">
        <v>103</v>
      </c>
      <c r="Y4" t="s">
        <v>103</v>
      </c>
      <c r="Z4" t="s">
        <v>103</v>
      </c>
      <c r="AA4" t="s">
        <v>103</v>
      </c>
      <c r="AB4" t="s">
        <v>103</v>
      </c>
      <c r="AC4" t="s">
        <v>103</v>
      </c>
      <c r="AD4" t="s">
        <v>103</v>
      </c>
      <c r="AE4" t="s">
        <v>103</v>
      </c>
      <c r="AF4" t="s">
        <v>103</v>
      </c>
      <c r="AG4" t="s">
        <v>103</v>
      </c>
      <c r="AH4" t="s">
        <v>103</v>
      </c>
      <c r="AI4" t="s">
        <v>103</v>
      </c>
    </row>
    <row r="5" spans="1:35">
      <c r="A5" t="s">
        <v>112</v>
      </c>
      <c r="B5" t="s">
        <v>113</v>
      </c>
      <c r="C5" t="s">
        <v>114</v>
      </c>
      <c r="D5" t="s">
        <v>86</v>
      </c>
      <c r="E5" t="s">
        <v>87</v>
      </c>
      <c r="F5" t="s">
        <v>115</v>
      </c>
      <c r="G5" t="s">
        <v>24</v>
      </c>
      <c r="H5" t="s">
        <v>116</v>
      </c>
      <c r="I5" t="s">
        <v>90</v>
      </c>
      <c r="J5" t="s">
        <v>90</v>
      </c>
      <c r="K5" t="s">
        <v>90</v>
      </c>
      <c r="L5" t="s">
        <v>90</v>
      </c>
      <c r="M5" t="s">
        <v>90</v>
      </c>
      <c r="N5" t="s">
        <v>90</v>
      </c>
      <c r="O5" t="s">
        <v>90</v>
      </c>
      <c r="P5" t="s">
        <v>90</v>
      </c>
      <c r="Q5" t="s">
        <v>90</v>
      </c>
      <c r="R5" t="s">
        <v>90</v>
      </c>
      <c r="S5" t="s">
        <v>90</v>
      </c>
      <c r="T5" t="s">
        <v>90</v>
      </c>
      <c r="U5" t="s">
        <v>90</v>
      </c>
      <c r="V5" t="s">
        <v>90</v>
      </c>
      <c r="W5" t="s">
        <v>90</v>
      </c>
      <c r="X5" t="s">
        <v>90</v>
      </c>
      <c r="Y5" t="s">
        <v>90</v>
      </c>
      <c r="Z5" t="s">
        <v>90</v>
      </c>
      <c r="AA5" t="s">
        <v>90</v>
      </c>
      <c r="AB5" t="s">
        <v>90</v>
      </c>
      <c r="AC5" t="s">
        <v>90</v>
      </c>
      <c r="AD5" t="s">
        <v>90</v>
      </c>
      <c r="AE5" t="s">
        <v>90</v>
      </c>
      <c r="AF5" t="s">
        <v>90</v>
      </c>
      <c r="AG5" t="s">
        <v>90</v>
      </c>
      <c r="AH5" t="s">
        <v>90</v>
      </c>
      <c r="AI5" t="s">
        <v>90</v>
      </c>
    </row>
    <row r="6" spans="1:35">
      <c r="A6" t="s">
        <v>117</v>
      </c>
      <c r="B6" t="s">
        <v>118</v>
      </c>
      <c r="C6" t="s">
        <v>119</v>
      </c>
      <c r="D6" t="s">
        <v>86</v>
      </c>
      <c r="E6" t="s">
        <v>94</v>
      </c>
      <c r="F6" t="s">
        <v>120</v>
      </c>
      <c r="G6" t="s">
        <v>121</v>
      </c>
      <c r="H6" t="s">
        <v>122</v>
      </c>
      <c r="I6" t="s">
        <v>90</v>
      </c>
      <c r="J6" t="s">
        <v>90</v>
      </c>
      <c r="K6" t="s">
        <v>90</v>
      </c>
      <c r="L6" t="s">
        <v>90</v>
      </c>
      <c r="M6" t="s">
        <v>90</v>
      </c>
      <c r="N6" t="s">
        <v>90</v>
      </c>
      <c r="O6" t="s">
        <v>90</v>
      </c>
      <c r="P6" t="s">
        <v>90</v>
      </c>
      <c r="Q6" t="s">
        <v>90</v>
      </c>
      <c r="R6" t="s">
        <v>90</v>
      </c>
      <c r="S6" t="s">
        <v>90</v>
      </c>
      <c r="T6" t="s">
        <v>90</v>
      </c>
      <c r="U6" t="s">
        <v>90</v>
      </c>
      <c r="V6" t="s">
        <v>90</v>
      </c>
      <c r="W6" t="s">
        <v>90</v>
      </c>
      <c r="X6" t="s">
        <v>90</v>
      </c>
      <c r="Y6" t="s">
        <v>90</v>
      </c>
      <c r="Z6" t="s">
        <v>90</v>
      </c>
      <c r="AA6" t="s">
        <v>90</v>
      </c>
      <c r="AB6" t="s">
        <v>90</v>
      </c>
      <c r="AC6" t="s">
        <v>90</v>
      </c>
      <c r="AD6" t="s">
        <v>90</v>
      </c>
      <c r="AE6" t="s">
        <v>90</v>
      </c>
      <c r="AF6" t="s">
        <v>90</v>
      </c>
      <c r="AG6" t="s">
        <v>90</v>
      </c>
      <c r="AH6" t="s">
        <v>90</v>
      </c>
      <c r="AI6" t="s">
        <v>90</v>
      </c>
    </row>
    <row r="7" spans="1:35">
      <c r="A7" t="s">
        <v>123</v>
      </c>
      <c r="B7" t="s">
        <v>124</v>
      </c>
      <c r="C7" t="s">
        <v>125</v>
      </c>
      <c r="D7" t="s">
        <v>86</v>
      </c>
      <c r="E7" t="s">
        <v>94</v>
      </c>
      <c r="F7" t="s">
        <v>126</v>
      </c>
      <c r="G7" t="s">
        <v>127</v>
      </c>
      <c r="H7" t="s">
        <v>128</v>
      </c>
      <c r="I7" t="s">
        <v>98</v>
      </c>
      <c r="J7" t="s">
        <v>126</v>
      </c>
      <c r="K7" t="s">
        <v>98</v>
      </c>
      <c r="L7" t="s">
        <v>126</v>
      </c>
      <c r="M7" t="s">
        <v>98</v>
      </c>
      <c r="N7" t="s">
        <v>129</v>
      </c>
      <c r="O7" t="s">
        <v>100</v>
      </c>
      <c r="P7" t="s">
        <v>101</v>
      </c>
      <c r="Q7" t="s">
        <v>101</v>
      </c>
      <c r="R7" t="s">
        <v>102</v>
      </c>
      <c r="S7" t="s">
        <v>100</v>
      </c>
      <c r="T7" t="s">
        <v>100</v>
      </c>
      <c r="U7" t="s">
        <v>100</v>
      </c>
      <c r="V7" t="s">
        <v>103</v>
      </c>
      <c r="W7" t="s">
        <v>103</v>
      </c>
      <c r="X7" t="s">
        <v>103</v>
      </c>
      <c r="Y7" t="s">
        <v>103</v>
      </c>
      <c r="Z7" t="s">
        <v>103</v>
      </c>
      <c r="AA7" t="s">
        <v>103</v>
      </c>
      <c r="AB7" t="s">
        <v>103</v>
      </c>
      <c r="AC7" t="s">
        <v>103</v>
      </c>
      <c r="AD7" t="s">
        <v>103</v>
      </c>
      <c r="AE7" t="s">
        <v>103</v>
      </c>
      <c r="AF7" t="s">
        <v>103</v>
      </c>
      <c r="AG7" t="s">
        <v>103</v>
      </c>
      <c r="AH7" t="s">
        <v>103</v>
      </c>
      <c r="AI7" t="s">
        <v>103</v>
      </c>
    </row>
    <row r="8" spans="1:35">
      <c r="A8" t="s">
        <v>130</v>
      </c>
      <c r="B8" t="s">
        <v>131</v>
      </c>
      <c r="C8" t="s">
        <v>132</v>
      </c>
      <c r="D8" t="s">
        <v>86</v>
      </c>
      <c r="E8" t="s">
        <v>94</v>
      </c>
      <c r="F8" t="s">
        <v>133</v>
      </c>
      <c r="G8" t="s">
        <v>134</v>
      </c>
      <c r="H8" t="s">
        <v>135</v>
      </c>
      <c r="I8" t="s">
        <v>111</v>
      </c>
      <c r="J8" t="s">
        <v>133</v>
      </c>
      <c r="K8" t="s">
        <v>111</v>
      </c>
      <c r="L8" t="s">
        <v>133</v>
      </c>
      <c r="M8" t="s">
        <v>111</v>
      </c>
      <c r="N8" t="s">
        <v>136</v>
      </c>
      <c r="O8" t="s">
        <v>100</v>
      </c>
      <c r="P8" t="s">
        <v>101</v>
      </c>
      <c r="Q8" t="s">
        <v>101</v>
      </c>
      <c r="R8" t="s">
        <v>102</v>
      </c>
      <c r="S8" t="s">
        <v>98</v>
      </c>
      <c r="T8" t="s">
        <v>98</v>
      </c>
      <c r="U8" t="s">
        <v>98</v>
      </c>
      <c r="V8" t="s">
        <v>90</v>
      </c>
      <c r="W8" t="s">
        <v>90</v>
      </c>
      <c r="X8" t="s">
        <v>90</v>
      </c>
      <c r="Y8" t="s">
        <v>103</v>
      </c>
      <c r="Z8" t="s">
        <v>103</v>
      </c>
      <c r="AA8" t="s">
        <v>90</v>
      </c>
      <c r="AB8" t="s">
        <v>90</v>
      </c>
      <c r="AC8" t="s">
        <v>90</v>
      </c>
      <c r="AD8" t="s">
        <v>90</v>
      </c>
      <c r="AE8" t="s">
        <v>90</v>
      </c>
      <c r="AF8" t="s">
        <v>90</v>
      </c>
      <c r="AG8" t="s">
        <v>90</v>
      </c>
      <c r="AH8" t="s">
        <v>90</v>
      </c>
      <c r="AI8" t="s">
        <v>90</v>
      </c>
    </row>
    <row r="9" spans="1:35">
      <c r="A9" t="s">
        <v>137</v>
      </c>
      <c r="B9" t="s">
        <v>138</v>
      </c>
      <c r="C9" t="s">
        <v>139</v>
      </c>
      <c r="D9" t="s">
        <v>86</v>
      </c>
      <c r="E9" t="s">
        <v>140</v>
      </c>
      <c r="F9" t="s">
        <v>141</v>
      </c>
      <c r="G9" t="s">
        <v>24</v>
      </c>
      <c r="H9" t="s">
        <v>142</v>
      </c>
      <c r="I9" t="s">
        <v>90</v>
      </c>
      <c r="J9" t="s">
        <v>90</v>
      </c>
      <c r="K9" t="s">
        <v>90</v>
      </c>
      <c r="L9" t="s">
        <v>90</v>
      </c>
      <c r="M9" t="s">
        <v>90</v>
      </c>
      <c r="N9" t="s">
        <v>90</v>
      </c>
      <c r="O9" t="s">
        <v>90</v>
      </c>
      <c r="P9" t="s">
        <v>90</v>
      </c>
      <c r="Q9" t="s">
        <v>90</v>
      </c>
      <c r="R9" t="s">
        <v>90</v>
      </c>
      <c r="S9" t="s">
        <v>90</v>
      </c>
      <c r="T9" t="s">
        <v>90</v>
      </c>
      <c r="U9" t="s">
        <v>90</v>
      </c>
      <c r="V9" t="s">
        <v>90</v>
      </c>
      <c r="W9" t="s">
        <v>90</v>
      </c>
      <c r="X9" t="s">
        <v>90</v>
      </c>
      <c r="Y9" t="s">
        <v>90</v>
      </c>
      <c r="Z9" t="s">
        <v>90</v>
      </c>
      <c r="AA9" t="s">
        <v>90</v>
      </c>
      <c r="AB9" t="s">
        <v>90</v>
      </c>
      <c r="AC9" t="s">
        <v>90</v>
      </c>
      <c r="AD9" t="s">
        <v>90</v>
      </c>
      <c r="AE9" t="s">
        <v>90</v>
      </c>
      <c r="AF9" t="s">
        <v>90</v>
      </c>
      <c r="AG9" t="s">
        <v>90</v>
      </c>
      <c r="AH9" t="s">
        <v>90</v>
      </c>
      <c r="AI9" t="s">
        <v>90</v>
      </c>
    </row>
    <row r="10" spans="1:35">
      <c r="A10" t="s">
        <v>143</v>
      </c>
      <c r="B10" t="s">
        <v>144</v>
      </c>
      <c r="C10" t="s">
        <v>145</v>
      </c>
      <c r="D10" t="s">
        <v>86</v>
      </c>
      <c r="E10" t="s">
        <v>94</v>
      </c>
      <c r="F10" t="s">
        <v>146</v>
      </c>
      <c r="G10" t="s">
        <v>147</v>
      </c>
      <c r="H10" t="s">
        <v>148</v>
      </c>
      <c r="I10" t="s">
        <v>111</v>
      </c>
      <c r="J10" t="s">
        <v>146</v>
      </c>
      <c r="K10" t="s">
        <v>111</v>
      </c>
      <c r="L10" t="s">
        <v>146</v>
      </c>
      <c r="M10" t="s">
        <v>111</v>
      </c>
      <c r="N10" t="s">
        <v>136</v>
      </c>
      <c r="O10" t="s">
        <v>98</v>
      </c>
      <c r="P10" t="s">
        <v>101</v>
      </c>
      <c r="Q10" t="s">
        <v>101</v>
      </c>
      <c r="R10" t="s">
        <v>102</v>
      </c>
      <c r="S10" t="s">
        <v>100</v>
      </c>
      <c r="T10" t="s">
        <v>98</v>
      </c>
      <c r="U10" t="s">
        <v>100</v>
      </c>
      <c r="V10" t="s">
        <v>90</v>
      </c>
      <c r="W10" t="s">
        <v>90</v>
      </c>
      <c r="X10" t="s">
        <v>90</v>
      </c>
      <c r="Y10" t="s">
        <v>103</v>
      </c>
      <c r="Z10" t="s">
        <v>103</v>
      </c>
      <c r="AA10" t="s">
        <v>90</v>
      </c>
      <c r="AB10" t="s">
        <v>90</v>
      </c>
      <c r="AC10" t="s">
        <v>90</v>
      </c>
      <c r="AD10" t="s">
        <v>90</v>
      </c>
      <c r="AE10" t="s">
        <v>90</v>
      </c>
      <c r="AF10" t="s">
        <v>90</v>
      </c>
      <c r="AG10" t="s">
        <v>90</v>
      </c>
      <c r="AH10" t="s">
        <v>90</v>
      </c>
      <c r="AI10" t="s">
        <v>90</v>
      </c>
    </row>
    <row r="11" spans="1:35">
      <c r="A11" t="s">
        <v>149</v>
      </c>
      <c r="B11" t="s">
        <v>150</v>
      </c>
      <c r="C11" t="s">
        <v>151</v>
      </c>
      <c r="D11" t="s">
        <v>86</v>
      </c>
      <c r="E11" t="s">
        <v>94</v>
      </c>
      <c r="F11" t="s">
        <v>152</v>
      </c>
      <c r="G11" t="s">
        <v>153</v>
      </c>
      <c r="H11" t="s">
        <v>154</v>
      </c>
      <c r="I11" t="s">
        <v>98</v>
      </c>
      <c r="J11" t="s">
        <v>152</v>
      </c>
      <c r="K11" t="s">
        <v>98</v>
      </c>
      <c r="L11" t="s">
        <v>152</v>
      </c>
      <c r="M11" t="s">
        <v>98</v>
      </c>
      <c r="N11" t="s">
        <v>155</v>
      </c>
      <c r="O11" t="s">
        <v>100</v>
      </c>
      <c r="P11" t="s">
        <v>100</v>
      </c>
      <c r="Q11" t="s">
        <v>101</v>
      </c>
      <c r="R11" t="s">
        <v>156</v>
      </c>
      <c r="S11" t="s">
        <v>98</v>
      </c>
      <c r="T11" t="s">
        <v>98</v>
      </c>
      <c r="U11" t="s">
        <v>98</v>
      </c>
      <c r="V11" t="s">
        <v>90</v>
      </c>
      <c r="W11" t="s">
        <v>90</v>
      </c>
      <c r="X11" t="s">
        <v>90</v>
      </c>
      <c r="Y11" t="s">
        <v>103</v>
      </c>
      <c r="Z11" t="s">
        <v>103</v>
      </c>
      <c r="AA11" t="s">
        <v>90</v>
      </c>
      <c r="AB11" t="s">
        <v>90</v>
      </c>
      <c r="AC11" t="s">
        <v>90</v>
      </c>
      <c r="AD11" t="s">
        <v>90</v>
      </c>
      <c r="AE11" t="s">
        <v>90</v>
      </c>
      <c r="AF11" t="s">
        <v>90</v>
      </c>
      <c r="AG11" t="s">
        <v>90</v>
      </c>
      <c r="AH11" t="s">
        <v>90</v>
      </c>
      <c r="AI11" t="s">
        <v>90</v>
      </c>
    </row>
    <row r="12" spans="1:35">
      <c r="A12" t="s">
        <v>157</v>
      </c>
      <c r="B12" t="s">
        <v>158</v>
      </c>
      <c r="C12" t="s">
        <v>159</v>
      </c>
      <c r="D12" t="s">
        <v>86</v>
      </c>
      <c r="E12" t="s">
        <v>140</v>
      </c>
      <c r="F12" t="s">
        <v>141</v>
      </c>
      <c r="G12" t="s">
        <v>24</v>
      </c>
      <c r="H12" t="s">
        <v>160</v>
      </c>
      <c r="I12" t="s">
        <v>90</v>
      </c>
      <c r="J12" t="s">
        <v>90</v>
      </c>
      <c r="K12" t="s">
        <v>90</v>
      </c>
      <c r="L12" t="s">
        <v>90</v>
      </c>
      <c r="M12" t="s">
        <v>90</v>
      </c>
      <c r="N12" t="s">
        <v>90</v>
      </c>
      <c r="O12" t="s">
        <v>90</v>
      </c>
      <c r="P12" t="s">
        <v>90</v>
      </c>
      <c r="Q12" t="s">
        <v>90</v>
      </c>
      <c r="R12" t="s">
        <v>90</v>
      </c>
      <c r="S12" t="s">
        <v>90</v>
      </c>
      <c r="T12" t="s">
        <v>90</v>
      </c>
      <c r="U12" t="s">
        <v>90</v>
      </c>
      <c r="V12" t="s">
        <v>90</v>
      </c>
      <c r="W12" t="s">
        <v>90</v>
      </c>
      <c r="X12" t="s">
        <v>90</v>
      </c>
      <c r="Y12" t="s">
        <v>90</v>
      </c>
      <c r="Z12" t="s">
        <v>90</v>
      </c>
      <c r="AA12" t="s">
        <v>90</v>
      </c>
      <c r="AB12" t="s">
        <v>90</v>
      </c>
      <c r="AC12" t="s">
        <v>90</v>
      </c>
      <c r="AD12" t="s">
        <v>90</v>
      </c>
      <c r="AE12" t="s">
        <v>90</v>
      </c>
      <c r="AF12" t="s">
        <v>90</v>
      </c>
      <c r="AG12" t="s">
        <v>90</v>
      </c>
      <c r="AH12" t="s">
        <v>90</v>
      </c>
      <c r="AI12" t="s">
        <v>90</v>
      </c>
    </row>
    <row r="13" spans="1:35">
      <c r="A13" t="s">
        <v>161</v>
      </c>
      <c r="B13" t="s">
        <v>162</v>
      </c>
      <c r="C13" t="s">
        <v>163</v>
      </c>
      <c r="D13" t="s">
        <v>86</v>
      </c>
      <c r="E13" t="s">
        <v>140</v>
      </c>
      <c r="F13" t="s">
        <v>141</v>
      </c>
      <c r="G13" t="s">
        <v>24</v>
      </c>
      <c r="H13" t="s">
        <v>164</v>
      </c>
      <c r="I13" t="s">
        <v>90</v>
      </c>
      <c r="J13" t="s">
        <v>90</v>
      </c>
      <c r="K13" t="s">
        <v>90</v>
      </c>
      <c r="L13" t="s">
        <v>90</v>
      </c>
      <c r="M13" t="s">
        <v>90</v>
      </c>
      <c r="N13" t="s">
        <v>90</v>
      </c>
      <c r="O13" t="s">
        <v>90</v>
      </c>
      <c r="P13" t="s">
        <v>90</v>
      </c>
      <c r="Q13" t="s">
        <v>90</v>
      </c>
      <c r="R13" t="s">
        <v>90</v>
      </c>
      <c r="S13" t="s">
        <v>90</v>
      </c>
      <c r="T13" t="s">
        <v>90</v>
      </c>
      <c r="U13" t="s">
        <v>90</v>
      </c>
      <c r="V13" t="s">
        <v>90</v>
      </c>
      <c r="W13" t="s">
        <v>90</v>
      </c>
      <c r="X13" t="s">
        <v>90</v>
      </c>
      <c r="Y13" t="s">
        <v>90</v>
      </c>
      <c r="Z13" t="s">
        <v>90</v>
      </c>
      <c r="AA13" t="s">
        <v>90</v>
      </c>
      <c r="AB13" t="s">
        <v>90</v>
      </c>
      <c r="AC13" t="s">
        <v>90</v>
      </c>
      <c r="AD13" t="s">
        <v>90</v>
      </c>
      <c r="AE13" t="s">
        <v>90</v>
      </c>
      <c r="AF13" t="s">
        <v>90</v>
      </c>
      <c r="AG13" t="s">
        <v>90</v>
      </c>
      <c r="AH13" t="s">
        <v>90</v>
      </c>
      <c r="AI13" t="s">
        <v>90</v>
      </c>
    </row>
    <row r="14" spans="1:35">
      <c r="A14" t="s">
        <v>165</v>
      </c>
      <c r="B14" t="s">
        <v>166</v>
      </c>
      <c r="C14" t="s">
        <v>167</v>
      </c>
      <c r="D14" t="s">
        <v>86</v>
      </c>
      <c r="E14" t="s">
        <v>94</v>
      </c>
      <c r="F14" t="s">
        <v>168</v>
      </c>
      <c r="G14" t="s">
        <v>169</v>
      </c>
      <c r="H14" t="s">
        <v>170</v>
      </c>
      <c r="I14" t="s">
        <v>111</v>
      </c>
      <c r="J14" t="s">
        <v>168</v>
      </c>
      <c r="K14" t="s">
        <v>111</v>
      </c>
      <c r="L14" t="s">
        <v>168</v>
      </c>
      <c r="M14" t="s">
        <v>111</v>
      </c>
      <c r="N14" t="s">
        <v>171</v>
      </c>
      <c r="O14" t="s">
        <v>100</v>
      </c>
      <c r="P14" t="s">
        <v>101</v>
      </c>
      <c r="Q14" t="s">
        <v>101</v>
      </c>
      <c r="R14" t="s">
        <v>102</v>
      </c>
      <c r="S14" t="s">
        <v>100</v>
      </c>
      <c r="T14" t="s">
        <v>100</v>
      </c>
      <c r="U14" t="s">
        <v>100</v>
      </c>
      <c r="V14" t="s">
        <v>90</v>
      </c>
      <c r="W14" t="s">
        <v>90</v>
      </c>
      <c r="X14" t="s">
        <v>90</v>
      </c>
      <c r="Y14" t="s">
        <v>103</v>
      </c>
      <c r="Z14" t="s">
        <v>103</v>
      </c>
      <c r="AA14" t="s">
        <v>90</v>
      </c>
      <c r="AB14" t="s">
        <v>90</v>
      </c>
      <c r="AC14" t="s">
        <v>90</v>
      </c>
      <c r="AD14" t="s">
        <v>90</v>
      </c>
      <c r="AE14" t="s">
        <v>90</v>
      </c>
      <c r="AF14" t="s">
        <v>90</v>
      </c>
      <c r="AG14" t="s">
        <v>90</v>
      </c>
      <c r="AH14" t="s">
        <v>90</v>
      </c>
      <c r="AI14" t="s">
        <v>90</v>
      </c>
    </row>
    <row r="15" spans="1:35">
      <c r="A15" t="s">
        <v>172</v>
      </c>
      <c r="B15" t="s">
        <v>173</v>
      </c>
      <c r="C15" t="s">
        <v>174</v>
      </c>
      <c r="D15" t="s">
        <v>86</v>
      </c>
      <c r="E15" t="s">
        <v>87</v>
      </c>
      <c r="F15" t="s">
        <v>88</v>
      </c>
      <c r="G15" t="s">
        <v>24</v>
      </c>
      <c r="H15" t="s">
        <v>175</v>
      </c>
      <c r="I15" t="s">
        <v>90</v>
      </c>
      <c r="J15" t="s">
        <v>90</v>
      </c>
      <c r="K15" t="s">
        <v>90</v>
      </c>
      <c r="L15" t="s">
        <v>90</v>
      </c>
      <c r="M15" t="s">
        <v>90</v>
      </c>
      <c r="N15" t="s">
        <v>90</v>
      </c>
      <c r="O15" t="s">
        <v>90</v>
      </c>
      <c r="P15" t="s">
        <v>90</v>
      </c>
      <c r="Q15" t="s">
        <v>90</v>
      </c>
      <c r="R15" t="s">
        <v>90</v>
      </c>
      <c r="S15" t="s">
        <v>90</v>
      </c>
      <c r="T15" t="s">
        <v>90</v>
      </c>
      <c r="U15" t="s">
        <v>90</v>
      </c>
      <c r="V15" t="s">
        <v>90</v>
      </c>
      <c r="W15" t="s">
        <v>90</v>
      </c>
      <c r="X15" t="s">
        <v>90</v>
      </c>
      <c r="Y15" t="s">
        <v>90</v>
      </c>
      <c r="Z15" t="s">
        <v>90</v>
      </c>
      <c r="AA15" t="s">
        <v>90</v>
      </c>
      <c r="AB15" t="s">
        <v>90</v>
      </c>
      <c r="AC15" t="s">
        <v>90</v>
      </c>
      <c r="AD15" t="s">
        <v>90</v>
      </c>
      <c r="AE15" t="s">
        <v>90</v>
      </c>
      <c r="AF15" t="s">
        <v>90</v>
      </c>
      <c r="AG15" t="s">
        <v>90</v>
      </c>
      <c r="AH15" t="s">
        <v>90</v>
      </c>
      <c r="AI15" t="s">
        <v>90</v>
      </c>
    </row>
    <row r="16" spans="1:35">
      <c r="A16" t="s">
        <v>176</v>
      </c>
      <c r="B16" t="s">
        <v>177</v>
      </c>
      <c r="C16" t="s">
        <v>178</v>
      </c>
      <c r="D16" t="s">
        <v>86</v>
      </c>
      <c r="E16" t="s">
        <v>94</v>
      </c>
      <c r="F16" t="s">
        <v>179</v>
      </c>
      <c r="G16" t="s">
        <v>180</v>
      </c>
      <c r="H16" t="s">
        <v>181</v>
      </c>
      <c r="I16" t="s">
        <v>98</v>
      </c>
      <c r="J16" t="s">
        <v>179</v>
      </c>
      <c r="K16" t="s">
        <v>98</v>
      </c>
      <c r="L16" t="s">
        <v>179</v>
      </c>
      <c r="M16" t="s">
        <v>98</v>
      </c>
      <c r="N16" t="s">
        <v>155</v>
      </c>
      <c r="O16" t="s">
        <v>100</v>
      </c>
      <c r="P16" t="s">
        <v>100</v>
      </c>
      <c r="Q16" t="s">
        <v>101</v>
      </c>
      <c r="R16" t="s">
        <v>156</v>
      </c>
      <c r="S16" t="s">
        <v>100</v>
      </c>
      <c r="T16" t="s">
        <v>98</v>
      </c>
      <c r="U16" t="s">
        <v>100</v>
      </c>
      <c r="V16" t="s">
        <v>90</v>
      </c>
      <c r="W16" t="s">
        <v>90</v>
      </c>
      <c r="X16" t="s">
        <v>90</v>
      </c>
      <c r="Y16" t="s">
        <v>103</v>
      </c>
      <c r="Z16" t="s">
        <v>103</v>
      </c>
      <c r="AA16" t="s">
        <v>90</v>
      </c>
      <c r="AB16" t="s">
        <v>90</v>
      </c>
      <c r="AC16" t="s">
        <v>90</v>
      </c>
      <c r="AD16" t="s">
        <v>90</v>
      </c>
      <c r="AE16" t="s">
        <v>90</v>
      </c>
      <c r="AF16" t="s">
        <v>90</v>
      </c>
      <c r="AG16" t="s">
        <v>90</v>
      </c>
      <c r="AH16" t="s">
        <v>90</v>
      </c>
      <c r="AI16" t="s">
        <v>90</v>
      </c>
    </row>
    <row r="17" spans="1:35">
      <c r="A17" t="s">
        <v>182</v>
      </c>
      <c r="B17" t="s">
        <v>183</v>
      </c>
      <c r="C17" t="s">
        <v>184</v>
      </c>
      <c r="D17" t="s">
        <v>86</v>
      </c>
      <c r="E17" t="s">
        <v>94</v>
      </c>
      <c r="F17" t="s">
        <v>185</v>
      </c>
      <c r="G17" t="s">
        <v>186</v>
      </c>
      <c r="H17" t="s">
        <v>187</v>
      </c>
      <c r="I17" t="s">
        <v>188</v>
      </c>
      <c r="J17" t="s">
        <v>185</v>
      </c>
      <c r="K17" t="s">
        <v>188</v>
      </c>
      <c r="L17" t="s">
        <v>185</v>
      </c>
      <c r="M17" t="s">
        <v>188</v>
      </c>
      <c r="N17" t="s">
        <v>129</v>
      </c>
      <c r="O17" t="s">
        <v>100</v>
      </c>
      <c r="P17" t="s">
        <v>101</v>
      </c>
      <c r="Q17" t="s">
        <v>101</v>
      </c>
      <c r="R17" t="s">
        <v>102</v>
      </c>
      <c r="S17" t="s">
        <v>98</v>
      </c>
      <c r="T17" t="s">
        <v>98</v>
      </c>
      <c r="U17" t="s">
        <v>98</v>
      </c>
      <c r="V17" t="s">
        <v>103</v>
      </c>
      <c r="W17" t="s">
        <v>103</v>
      </c>
      <c r="X17" t="s">
        <v>103</v>
      </c>
      <c r="Y17" t="s">
        <v>103</v>
      </c>
      <c r="Z17" t="s">
        <v>103</v>
      </c>
      <c r="AA17" t="s">
        <v>103</v>
      </c>
      <c r="AB17" t="s">
        <v>103</v>
      </c>
      <c r="AC17" t="s">
        <v>103</v>
      </c>
      <c r="AD17" t="s">
        <v>103</v>
      </c>
      <c r="AE17" t="s">
        <v>103</v>
      </c>
      <c r="AF17" t="s">
        <v>103</v>
      </c>
      <c r="AG17" t="s">
        <v>103</v>
      </c>
      <c r="AH17" t="s">
        <v>103</v>
      </c>
      <c r="AI17" t="s">
        <v>103</v>
      </c>
    </row>
    <row r="18" spans="1:35">
      <c r="A18" t="s">
        <v>189</v>
      </c>
      <c r="B18" t="s">
        <v>190</v>
      </c>
      <c r="C18" t="s">
        <v>191</v>
      </c>
      <c r="D18" t="s">
        <v>86</v>
      </c>
      <c r="E18" t="s">
        <v>94</v>
      </c>
      <c r="F18" t="s">
        <v>152</v>
      </c>
      <c r="G18" t="s">
        <v>153</v>
      </c>
      <c r="H18" t="s">
        <v>192</v>
      </c>
      <c r="I18" t="s">
        <v>98</v>
      </c>
      <c r="J18" t="s">
        <v>152</v>
      </c>
      <c r="K18" t="s">
        <v>98</v>
      </c>
      <c r="L18" t="s">
        <v>152</v>
      </c>
      <c r="M18" t="s">
        <v>98</v>
      </c>
      <c r="N18" t="s">
        <v>155</v>
      </c>
      <c r="O18" t="s">
        <v>100</v>
      </c>
      <c r="P18" t="s">
        <v>100</v>
      </c>
      <c r="Q18" t="s">
        <v>101</v>
      </c>
      <c r="R18" t="s">
        <v>156</v>
      </c>
      <c r="S18" t="s">
        <v>98</v>
      </c>
      <c r="T18" t="s">
        <v>98</v>
      </c>
      <c r="U18" t="s">
        <v>98</v>
      </c>
      <c r="V18" t="s">
        <v>103</v>
      </c>
      <c r="W18" t="s">
        <v>103</v>
      </c>
      <c r="X18" t="s">
        <v>103</v>
      </c>
      <c r="Y18" t="s">
        <v>103</v>
      </c>
      <c r="Z18" t="s">
        <v>103</v>
      </c>
      <c r="AA18" t="s">
        <v>103</v>
      </c>
      <c r="AB18" t="s">
        <v>103</v>
      </c>
      <c r="AC18" t="s">
        <v>103</v>
      </c>
      <c r="AD18" t="s">
        <v>103</v>
      </c>
      <c r="AE18" t="s">
        <v>103</v>
      </c>
      <c r="AF18" t="s">
        <v>103</v>
      </c>
      <c r="AG18" t="s">
        <v>103</v>
      </c>
      <c r="AH18" t="s">
        <v>103</v>
      </c>
      <c r="AI18" t="s">
        <v>103</v>
      </c>
    </row>
  </sheetData>
  <pageMargins left="0.7" right="0.7" top="0.75" bottom="0.75" header="0.3" footer="0.3"/>
  <pageSetup orientation="portrait" r:id="rId1"/>
  <headerFooter>
    <oddFooter>&amp;C&amp;1#&amp;"Calibri"&amp;10&amp;K000000-GE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
  <sheetViews>
    <sheetView workbookViewId="0"/>
  </sheetViews>
  <sheetFormatPr defaultColWidth="8.88671875" defaultRowHeight="14.4"/>
  <sheetData>
    <row r="1" spans="1:1">
      <c r="A1" t="s">
        <v>193</v>
      </c>
    </row>
  </sheetData>
  <pageMargins left="0.7" right="0.7" top="0.75" bottom="0.75" header="0.3" footer="0.3"/>
  <pageSetup orientation="portrait" r:id="rId1"/>
  <headerFooter>
    <oddFooter>&amp;C&amp;1#&amp;"Calibri"&amp;10&amp;K000000-GE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 History</vt:lpstr>
      <vt:lpstr>Instructions</vt:lpstr>
      <vt:lpstr>Assessment Report RR</vt:lpstr>
      <vt:lpstr>Dradis properties</vt:lpstr>
      <vt:lpstr>Dradis issues</vt:lpstr>
      <vt:lpstr>Dradis nodes</vt:lpstr>
    </vt:vector>
  </TitlesOfParts>
  <Company>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Dean.Sabel@med.ge.com</dc:creator>
  <cp:lastModifiedBy>Kumar, Mouleeswaran (GE HealthCare)</cp:lastModifiedBy>
  <cp:lastPrinted>2011-03-23T21:03:52Z</cp:lastPrinted>
  <dcterms:created xsi:type="dcterms:W3CDTF">2011-03-23T20:50:58Z</dcterms:created>
  <dcterms:modified xsi:type="dcterms:W3CDTF">2023-08-04T15:20:58Z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bf68ff9-8dca-4674-8662-f7a570ff3b70_Enabled">
    <vt:lpwstr>True</vt:lpwstr>
  </property>
  <property fmtid="{D5CDD505-2E9C-101B-9397-08002B2CF9AE}" pid="3" name="MSIP_Label_cbf68ff9-8dca-4674-8662-f7a570ff3b70_SiteId">
    <vt:lpwstr>Local</vt:lpwstr>
  </property>
  <property fmtid="{D5CDD505-2E9C-101B-9397-08002B2CF9AE}" pid="4" name="MSIP_Label_cbf68ff9-8dca-4674-8662-f7a570ff3b70_Owner">
    <vt:lpwstr>212544100@ge.com</vt:lpwstr>
  </property>
  <property fmtid="{D5CDD505-2E9C-101B-9397-08002B2CF9AE}" pid="5" name="MSIP_Label_cbf68ff9-8dca-4674-8662-f7a570ff3b70_SetDate">
    <vt:lpwstr>2020-08-20T13:04:41.1879825Z</vt:lpwstr>
  </property>
  <property fmtid="{D5CDD505-2E9C-101B-9397-08002B2CF9AE}" pid="6" name="MSIP_Label_cbf68ff9-8dca-4674-8662-f7a570ff3b70_Name">
    <vt:lpwstr>GE Confidential</vt:lpwstr>
  </property>
  <property fmtid="{D5CDD505-2E9C-101B-9397-08002B2CF9AE}" pid="7" name="MSIP_Label_cbf68ff9-8dca-4674-8662-f7a570ff3b70_Application">
    <vt:lpwstr>Microsoft Azure Information Protection</vt:lpwstr>
  </property>
  <property fmtid="{D5CDD505-2E9C-101B-9397-08002B2CF9AE}" pid="8" name="MSIP_Label_cbf68ff9-8dca-4674-8662-f7a570ff3b70_Extended_MSFT_Method">
    <vt:lpwstr>Manual</vt:lpwstr>
  </property>
  <property fmtid="{D5CDD505-2E9C-101B-9397-08002B2CF9AE}" pid="9" name="Sensitivity">
    <vt:lpwstr>GE Confidential</vt:lpwstr>
  </property>
</Properties>
</file>