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3.xml" ContentType="application/vnd.ms-excel.slicer+xml"/>
  <Override PartName="/xl/slicers/slicer4.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5.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AIDQA\excel\"/>
    </mc:Choice>
  </mc:AlternateContent>
  <xr:revisionPtr revIDLastSave="0" documentId="13_ncr:1_{DEB3FA0F-4EEB-4ED1-959A-5D93C8C010EC}" xr6:coauthVersionLast="47" xr6:coauthVersionMax="47" xr10:uidLastSave="{00000000-0000-0000-0000-000000000000}"/>
  <bookViews>
    <workbookView xWindow="-110" yWindow="-110" windowWidth="19420" windowHeight="10300" firstSheet="4" activeTab="6" xr2:uid="{0304EF92-4683-4CE9-BFE2-87A1FA5126D7}"/>
  </bookViews>
  <sheets>
    <sheet name="MasterData" sheetId="2" r:id="rId1"/>
    <sheet name="Artistlevel" sheetId="3" r:id="rId2"/>
    <sheet name="labelwise" sheetId="4" r:id="rId3"/>
    <sheet name="cals" sheetId="8" r:id="rId4"/>
    <sheet name="Dashboard" sheetId="10" r:id="rId5"/>
    <sheet name="GlobalvsKorea" sheetId="16" r:id="rId6"/>
    <sheet name="FanEngagement" sheetId="17" r:id="rId7"/>
    <sheet name="Streaming" sheetId="15" r:id="rId8"/>
    <sheet name="rawdata" sheetId="1" state="hidden" r:id="rId9"/>
  </sheets>
  <definedNames>
    <definedName name="_xlcn.WorksheetConnection_finalproject.xlsxtblmaster1" hidden="1">tblmaster[]</definedName>
    <definedName name="avgstreamtosaleratio">cals!$S$16</definedName>
    <definedName name="bestreleasemonth">cals!$S$19</definedName>
    <definedName name="bestsellingalbum">cals!$P$13</definedName>
    <definedName name="bestsellingsrtist">cals!$P$16</definedName>
    <definedName name="ExternalData_1" localSheetId="0" hidden="1">MasterData!$A$2:$AF$802</definedName>
    <definedName name="ExternalData_2" localSheetId="1" hidden="1">Artistlevel!$A$3:$AH$193</definedName>
    <definedName name="ExternalData_3" localSheetId="2" hidden="1">labelwise!$A$2:$L$40</definedName>
    <definedName name="highestfesalbum">cals!$S$10</definedName>
    <definedName name="highfesartist">cals!$S$13</definedName>
    <definedName name="Slicer_Label">#N/A</definedName>
    <definedName name="Slicer_Tier">#N/A</definedName>
    <definedName name="Slicer_Year">#N/A</definedName>
    <definedName name="topyear">cals!$P$10</definedName>
    <definedName name="uniqueartist">cals!$P$7</definedName>
  </definedNames>
  <calcPr calcId="191029" iterateDelta="1E-4"/>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master" name="tblmaster" connection="WorksheetConnection_final project.xlsx!tblmast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17" l="1"/>
  <c r="K5" i="17"/>
  <c r="V11" i="10"/>
  <c r="Q11" i="10"/>
  <c r="L11" i="10"/>
  <c r="L16" i="10"/>
  <c r="Q16" i="10"/>
  <c r="V6" i="10"/>
  <c r="M10" i="8"/>
  <c r="M9" i="8"/>
  <c r="M15" i="8"/>
  <c r="M14" i="8"/>
  <c r="M13" i="8"/>
  <c r="M11" i="8"/>
  <c r="M8" i="8"/>
  <c r="M12" i="8"/>
  <c r="M7" i="8"/>
  <c r="M5" i="16"/>
  <c r="M6" i="8"/>
  <c r="Q5" i="16"/>
  <c r="M5" i="8"/>
  <c r="I5" i="16"/>
  <c r="M4" i="8"/>
  <c r="AE5" i="15"/>
  <c r="M3" i="8"/>
  <c r="W5" i="15"/>
  <c r="Q6" i="10"/>
  <c r="P5" i="15"/>
  <c r="V16" i="10"/>
  <c r="L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E3145D-80CA-46ED-B255-4E6FFBA2682D}" keepAlive="1" name="Query - artistwise" description="Connection to the 'artistwise' query in the workbook." type="5" refreshedVersion="8" background="1" saveData="1">
    <dbPr connection="Provider=Microsoft.Mashup.OleDb.1;Data Source=$Workbook$;Location=artistwise;Extended Properties=&quot;&quot;" command="SELECT * FROM [artistwise]"/>
  </connection>
  <connection id="2" xr16:uid="{0775D0FE-12A0-4753-B0EC-C705603427A5}" keepAlive="1" name="Query - labelwise" description="Connection to the 'labelwise' query in the workbook." type="5" refreshedVersion="8" background="1" saveData="1">
    <dbPr connection="Provider=Microsoft.Mashup.OleDb.1;Data Source=$Workbook$;Location=labelwise;Extended Properties=&quot;&quot;" command="SELECT * FROM [labelwise]"/>
  </connection>
  <connection id="3" xr16:uid="{DEDEF5BE-4696-4552-9157-FB604EF21959}" keepAlive="1" name="Query - tblmaster" description="Connection to the 'tblmaster' query in the workbook." type="5" refreshedVersion="8" background="1" saveData="1">
    <dbPr connection="Provider=Microsoft.Mashup.OleDb.1;Data Source=$Workbook$;Location=tblmaster;Extended Properties=&quot;&quot;" command="SELECT * FROM [tblmaster]"/>
  </connection>
  <connection id="4" xr16:uid="{44AEAAE9-2960-44C0-93AD-103791C6D7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D736B552-5080-4FCF-867B-0762E312EECD}" name="WorksheetConnection_final project.xlsx!tblmaster" type="102" refreshedVersion="8" minRefreshableVersion="5">
    <extLst>
      <ext xmlns:x15="http://schemas.microsoft.com/office/spreadsheetml/2010/11/main" uri="{DE250136-89BD-433C-8126-D09CA5730AF9}">
        <x15:connection id="tblmaster" autoDelete="1">
          <x15:rangePr sourceName="_xlcn.WorksheetConnection_finalproject.xlsxtblmaster1"/>
        </x15:connection>
      </ext>
    </extLst>
  </connection>
</connections>
</file>

<file path=xl/sharedStrings.xml><?xml version="1.0" encoding="utf-8"?>
<sst xmlns="http://schemas.openxmlformats.org/spreadsheetml/2006/main" count="9666" uniqueCount="1098">
  <si>
    <t>Index</t>
  </si>
  <si>
    <t>Rank</t>
  </si>
  <si>
    <t>Year</t>
  </si>
  <si>
    <t>AlbumName</t>
  </si>
  <si>
    <t>Artist</t>
  </si>
  <si>
    <t>ReleaseDate</t>
  </si>
  <si>
    <t>Label</t>
  </si>
  <si>
    <t>AlbumSales</t>
  </si>
  <si>
    <t>KoreaSales</t>
  </si>
  <si>
    <t>GlobalSales</t>
  </si>
  <si>
    <t>SpotifyStreams</t>
  </si>
  <si>
    <t>YoutubeStreams</t>
  </si>
  <si>
    <t>MelonStreams</t>
  </si>
  <si>
    <t>TwitterMentions</t>
  </si>
  <si>
    <t>WeversePosts</t>
  </si>
  <si>
    <t>FanCafeMembers</t>
  </si>
  <si>
    <t>MAP OF THE SOUL : PERSONA</t>
  </si>
  <si>
    <t>BTS</t>
  </si>
  <si>
    <t>HYBE</t>
  </si>
  <si>
    <t>3RD ALBUM ‘An Ode’</t>
  </si>
  <si>
    <t>Seventeen</t>
  </si>
  <si>
    <t>PLEDIS</t>
  </si>
  <si>
    <t>OBSESSION - The 6th Album</t>
  </si>
  <si>
    <t>EXO</t>
  </si>
  <si>
    <t>SM</t>
  </si>
  <si>
    <t>비상 : QUANTUM LEAP</t>
  </si>
  <si>
    <t>X1</t>
  </si>
  <si>
    <t>BRANDNEW</t>
  </si>
  <si>
    <t>BTS WORLD OST</t>
  </si>
  <si>
    <t>City Lights - The 1st Mini Album</t>
  </si>
  <si>
    <t>Baekhyun</t>
  </si>
  <si>
    <t>color on me</t>
  </si>
  <si>
    <t>Kang Daniel</t>
  </si>
  <si>
    <t>6TH MINI ALBUM `YOU MADE MY DAWN`</t>
  </si>
  <si>
    <t>Time_Slip - The 9th Album</t>
  </si>
  <si>
    <t>Super Junior</t>
  </si>
  <si>
    <t>Feel Special</t>
  </si>
  <si>
    <t>TWICE</t>
  </si>
  <si>
    <t>JYP</t>
  </si>
  <si>
    <t>FANCY YOU</t>
  </si>
  <si>
    <t>What a life - The 1st Mini Album</t>
  </si>
  <si>
    <t>LOVE YOURSELF 承 `Her`</t>
  </si>
  <si>
    <t>LOVE YOURSELF 結 `Answer`</t>
  </si>
  <si>
    <t>LOVE YOURSELF 轉 `Tear`</t>
  </si>
  <si>
    <t>We Boom - The 3rd Mini Album</t>
  </si>
  <si>
    <t>NCT DREAM</t>
  </si>
  <si>
    <t>KILL THIS LOVE</t>
  </si>
  <si>
    <t>BLACKPINK</t>
  </si>
  <si>
    <t>YG</t>
  </si>
  <si>
    <t>SPINNING TOP : BETWEEN SECURITY &amp; INSECURITY</t>
  </si>
  <si>
    <t>GOT7</t>
  </si>
  <si>
    <t>Call My Name</t>
  </si>
  <si>
    <t>NCT #127 WE ARE SUPERHUMAN - The 4th Mini Album</t>
  </si>
  <si>
    <t>NCT 127</t>
  </si>
  <si>
    <t>HEART*IZ</t>
  </si>
  <si>
    <t>IZ*ONE</t>
  </si>
  <si>
    <t>OFF RECORD</t>
  </si>
  <si>
    <t>WE ARE HERE - The 2nd Album Take.2</t>
  </si>
  <si>
    <t>Monsta X</t>
  </si>
  <si>
    <t>STARSHIP</t>
  </si>
  <si>
    <t>The 6th Mini Album `Happily Ever After`</t>
  </si>
  <si>
    <t>NU`EST</t>
  </si>
  <si>
    <t>RBW</t>
  </si>
  <si>
    <t>`FOLLOW` : FIND YOU</t>
  </si>
  <si>
    <t>The 7th Mini Album `The Table`</t>
  </si>
  <si>
    <t>꿈의 장: STAR</t>
  </si>
  <si>
    <t>TXT</t>
  </si>
  <si>
    <t>꿈의 장: MAGIC</t>
  </si>
  <si>
    <t>Love poem</t>
  </si>
  <si>
    <t>IU</t>
  </si>
  <si>
    <t>EDAM</t>
  </si>
  <si>
    <t>사월, 그리고 꽃 - The 1st Mini Album</t>
  </si>
  <si>
    <t>Chen</t>
  </si>
  <si>
    <t>Cle : LEVANTER</t>
  </si>
  <si>
    <t>Stray Kids</t>
  </si>
  <si>
    <t>Cle 1 : MIROH</t>
  </si>
  <si>
    <t>B:COMPLETE</t>
  </si>
  <si>
    <t>AB6IX</t>
  </si>
  <si>
    <t>The 1st Mini Album</t>
  </si>
  <si>
    <t>SuperM</t>
  </si>
  <si>
    <t>INDIE</t>
  </si>
  <si>
    <t>Purpose - The 2nd Album</t>
  </si>
  <si>
    <t>TAEYEON</t>
  </si>
  <si>
    <t>TREASURE EP.FIN : All To Action</t>
  </si>
  <si>
    <t>ATEEZ</t>
  </si>
  <si>
    <t>KQ</t>
  </si>
  <si>
    <t>사랑하는 그대에게 - The 2nd Mini Album</t>
  </si>
  <si>
    <t>`The ReVe Festival` Day 1</t>
  </si>
  <si>
    <t>Red Velvet</t>
  </si>
  <si>
    <t>Cle 2 : Yellow Wood</t>
  </si>
  <si>
    <t>TREASURE EP.3 : One To All</t>
  </si>
  <si>
    <t>True Colors - The 1st Mini Album</t>
  </si>
  <si>
    <t>U-Know</t>
  </si>
  <si>
    <t>6IXENSE</t>
  </si>
  <si>
    <t>WINGS</t>
  </si>
  <si>
    <t>화양연화 Young Forever</t>
  </si>
  <si>
    <t>2nd Single Album [Bloom Bloom]</t>
  </si>
  <si>
    <t>THE BOYZ</t>
  </si>
  <si>
    <t>IST</t>
  </si>
  <si>
    <t>WE</t>
  </si>
  <si>
    <t>WINNER</t>
  </si>
  <si>
    <t>All Light</t>
  </si>
  <si>
    <t>ASTRO</t>
  </si>
  <si>
    <t>IT`z ICY</t>
  </si>
  <si>
    <t>ITZY</t>
  </si>
  <si>
    <t>YOU NEVER WALK ALONE</t>
  </si>
  <si>
    <t>BLUE FLAME</t>
  </si>
  <si>
    <t>SOURCE</t>
  </si>
  <si>
    <t>4th MINI ALBUM [DreamLike]</t>
  </si>
  <si>
    <t>`The ReVe Festival` Day 2</t>
  </si>
  <si>
    <t>O`CLOCK</t>
  </si>
  <si>
    <t>Park Jihoon</t>
  </si>
  <si>
    <t>reality in BLACK</t>
  </si>
  <si>
    <t>Mamamoo</t>
  </si>
  <si>
    <t>WANT - The 2nd Mini Album</t>
  </si>
  <si>
    <t>TAEMIN</t>
  </si>
  <si>
    <t>CROSS</t>
  </si>
  <si>
    <t>The Four Seasons</t>
  </si>
  <si>
    <t>Hwang Chi-yeul</t>
  </si>
  <si>
    <t>`The ReVe Festival` Finale</t>
  </si>
  <si>
    <t>Another</t>
  </si>
  <si>
    <t>Jaehwan</t>
  </si>
  <si>
    <t>360</t>
  </si>
  <si>
    <t>S.O.L</t>
  </si>
  <si>
    <t>Lee Jin-hyuk</t>
  </si>
  <si>
    <t>화양연화 pt.2</t>
  </si>
  <si>
    <t>Skool Luv Affair</t>
  </si>
  <si>
    <t>The 2nd Album `Time for us`</t>
  </si>
  <si>
    <t>GFRIEND</t>
  </si>
  <si>
    <t>DANGER - The 3rd Mini Album</t>
  </si>
  <si>
    <t>My Moment</t>
  </si>
  <si>
    <t>Ha Sung-woon</t>
  </si>
  <si>
    <t>As you Wish</t>
  </si>
  <si>
    <t>WJSN</t>
  </si>
  <si>
    <t>FOCUS</t>
  </si>
  <si>
    <t>Jus2</t>
  </si>
  <si>
    <t>The 7th Mini Album `FEVER SEASON`</t>
  </si>
  <si>
    <t>화양연화 pt.1</t>
  </si>
  <si>
    <t>BXXX</t>
  </si>
  <si>
    <t>SPECIAL ALBUM (For the Summer)</t>
  </si>
  <si>
    <t>2nd EP ALBUM `HELLO` Chapter 2. Hello, Strange Place</t>
  </si>
  <si>
    <t>CIX</t>
  </si>
  <si>
    <t>DARK&amp;WILD</t>
  </si>
  <si>
    <t>nostalgia</t>
  </si>
  <si>
    <t>VICTON</t>
  </si>
  <si>
    <t>1st EP ALBUM `HELLO` Chapter 1. Hello, Stranger</t>
  </si>
  <si>
    <t>2 Cool 4 Skool</t>
  </si>
  <si>
    <t>TREASURE EP.2 : Zero To One</t>
  </si>
  <si>
    <t>White Wind</t>
  </si>
  <si>
    <t>G1</t>
  </si>
  <si>
    <t>Eun Ji-won</t>
  </si>
  <si>
    <t>NEW KIDS REPACKAGE : THE NEW KIDS</t>
  </si>
  <si>
    <t>iKON</t>
  </si>
  <si>
    <t>O!RUL8,2?</t>
  </si>
  <si>
    <t>MOMENT</t>
  </si>
  <si>
    <t>The Book of Us : Entropy</t>
  </si>
  <si>
    <t>DAY6</t>
  </si>
  <si>
    <t>WJ STAY?</t>
  </si>
  <si>
    <t>끝을 받아들이기가 어려워</t>
  </si>
  <si>
    <t>Bae Jin Young</t>
  </si>
  <si>
    <t>비상 : QUANTUM LEAP (KiT)</t>
  </si>
  <si>
    <t>Pink Magic</t>
  </si>
  <si>
    <t>Yesung</t>
  </si>
  <si>
    <t>The Book of Us : Gravity</t>
  </si>
  <si>
    <t>SQUARE UP</t>
  </si>
  <si>
    <t>RPM</t>
  </si>
  <si>
    <t>SF9</t>
  </si>
  <si>
    <t>FNC</t>
  </si>
  <si>
    <t>FUN FACTORY</t>
  </si>
  <si>
    <t>fromis_9</t>
  </si>
  <si>
    <t>6th Mini Album [Once upon a time]</t>
  </si>
  <si>
    <t>Lovelyz</t>
  </si>
  <si>
    <t>WM</t>
  </si>
  <si>
    <t>NCT 2018 EMPATHY</t>
  </si>
  <si>
    <t>NCT</t>
  </si>
  <si>
    <t>1¹¹=1 (POWER OF DESTINY)</t>
  </si>
  <si>
    <t>Wanna One</t>
  </si>
  <si>
    <t>SWING</t>
  </si>
  <si>
    <t>JINU`s HEYDAY</t>
  </si>
  <si>
    <t>Jinu</t>
  </si>
  <si>
    <t>야호(夜好)</t>
  </si>
  <si>
    <t>N.Flying</t>
  </si>
  <si>
    <t>6th Mini Album `NARCISSUS`</t>
  </si>
  <si>
    <t>What is Love?</t>
  </si>
  <si>
    <t>A Walk to Remember - Special Album</t>
  </si>
  <si>
    <t>Yoona</t>
  </si>
  <si>
    <t>너를 만나러 간다 (The day we meet again)</t>
  </si>
  <si>
    <t>KYUHYUN</t>
  </si>
  <si>
    <t>MAP OF THE SOUL : 7</t>
  </si>
  <si>
    <t>BE</t>
  </si>
  <si>
    <t>7th Mini Album `헹가래`</t>
  </si>
  <si>
    <t>NCT RESONANCE Pt. 1 - The 2nd Album</t>
  </si>
  <si>
    <t>THE ALBUM</t>
  </si>
  <si>
    <t>Special Album `; [Semicolon]`</t>
  </si>
  <si>
    <t>Delight - The 2nd Mini Album</t>
  </si>
  <si>
    <t>NCT #127 Neo Zone - The 2nd Album</t>
  </si>
  <si>
    <t>NCT RESONANCE Pt. 2 - The 2nd Album</t>
  </si>
  <si>
    <t>Skool Luv Affair Special Addition</t>
  </si>
  <si>
    <t>Reload</t>
  </si>
  <si>
    <t>MORE &amp; MORE</t>
  </si>
  <si>
    <t>우리家</t>
  </si>
  <si>
    <t>hojoong</t>
  </si>
  <si>
    <t>NCT #127 Neo Zone The Final Round - The 2nd Album Repackage</t>
  </si>
  <si>
    <t>Oneiric Diary (幻想日記)</t>
  </si>
  <si>
    <t>OFF THE RECORD</t>
  </si>
  <si>
    <t>10억뷰 - The 1st Album</t>
  </si>
  <si>
    <t>Super One</t>
  </si>
  <si>
    <t>Eyes wide open</t>
  </si>
  <si>
    <t>minisode1 : Blue Hour</t>
  </si>
  <si>
    <t>BLOOM*IZ</t>
  </si>
  <si>
    <t>DYE</t>
  </si>
  <si>
    <t>IN生</t>
  </si>
  <si>
    <t>One-reeler / Act IV</t>
  </si>
  <si>
    <t>BORDER : DAY ONE</t>
  </si>
  <si>
    <t>ENHYPEN</t>
  </si>
  <si>
    <t>BELIFT LAB</t>
  </si>
  <si>
    <t>ZERO : FEVER Part.1</t>
  </si>
  <si>
    <t>5th MINI ALBUM [CHASE]</t>
  </si>
  <si>
    <t>GO生</t>
  </si>
  <si>
    <t>꿈의 장: ETERNITY</t>
  </si>
  <si>
    <t>KAI - The 1st Mini Album</t>
  </si>
  <si>
    <t>KAI</t>
  </si>
  <si>
    <t>Breath of Love : Last Piece</t>
  </si>
  <si>
    <t>MAGENTA</t>
  </si>
  <si>
    <t>KONNECT</t>
  </si>
  <si>
    <t>SPECIAL EDITION [How You Like That]</t>
  </si>
  <si>
    <t>Fatal Love</t>
  </si>
  <si>
    <t>자화상 - The 1st Mini Album</t>
  </si>
  <si>
    <t>Suho</t>
  </si>
  <si>
    <t>CYAN</t>
  </si>
  <si>
    <t>FANTASIA X</t>
  </si>
  <si>
    <t>The Classic Album I - My Favorite Arias</t>
  </si>
  <si>
    <t>CLASSICAL</t>
  </si>
  <si>
    <t>The Classic Album II - My Favorite Songs</t>
  </si>
  <si>
    <t>THE FIRST STEP : CHAPTER ONE</t>
  </si>
  <si>
    <t>TREASURE</t>
  </si>
  <si>
    <t>THE FIRST STEP : CHAPTER TWO</t>
  </si>
  <si>
    <t>Monster - The 1st Mini Album</t>
  </si>
  <si>
    <t>THE FIRST STEP : CHAPTER THREE</t>
  </si>
  <si>
    <t>BAD BLOOD - The 4th Mini Album</t>
  </si>
  <si>
    <t>Not Shy</t>
  </si>
  <si>
    <t>The 8th Mini Album `The Nocturne`</t>
  </si>
  <si>
    <t>TREASURE EPILOGUE : Action To Answer</t>
  </si>
  <si>
    <t>NCT RESONANCE Pt. 1 - The 2nd Album (KiT)</t>
  </si>
  <si>
    <t>TRAVEL</t>
  </si>
  <si>
    <t>HIDEOUT: THE NEW DAY WE STEP INTO - SEASON 2.</t>
  </si>
  <si>
    <t>CRAVITY</t>
  </si>
  <si>
    <t>HIDEOUT: REMEMBER WHO WE ARE - SEASON1.</t>
  </si>
  <si>
    <t>I trust</t>
  </si>
  <si>
    <t>i-dle</t>
  </si>
  <si>
    <t>CUBE</t>
  </si>
  <si>
    <t>Never Gonna Dance Again : Act 1 - The 3rd Album</t>
  </si>
  <si>
    <t>IT`z ME</t>
  </si>
  <si>
    <t>푸르게 빛나던 우리의 계절 (When We Were Us) - The 1st Mini Album</t>
  </si>
  <si>
    <t>1ST MINI ALBUM Part. 1 [Love Synonym #1 : Right for Me]</t>
  </si>
  <si>
    <t>Wonho</t>
  </si>
  <si>
    <t>NCT RESONANCE Pt. 2 - The 2nd Album (KiT)</t>
  </si>
  <si>
    <t>EQUAL</t>
  </si>
  <si>
    <t>WOODZ</t>
  </si>
  <si>
    <t>KOZ</t>
  </si>
  <si>
    <t>VIVID</t>
  </si>
  <si>
    <t>덤디덤디 (DUMDi DUMDi)</t>
  </si>
  <si>
    <t>Never Gonna Dance Again : Act 2 - The 3rd Album</t>
  </si>
  <si>
    <t>REVEAL</t>
  </si>
  <si>
    <t>TIMELESS - The 9th Album Repackage</t>
  </si>
  <si>
    <t>FIRST COLLECTION</t>
  </si>
  <si>
    <t>1ST DESIRE [GREED]</t>
  </si>
  <si>
    <t>Kim Woo-seok</t>
  </si>
  <si>
    <t>[12:00]</t>
  </si>
  <si>
    <t>Loona</t>
  </si>
  <si>
    <t>BLOCKBERRY</t>
  </si>
  <si>
    <t>Remember</t>
  </si>
  <si>
    <t>애요</t>
  </si>
  <si>
    <t>Kim Jae-joong</t>
  </si>
  <si>
    <t>WE:TH</t>
  </si>
  <si>
    <t>PENTAGON</t>
  </si>
  <si>
    <t>Chocolate - The 1st Mini Album</t>
  </si>
  <si>
    <t>Max Changmin</t>
  </si>
  <si>
    <t>LIVED</t>
  </si>
  <si>
    <t>ONEUS</t>
  </si>
  <si>
    <t>Awaken The World - The 1st Album</t>
  </si>
  <si>
    <t>WayV</t>
  </si>
  <si>
    <t>SALUTE</t>
  </si>
  <si>
    <t>9loryUS</t>
  </si>
  <si>
    <t>Neverland</t>
  </si>
  <si>
    <t>5th Mini Album [Dystopia : Lose Myself]</t>
  </si>
  <si>
    <t>DreamCatcher</t>
  </si>
  <si>
    <t>DREAMCATCHER</t>
  </si>
  <si>
    <t>What Do I Call You - The 4th Mini Album</t>
  </si>
  <si>
    <t>2nd Single Album [Pump It Up]</t>
  </si>
  <si>
    <t>GoldenChild</t>
  </si>
  <si>
    <t>7th Mini Album [GATEWAY]</t>
  </si>
  <si>
    <t>TAKE</t>
  </si>
  <si>
    <t>Mino</t>
  </si>
  <si>
    <t>Mayday</t>
  </si>
  <si>
    <t>Continuous</t>
  </si>
  <si>
    <t>WOOPS!</t>
  </si>
  <si>
    <t>回:Song of the Sirens</t>
  </si>
  <si>
    <t>Fame</t>
  </si>
  <si>
    <t>Han Seung-Woo</t>
  </si>
  <si>
    <t>The Book of Us : The Demon</t>
  </si>
  <si>
    <t>SPIT IT OUT</t>
  </si>
  <si>
    <t>Solar</t>
  </si>
  <si>
    <t>The W</t>
  </si>
  <si>
    <t>回:LABYRINTH</t>
  </si>
  <si>
    <t>Butter</t>
  </si>
  <si>
    <t>Sticker - The 3rd Album</t>
  </si>
  <si>
    <t>맛 (Hot Sauce) - The 1st Album</t>
  </si>
  <si>
    <t>9th Mini Album `Attacca`</t>
  </si>
  <si>
    <t>Universe - The 3rd Album</t>
  </si>
  <si>
    <t>8th Mini Album `Your Choice`</t>
  </si>
  <si>
    <t>DON`T FIGHT THE FEELING - Special Album</t>
  </si>
  <si>
    <t>NOEASY</t>
  </si>
  <si>
    <t>DIMENSION : DILEMMA</t>
  </si>
  <si>
    <t>Hello Future - The 1st Album Repackage</t>
  </si>
  <si>
    <t>Bambi - The 3rd Mini Album</t>
  </si>
  <si>
    <t>Favorite - The 3rd Album Repackage</t>
  </si>
  <si>
    <t>혼돈의 장: FREEZE</t>
  </si>
  <si>
    <t>BORDER : CARNIVAL</t>
  </si>
  <si>
    <t>혼돈의 장: FIGHT OR ESCAPE</t>
  </si>
  <si>
    <t>Christmas EveL</t>
  </si>
  <si>
    <t>ZERO : FEVER Part.3</t>
  </si>
  <si>
    <t>Formula of Love: O+T=&lt;3</t>
  </si>
  <si>
    <t>LALISA</t>
  </si>
  <si>
    <t>Lisa</t>
  </si>
  <si>
    <t>6TH MINI ALBUM [THRILL-ING]</t>
  </si>
  <si>
    <t>3rd Single Album [MAVERICK]</t>
  </si>
  <si>
    <t>Savage - The 1st Mini Album</t>
  </si>
  <si>
    <t>aespa</t>
  </si>
  <si>
    <t>Taste of Love</t>
  </si>
  <si>
    <t>R</t>
  </si>
  <si>
    <t>Rose</t>
  </si>
  <si>
    <t>ZERO : FEVER Part.2</t>
  </si>
  <si>
    <t>CRAZY IN LOVE</t>
  </si>
  <si>
    <t>The Renaissance - The 10th Album</t>
  </si>
  <si>
    <t>NO LIMIT</t>
  </si>
  <si>
    <t>ZERO: FEVER EPILOGUE</t>
  </si>
  <si>
    <t>5th Album `LILAC`</t>
  </si>
  <si>
    <t>공감 - The 1st Mini Album</t>
  </si>
  <si>
    <t>D.O.</t>
  </si>
  <si>
    <t>Queendom - The 6th Mini Album</t>
  </si>
  <si>
    <t>All Yours</t>
  </si>
  <si>
    <t>One Of A Kind</t>
  </si>
  <si>
    <t>GUESS WHO</t>
  </si>
  <si>
    <t>THE FIRST STEP : TREASURE EFFECT</t>
  </si>
  <si>
    <t>YELLOW</t>
  </si>
  <si>
    <t>SWITCH ON</t>
  </si>
  <si>
    <t>Don`t Call Me - The 7th Album</t>
  </si>
  <si>
    <t>SHINee</t>
  </si>
  <si>
    <t>Kick Back - The 3rd Mini Album</t>
  </si>
  <si>
    <t>Hello Future - The 1st Album Repackage (KiT)</t>
  </si>
  <si>
    <t>ELEVEN</t>
  </si>
  <si>
    <t>IVE</t>
  </si>
  <si>
    <t>Peaches - The 2nd Mini Album</t>
  </si>
  <si>
    <t>Favorite - The 3rd Album Repackage (KiT)</t>
  </si>
  <si>
    <t>I burn</t>
  </si>
  <si>
    <t>TURN OVER</t>
  </si>
  <si>
    <t>The 2nd Album 'Romanticize'</t>
  </si>
  <si>
    <t>1ST ALBUM PART 1 [The Awakening: Written In The Stars]</t>
  </si>
  <si>
    <t>RUMINATION</t>
  </si>
  <si>
    <t>NOIR - The 2nd Mini Album</t>
  </si>
  <si>
    <t>BLOOD MOON</t>
  </si>
  <si>
    <t>HIDEOUT: BE OUR VOICE - SEASON 3.</t>
  </si>
  <si>
    <t>Like Water - The 1st Mini Album</t>
  </si>
  <si>
    <t>Wendy</t>
  </si>
  <si>
    <t>STEREOTYPE</t>
  </si>
  <si>
    <t>Stayc</t>
  </si>
  <si>
    <t>HIGHUP</t>
  </si>
  <si>
    <t>2nd Album [Game Changer]</t>
  </si>
  <si>
    <t>Atlantis - The 7th Album Repackage</t>
  </si>
  <si>
    <t>그리움, 아낌없이 주는 나무</t>
  </si>
  <si>
    <t>Jeon Dong-won</t>
  </si>
  <si>
    <t>MUST</t>
  </si>
  <si>
    <t>2PM</t>
  </si>
  <si>
    <t>Advice - The 3rd Mini Album</t>
  </si>
  <si>
    <t>WAW</t>
  </si>
  <si>
    <t>riBBon</t>
  </si>
  <si>
    <t>BamBam</t>
  </si>
  <si>
    <t>ABYSS</t>
  </si>
  <si>
    <t>Dystopia : Road to Utopia</t>
  </si>
  <si>
    <t>[Summer Holiday]</t>
  </si>
  <si>
    <t>[&amp;]</t>
  </si>
  <si>
    <t>BAD LOVE - The 1st Mini Album</t>
  </si>
  <si>
    <t>KEY</t>
  </si>
  <si>
    <t>DEVIL</t>
  </si>
  <si>
    <t>LOVE or TAKE</t>
  </si>
  <si>
    <t>VOICE : The future is now</t>
  </si>
  <si>
    <t>5th Mini Album [YES.]</t>
  </si>
  <si>
    <t>The Blowing</t>
  </si>
  <si>
    <t>Highlight</t>
  </si>
  <si>
    <t>..선물</t>
  </si>
  <si>
    <t>Lee Chan won</t>
  </si>
  <si>
    <t>Dear OHMYGIRL</t>
  </si>
  <si>
    <t>OH MY GIRL</t>
  </si>
  <si>
    <t>SUMMER POPUP ALBUM [POPPING]</t>
  </si>
  <si>
    <t>ONF</t>
  </si>
  <si>
    <t>PAGE</t>
  </si>
  <si>
    <t>Kang Seung-yoon</t>
  </si>
  <si>
    <t>Proof</t>
  </si>
  <si>
    <t>MAXIDENT</t>
  </si>
  <si>
    <t>4th Album `Face the Sun`</t>
  </si>
  <si>
    <t>BORN PINK</t>
  </si>
  <si>
    <t>Glitch Mode - The 2nd Album</t>
  </si>
  <si>
    <t>질주 (2 Baddies) - The 4th Album</t>
  </si>
  <si>
    <t>minisode 2: Thursday`s Child</t>
  </si>
  <si>
    <t>Girls - The 2nd Mini Album</t>
  </si>
  <si>
    <t>ODDINARY</t>
  </si>
  <si>
    <t>After LIKE</t>
  </si>
  <si>
    <t>Beatbox - The 2nd Album Repackage</t>
  </si>
  <si>
    <t>4th Album Repackage `SECTOR 17`</t>
  </si>
  <si>
    <t>Candy - Winter Special Mini Album</t>
  </si>
  <si>
    <t>MANIFESTO : DAY 1</t>
  </si>
  <si>
    <t>IM HERO</t>
  </si>
  <si>
    <t>Lim Young Woong</t>
  </si>
  <si>
    <t>Mulgogi</t>
  </si>
  <si>
    <t>BETWEEN 1&amp;2</t>
  </si>
  <si>
    <t>The Astronaut</t>
  </si>
  <si>
    <t>JIN</t>
  </si>
  <si>
    <t>CHECKMATE</t>
  </si>
  <si>
    <t>THE WORLD EP.1 : MOVEMENT</t>
  </si>
  <si>
    <t>CHESHIRE</t>
  </si>
  <si>
    <t>LOVE DIVE</t>
  </si>
  <si>
    <t>I love</t>
  </si>
  <si>
    <t>`The ReVe Festival 2022 - Birthday`</t>
  </si>
  <si>
    <t>THE SECOND STEP : CHAPTER ONE</t>
  </si>
  <si>
    <t>DIMENSION : ANSWER</t>
  </si>
  <si>
    <t>ANTIFRAGILE</t>
  </si>
  <si>
    <t>LE SSERAFIM</t>
  </si>
  <si>
    <t>`The ReVe Festival 2022 - Feel My Rhythm`</t>
  </si>
  <si>
    <t>PANORAMA</t>
  </si>
  <si>
    <t>2021 Winter SMTOWN : SMCU EXPRESS</t>
  </si>
  <si>
    <t>SMTOWN</t>
  </si>
  <si>
    <t>ENTWURF</t>
  </si>
  <si>
    <t>NMIXX</t>
  </si>
  <si>
    <t>Indigo</t>
  </si>
  <si>
    <t>RM</t>
  </si>
  <si>
    <t>IM NAYEON</t>
  </si>
  <si>
    <t>MMM</t>
  </si>
  <si>
    <t>Youngtak</t>
  </si>
  <si>
    <t>1st EP `New Jeans`</t>
  </si>
  <si>
    <t>NewJeans</t>
  </si>
  <si>
    <t>ADOR</t>
  </si>
  <si>
    <t>AD MARE</t>
  </si>
  <si>
    <t>THE SECOND STEP : CHAPTER TWO</t>
  </si>
  <si>
    <t>Jack In The Box (Weverse)</t>
  </si>
  <si>
    <t>j-hope</t>
  </si>
  <si>
    <t>WARNER</t>
  </si>
  <si>
    <t>FEARLESS</t>
  </si>
  <si>
    <t>7TH MINI ALBUM [BE AWARE]</t>
  </si>
  <si>
    <t>SHAPE of LOVE</t>
  </si>
  <si>
    <t>FIRST IMPACT</t>
  </si>
  <si>
    <t>Kep1er</t>
  </si>
  <si>
    <t>WAKEONE</t>
  </si>
  <si>
    <t>DOUBLAST</t>
  </si>
  <si>
    <t>FOREVER 1 - The 7th Album</t>
  </si>
  <si>
    <t>Girls' Generation</t>
  </si>
  <si>
    <t>I NEVER DIE</t>
  </si>
  <si>
    <t>TROUBLESHOOTER</t>
  </si>
  <si>
    <t>WE NEED LOVE</t>
  </si>
  <si>
    <t>YOUNG-LUV.COM</t>
  </si>
  <si>
    <t>Drive to the Starry Road</t>
  </si>
  <si>
    <t>SPIN OFF : FROM THE WITNESS</t>
  </si>
  <si>
    <t>TRICKSTER</t>
  </si>
  <si>
    <t>28 Reasons - The 1st Mini Album</t>
  </si>
  <si>
    <t>Seulgi</t>
  </si>
  <si>
    <t>1st EP `New Jeans` (Weverse)</t>
  </si>
  <si>
    <t>4th Album Repackage `SECTOR 17` (Weverse)</t>
  </si>
  <si>
    <t>4th Album `Face the Sun` (Weverse)</t>
  </si>
  <si>
    <t>NEW WAVE</t>
  </si>
  <si>
    <t>Grey Suit - The 2nd Mini Album</t>
  </si>
  <si>
    <t>6th Single Album `CHASE EPISODE 2. MAUM`</t>
  </si>
  <si>
    <t>DKZ</t>
  </si>
  <si>
    <t>MALUS</t>
  </si>
  <si>
    <t>Sequence</t>
  </si>
  <si>
    <t>HOLIDAY</t>
  </si>
  <si>
    <t>Indigo (Weverse)</t>
  </si>
  <si>
    <t>VOYAGER</t>
  </si>
  <si>
    <t>Kihyun</t>
  </si>
  <si>
    <t>INVU - The 3rd Album</t>
  </si>
  <si>
    <t>The Road : Winter for Spring</t>
  </si>
  <si>
    <t>SPIN OFF : FROM THE WITNESS (POCA)</t>
  </si>
  <si>
    <t>THE WAVE OF9</t>
  </si>
  <si>
    <t>The Road : Keep on Going - The 11th Album Vol.1</t>
  </si>
  <si>
    <t>Brand New - The 1st Mini Album</t>
  </si>
  <si>
    <t>XIUMIN</t>
  </si>
  <si>
    <t>MANIFESTO : DAY 1 (Weverse)</t>
  </si>
  <si>
    <t>Candy - Winter Special Mini Album (SMC)</t>
  </si>
  <si>
    <t>The Road : Celebration - The 11th Album Vol.2</t>
  </si>
  <si>
    <t>2022 Winter SMTOWN : SMCU PALACE</t>
  </si>
  <si>
    <t>YOUTH</t>
  </si>
  <si>
    <t>7th Single Album `CHASE EPISODE 3. BEUM`</t>
  </si>
  <si>
    <t>from our Memento Box</t>
  </si>
  <si>
    <t>The Story</t>
  </si>
  <si>
    <t>Summer Special [Flip That]</t>
  </si>
  <si>
    <t>1ST ALBUM PART 2 [LIBERTY : IN OUR COSMOS]</t>
  </si>
  <si>
    <t>The Story (META)</t>
  </si>
  <si>
    <t>REFUGE</t>
  </si>
  <si>
    <t>Love Pt.2 : Passion</t>
  </si>
  <si>
    <t>WEI</t>
  </si>
  <si>
    <t>7TH MINI ALBUM [BE AWARE] (META)</t>
  </si>
  <si>
    <t>10th Mini Album `FML`</t>
  </si>
  <si>
    <t>★★★★★ (5-STAR)</t>
  </si>
  <si>
    <t>11th Mini Album `SEVENTEENTH HEAVEN`</t>
  </si>
  <si>
    <t>樂-STAR</t>
  </si>
  <si>
    <t>ISTJ - The 3rd Album</t>
  </si>
  <si>
    <t>이름의 장: TEMPTATION</t>
  </si>
  <si>
    <t>이름의 장: FREEFALL</t>
  </si>
  <si>
    <t>GOLDEN</t>
  </si>
  <si>
    <t>Jungkook</t>
  </si>
  <si>
    <t>MY WORLD - The 3rd Mini Album</t>
  </si>
  <si>
    <t>YOUTH IN THE SHADE</t>
  </si>
  <si>
    <t>ZEROBASEONE</t>
  </si>
  <si>
    <t>I`VE MINE</t>
  </si>
  <si>
    <t>MELTING POINT</t>
  </si>
  <si>
    <t>ORANGE BLOOD</t>
  </si>
  <si>
    <t>READY TO BE</t>
  </si>
  <si>
    <t>Layover</t>
  </si>
  <si>
    <t>V</t>
  </si>
  <si>
    <t>2ND FULL ALBUM `REBOOT`</t>
  </si>
  <si>
    <t>2nd EP `Get Up`</t>
  </si>
  <si>
    <t>EXIST - The 7th Album</t>
  </si>
  <si>
    <t>I`ve IVE</t>
  </si>
  <si>
    <t>Fact Check - The 5th Album</t>
  </si>
  <si>
    <t>DARK BLOOD</t>
  </si>
  <si>
    <t>THE WORLD EP.FIN : WILL</t>
  </si>
  <si>
    <t>UNFORGIVEN</t>
  </si>
  <si>
    <t>FACE</t>
  </si>
  <si>
    <t>Jimin</t>
  </si>
  <si>
    <t>Drama - The 4th Mini Album</t>
  </si>
  <si>
    <t>`OMG`</t>
  </si>
  <si>
    <t>ME</t>
  </si>
  <si>
    <t>Jisoo</t>
  </si>
  <si>
    <t>KILL MY DOUBT</t>
  </si>
  <si>
    <t>D-DAY</t>
  </si>
  <si>
    <t>Agust D</t>
  </si>
  <si>
    <t>I feel</t>
  </si>
  <si>
    <t>Golden Age - The 4th Album</t>
  </si>
  <si>
    <t>Get A Guitar</t>
  </si>
  <si>
    <t>RIIZE</t>
  </si>
  <si>
    <t>Ay-Yo - The 4th Album Repackage</t>
  </si>
  <si>
    <t>THE WORLD EP.2 : OUTLAW</t>
  </si>
  <si>
    <t>expergo</t>
  </si>
  <si>
    <t>A Midsummer NMIXX`s Dream</t>
  </si>
  <si>
    <t>Perfume - The 1st Mini Album</t>
  </si>
  <si>
    <t>ISTJ - The 3rd Album (Nemo)</t>
  </si>
  <si>
    <t>Be There For Me</t>
  </si>
  <si>
    <t>FORM</t>
  </si>
  <si>
    <t>Layover (Weverse)</t>
  </si>
  <si>
    <t>ZONE</t>
  </si>
  <si>
    <t>1st Single Album `SECOND WIND`</t>
  </si>
  <si>
    <t>Jack In The Box (HOPE Edition)</t>
  </si>
  <si>
    <t>ONE</t>
  </si>
  <si>
    <t>10th Mini Album `FML` (Weverse)</t>
  </si>
  <si>
    <t>Chill Kill - The 3rd Album</t>
  </si>
  <si>
    <t>가을, 그리움</t>
  </si>
  <si>
    <t>Hwang Young Woong</t>
  </si>
  <si>
    <t>THE WORLD EP.2 : OUTLAW (MINIRECORD)</t>
  </si>
  <si>
    <t>GOLDEN (Weverse)</t>
  </si>
  <si>
    <t>WHY..</t>
  </si>
  <si>
    <t>BOYNEXTDOOR</t>
  </si>
  <si>
    <t>11th Mini Album `SEVENTEENTH HEAVEN` (Weverse)</t>
  </si>
  <si>
    <t>SHALALA - The 1st Mini Album</t>
  </si>
  <si>
    <t>TAEYONG</t>
  </si>
  <si>
    <t>`OMG` (Weverse)</t>
  </si>
  <si>
    <t>REASON</t>
  </si>
  <si>
    <t>8th MINI ALBUM [BE AWAKE]</t>
  </si>
  <si>
    <t>Teddy Bear</t>
  </si>
  <si>
    <t>이름의 장: TEMPTATION (Weverse)</t>
  </si>
  <si>
    <t>2nd EP `Get Up` (Weverse)</t>
  </si>
  <si>
    <t>FACE (Weverse)</t>
  </si>
  <si>
    <t>On My Youth - The 2nd Album</t>
  </si>
  <si>
    <t>2ND ALBUM [PHANTASY] Pt.2 Sixth Sense</t>
  </si>
  <si>
    <t>2ND ALBUM `TEEN, AGE`</t>
  </si>
  <si>
    <t>2ND ALBUM [PHANTASY] Pt.1 Christmas In August</t>
  </si>
  <si>
    <t>TEENFRESH</t>
  </si>
  <si>
    <t>I feel (POCA)</t>
  </si>
  <si>
    <t>HARD - The 8th Album</t>
  </si>
  <si>
    <t>SUN SEEKER</t>
  </si>
  <si>
    <t>MASTER : PIECE</t>
  </si>
  <si>
    <t>THE WORLD EP.FIN : WILL (MINIRECORD)</t>
  </si>
  <si>
    <t>ORANGE BLOOD (Weverse)</t>
  </si>
  <si>
    <t>ASTERUM : The Shape of Things to Come</t>
  </si>
  <si>
    <t>PLAVE</t>
  </si>
  <si>
    <t>HARMONY : ALL IN</t>
  </si>
  <si>
    <t>P1Harmony</t>
  </si>
  <si>
    <t>Target: ME</t>
  </si>
  <si>
    <t>EVNNE</t>
  </si>
  <si>
    <t>ISTJ - The 3rd Album (SMC)</t>
  </si>
  <si>
    <t>EXIST - The 7th Album (SMC)</t>
  </si>
  <si>
    <t>11th Mini Album `SEVENTEENTH HEAVEN` (KiT)</t>
  </si>
  <si>
    <t>HOUSE OF TRICKY : HOW TO PLAY</t>
  </si>
  <si>
    <t>xikers</t>
  </si>
  <si>
    <t>Guilty - The 4th Mini Album</t>
  </si>
  <si>
    <t>WHO!</t>
  </si>
  <si>
    <t>ME (Nemo)</t>
  </si>
  <si>
    <t>4th Mini Album `Al1`</t>
  </si>
  <si>
    <t>Rover - The 3rd Mini Album</t>
  </si>
  <si>
    <t>DARK BLOOD (Weverse)</t>
  </si>
  <si>
    <t>1st Single Album `SECOND WIND` (Weverse)</t>
  </si>
  <si>
    <t>UNFORGIVEN (Weverse)</t>
  </si>
  <si>
    <t>DEBUT ALBUM : BIRTH OF COSMO</t>
  </si>
  <si>
    <t>n.SSign</t>
  </si>
  <si>
    <t>MODHAUS</t>
  </si>
  <si>
    <t>12th Mini Album `SPILL THE FEELS`</t>
  </si>
  <si>
    <t>BEST ALBUM `17 IS RIGHT HERE`</t>
  </si>
  <si>
    <t>ATE</t>
  </si>
  <si>
    <t>ROMANCE : UNTOLD</t>
  </si>
  <si>
    <t>DREAM( )SCAPE</t>
  </si>
  <si>
    <t>合 (HOP)</t>
  </si>
  <si>
    <t>minisode 3: TOMORROW</t>
  </si>
  <si>
    <t>별의 장: SANCTUARY</t>
  </si>
  <si>
    <t>IVE SWITCH</t>
  </si>
  <si>
    <t>DREAMSCAPE</t>
  </si>
  <si>
    <t>GOLDEN HOUR : Part.1</t>
  </si>
  <si>
    <t>Armageddon - The 1st Album</t>
  </si>
  <si>
    <t>ROMANCE : UNTOLD -daydream-</t>
  </si>
  <si>
    <t>Hello, World - The 4th Mini Album</t>
  </si>
  <si>
    <t>GOLDEN HOUR : Part.2</t>
  </si>
  <si>
    <t>CINEMA PARADISE</t>
  </si>
  <si>
    <t>With YOU-th</t>
  </si>
  <si>
    <t>2</t>
  </si>
  <si>
    <t>Supernatural</t>
  </si>
  <si>
    <t>EASY</t>
  </si>
  <si>
    <t>RIIZING - The 1st Mini Album</t>
  </si>
  <si>
    <t>Whiplash - The 5th Mini Album</t>
  </si>
  <si>
    <t>How Sweet</t>
  </si>
  <si>
    <t>Happy</t>
  </si>
  <si>
    <t>You had me at HELLO</t>
  </si>
  <si>
    <t>WALK - The 6th Album</t>
  </si>
  <si>
    <t>19.99</t>
  </si>
  <si>
    <t>STRATEGY</t>
  </si>
  <si>
    <t>A LIFE(세상)</t>
  </si>
  <si>
    <t>CRAZY</t>
  </si>
  <si>
    <t>Fe3O4: BREAK</t>
  </si>
  <si>
    <t>MUSE</t>
  </si>
  <si>
    <t>HOW?</t>
  </si>
  <si>
    <t>GOLD</t>
  </si>
  <si>
    <t>YUQ1</t>
  </si>
  <si>
    <t>당신 편</t>
  </si>
  <si>
    <t>I SWAY</t>
  </si>
  <si>
    <t>1st Single Album `THIS MAN`</t>
  </si>
  <si>
    <t>bright;燦</t>
  </si>
  <si>
    <t>2 (POCA)</t>
  </si>
  <si>
    <t>Fe3O4: STICK OUT</t>
  </si>
  <si>
    <t>ROMANCE : UNTOLD (Weverse)</t>
  </si>
  <si>
    <t>2nd Mini Album `SUMMER BEAT!`</t>
  </si>
  <si>
    <t>TWS</t>
  </si>
  <si>
    <t>BORN TO BE</t>
  </si>
  <si>
    <t>Right Place, Wrong Person</t>
  </si>
  <si>
    <t>SuperSuper</t>
  </si>
  <si>
    <t>BABYMONS7ER (Nemo)</t>
  </si>
  <si>
    <t>BABYMONSTER</t>
  </si>
  <si>
    <t>ASTERUM : 134-1</t>
  </si>
  <si>
    <t>DRIP (Nemo)</t>
  </si>
  <si>
    <t>rosie</t>
  </si>
  <si>
    <t>SUPER REAL ME</t>
  </si>
  <si>
    <t>ILLIT</t>
  </si>
  <si>
    <t>1st Single `Last Bell`</t>
  </si>
  <si>
    <t>HOPE ON THE STREET VOL.1</t>
  </si>
  <si>
    <t>NA</t>
  </si>
  <si>
    <t>9th MINI ALBUM [導火線]</t>
  </si>
  <si>
    <t>I`LL LIKE YOU</t>
  </si>
  <si>
    <t>1st Mini Album `Sparkling Blue`</t>
  </si>
  <si>
    <t>You had me at HELLO (POCA)</t>
  </si>
  <si>
    <t>Songbird</t>
  </si>
  <si>
    <t>NCT WISH</t>
  </si>
  <si>
    <t>Steady - The 1st Mini Album</t>
  </si>
  <si>
    <t>Steady - The 1st Mini Album (Nemo)</t>
  </si>
  <si>
    <t>청춘의 포말 (YOUTH) - The 1st Album</t>
  </si>
  <si>
    <t>DOYOUNG</t>
  </si>
  <si>
    <t>The Winning</t>
  </si>
  <si>
    <t>WISH</t>
  </si>
  <si>
    <t>Give Me That - The 5th Mini Album</t>
  </si>
  <si>
    <t>abouTZU</t>
  </si>
  <si>
    <t>EVERSHINE</t>
  </si>
  <si>
    <t>J - The 1st Album</t>
  </si>
  <si>
    <t>JAEHYUN</t>
  </si>
  <si>
    <t>Black Out - The 1st Mini Album</t>
  </si>
  <si>
    <t>CHANYEOL</t>
  </si>
  <si>
    <t>FREQUENCY - The 6th Mini Album</t>
  </si>
  <si>
    <t>DRIP</t>
  </si>
  <si>
    <t>2ND ALBUM [PHANTASY] Pt.3 Love Letter</t>
  </si>
  <si>
    <t>12th Mini Album `SPILL THE FEELS` (KiT)</t>
  </si>
  <si>
    <t>12th Mini Album `SPILL THE FEELS` (Weverse)</t>
  </si>
  <si>
    <t>RIIZING : Epilogue - The 1st Mini Album</t>
  </si>
  <si>
    <t>GOLDEN HOUR : Part.2 (POCA)</t>
  </si>
  <si>
    <t>SAD SONG</t>
  </si>
  <si>
    <t>BEST ALBUM `17 IS RIGHT HERE` (Weverse)</t>
  </si>
  <si>
    <t>Visionary Vision ＜Performante＞ (Cosmo)</t>
  </si>
  <si>
    <t>tripleS</t>
  </si>
  <si>
    <t>Like A Flower - The 1st Mini Album</t>
  </si>
  <si>
    <t>Irene</t>
  </si>
  <si>
    <t>TAP - The 2nd Mini Album</t>
  </si>
  <si>
    <t>ASTERUM : 134-1 (POCA)</t>
  </si>
  <si>
    <t>DARK MOON SPECIAL ALBUM ＜ MEMORABILIA ＞</t>
  </si>
  <si>
    <t>1st Single Album `THIS MAN` (Weverse)</t>
  </si>
  <si>
    <t>How Sweet (Weverse)</t>
  </si>
  <si>
    <t>BABYMONS7ER</t>
  </si>
  <si>
    <t>FIND THE ORBIT</t>
  </si>
  <si>
    <t>2nd MINI ALBUM `Happy &amp;`</t>
  </si>
  <si>
    <t>HOUSE OF TRICKY : Trial And Error</t>
  </si>
  <si>
    <t>I SWAY (POCA)</t>
  </si>
  <si>
    <t>Supernatural (Weverse)</t>
  </si>
  <si>
    <t>때깔 (Killin` It)</t>
  </si>
  <si>
    <t>ATE (Nemo)</t>
  </si>
  <si>
    <t>RIIZING - The 1st Mini Album (Nemo)</t>
  </si>
  <si>
    <t>BEST ALBUM `17 IS RIGHT HERE` (KiT)</t>
  </si>
  <si>
    <t>Cosmic</t>
  </si>
  <si>
    <t>KARMA</t>
  </si>
  <si>
    <t>5th Album `HAPPY BURSTDAY`</t>
  </si>
  <si>
    <t>DO IT</t>
  </si>
  <si>
    <t>DESIRE : UNLEASH</t>
  </si>
  <si>
    <t>별의 장: TOGETHER</t>
  </si>
  <si>
    <t>NEVER SAY NEVER</t>
  </si>
  <si>
    <t>IVE EMPATHY</t>
  </si>
  <si>
    <t>ODYSSEY - The 1st Album</t>
  </si>
  <si>
    <t>COLOR - The 3rd Mini Album</t>
  </si>
  <si>
    <t>Back to Life</t>
  </si>
  <si>
    <t>&amp;TEAM</t>
  </si>
  <si>
    <t>BLUE PARADISE</t>
  </si>
  <si>
    <t>No Genre</t>
  </si>
  <si>
    <t>3rd MINI ALBUM [LOVE PULSE]</t>
  </si>
  <si>
    <t>poppop - The 2nd Mini Album</t>
  </si>
  <si>
    <t>Rich Man - The 6th Mini Album</t>
  </si>
  <si>
    <t>The Action</t>
  </si>
  <si>
    <t>Dirty Work</t>
  </si>
  <si>
    <t>COLOR OUTSIDE THE LINES</t>
  </si>
  <si>
    <t>Cortis</t>
  </si>
  <si>
    <t>IVE SECRET</t>
  </si>
  <si>
    <t>We are</t>
  </si>
  <si>
    <t>PLBBUU (POCA)</t>
  </si>
  <si>
    <t>VLAST</t>
  </si>
  <si>
    <t>Beat It Up</t>
  </si>
  <si>
    <t>Go Back To The Future</t>
  </si>
  <si>
    <t>1st Mini Album `HYPE VIBES`</t>
  </si>
  <si>
    <t>`Caligo Pt.1`</t>
  </si>
  <si>
    <t>JELLYFISH</t>
  </si>
  <si>
    <t>SPECIAL MINI ALBUM [PLEASURE]</t>
  </si>
  <si>
    <t>Ruby</t>
  </si>
  <si>
    <t>Jennie</t>
  </si>
  <si>
    <t>THIS IS FOR</t>
  </si>
  <si>
    <t>Unexpected</t>
  </si>
  <si>
    <t>Echo</t>
  </si>
  <si>
    <t>4th Mini Album `play hard`</t>
  </si>
  <si>
    <t>HOT</t>
  </si>
  <si>
    <t>WE GO UP</t>
  </si>
  <si>
    <t>Fe3O4: FORWARD</t>
  </si>
  <si>
    <t>Essence of Reverie</t>
  </si>
  <si>
    <t>GOLDEN HOUR : Part.3 (POCA)</t>
  </si>
  <si>
    <t>찬란(燦爛) (MINIRECORD)</t>
  </si>
  <si>
    <t>Ubermensch</t>
  </si>
  <si>
    <t>G-Dragon</t>
  </si>
  <si>
    <t>3rd Mini Album `TRY WITH US`</t>
  </si>
  <si>
    <t>SPAGHETTI</t>
  </si>
  <si>
    <t>blackout (EVER ver.)</t>
  </si>
  <si>
    <t>CLOSE YOUR EYES</t>
  </si>
  <si>
    <t>DSP</t>
  </si>
  <si>
    <t>Blue Valentine</t>
  </si>
  <si>
    <t>The Firstfruit - The 1st Album</t>
  </si>
  <si>
    <t>Mark</t>
  </si>
  <si>
    <t>Ubermensch (Nemo)</t>
  </si>
  <si>
    <t>2nd Single Album `TELEPARTY`</t>
  </si>
  <si>
    <t>NO LABELS: PART 01</t>
  </si>
  <si>
    <t>Yeonjun</t>
  </si>
  <si>
    <t>PERMISSION TO DANCE ON STAGE - LIVE</t>
  </si>
  <si>
    <t>The 10th Mini Album [a;effect]</t>
  </si>
  <si>
    <t>bomb</t>
  </si>
  <si>
    <t>I did it.</t>
  </si>
  <si>
    <t>IDID</t>
  </si>
  <si>
    <t>AMORTAGE</t>
  </si>
  <si>
    <t>THE X</t>
  </si>
  <si>
    <t>TASTE - The 1st Album</t>
  </si>
  <si>
    <t>Haechan</t>
  </si>
  <si>
    <t>Girls Will Be Girls</t>
  </si>
  <si>
    <t>Motivation</t>
  </si>
  <si>
    <t>yuqi</t>
  </si>
  <si>
    <t>＜ASSEMBLE25＞(Cosmo)</t>
  </si>
  <si>
    <t>DUH!</t>
  </si>
  <si>
    <t>`Caligo Pt.1` (POCA)</t>
  </si>
  <si>
    <t>The Chase</t>
  </si>
  <si>
    <t>Hearts2Hearts</t>
  </si>
  <si>
    <t>1st Single Album `BEAM`</t>
  </si>
  <si>
    <t>DESIRE : UNLEASH (Weverse)</t>
  </si>
  <si>
    <t>TEN: The Story Goes On</t>
  </si>
  <si>
    <t>TUNNEL VISION</t>
  </si>
  <si>
    <t>＜unevermet＞ (Cosmo)</t>
  </si>
  <si>
    <t>idntt</t>
  </si>
  <si>
    <t>FOCUS - The 1st Mini Album</t>
  </si>
  <si>
    <t>S2</t>
  </si>
  <si>
    <t>Soar - The 2nd Album</t>
  </si>
  <si>
    <t>msnz ＜Beyond Beauty＞ (Cosmo)</t>
  </si>
  <si>
    <t>Kick Out, Flip Now!</t>
  </si>
  <si>
    <t>KickFlip</t>
  </si>
  <si>
    <t>KARMA (Nemo)</t>
  </si>
  <si>
    <t>COLOR OUTSIDE THE LINES (Weverse)</t>
  </si>
  <si>
    <t>Super Junior25 - The 12th Album</t>
  </si>
  <si>
    <t>Beat-Boxer</t>
  </si>
  <si>
    <t>Nexz</t>
  </si>
  <si>
    <t>Flip it, Kick it!</t>
  </si>
  <si>
    <t>AIR</t>
  </si>
  <si>
    <t>PLBBUU</t>
  </si>
  <si>
    <t>Dare to Crave</t>
  </si>
  <si>
    <t>BIG BANDS - The 7th Mini Album</t>
  </si>
  <si>
    <t>ODYSSEY - The 1st Album (SMC)</t>
  </si>
  <si>
    <t>DO IT (PLVE)</t>
  </si>
  <si>
    <t>2025 BTS FESTA : CAPSULE ALBUM Vol.1 (SMC)</t>
  </si>
  <si>
    <t>NOT CUTE ANYMORE</t>
  </si>
  <si>
    <t>MY EYES OPEN VVIDE</t>
  </si>
  <si>
    <t>MEOVV</t>
  </si>
  <si>
    <t>OCEAN</t>
  </si>
  <si>
    <t>Park Ji-hyun</t>
  </si>
  <si>
    <t>Poet | Artist (SMC)</t>
  </si>
  <si>
    <t>My First Flip</t>
  </si>
  <si>
    <t>No Genre (Weverse)</t>
  </si>
  <si>
    <t>Wait On Me - The 4th Mini Album</t>
  </si>
  <si>
    <t>HER</t>
  </si>
  <si>
    <t>Essence of Reverie (kiwee album)</t>
  </si>
  <si>
    <t>poppop - The 2nd Mini Album (SMC)</t>
  </si>
  <si>
    <t>UNCUT GEM</t>
  </si>
  <si>
    <t>KiiiKiii</t>
  </si>
  <si>
    <t>HOUSE OF TRICKY : WRECKING THE HOUSE</t>
  </si>
  <si>
    <t>5th Album `HAPPY BURSTDAY` (KiT)</t>
  </si>
  <si>
    <t>NO LABELS: PART 01 (Weverse)</t>
  </si>
  <si>
    <t>꽃갈피 셋</t>
  </si>
  <si>
    <t>IVE SECRET (Nemo)</t>
  </si>
  <si>
    <t>3rd Mini Album `Love Potion`</t>
  </si>
  <si>
    <t>5th Album `HAPPY BURSTDAY` (Weverse)</t>
  </si>
  <si>
    <t>The Passage (WITHVUU)</t>
  </si>
  <si>
    <t>AHOF</t>
  </si>
  <si>
    <t>BPM</t>
  </si>
  <si>
    <t>ARIRANG</t>
  </si>
  <si>
    <t>THE SIN : VANISH</t>
  </si>
  <si>
    <t>DEADLINE</t>
  </si>
  <si>
    <t>EUPHORIA</t>
  </si>
  <si>
    <t>ALPHA DRIVE ONE</t>
  </si>
  <si>
    <t>REVIVE+</t>
  </si>
  <si>
    <t>REVERXE - The 8th Album</t>
  </si>
  <si>
    <t>GOLDEN HOUR : Part.4</t>
  </si>
  <si>
    <t>1st Mini Album `소야곡`</t>
  </si>
  <si>
    <t>Indie</t>
  </si>
  <si>
    <t>BOTH SIDES - The 1st Mini Album</t>
  </si>
  <si>
    <t>NCT JNJM</t>
  </si>
  <si>
    <t>UNIQUE</t>
  </si>
  <si>
    <t>＜yesweare＞ (Cosmo)</t>
  </si>
  <si>
    <t>ARIRANG (Weverse)</t>
  </si>
  <si>
    <t>GOLDEN HOUR : Part.4 (POCA)</t>
  </si>
  <si>
    <t>POP IT LIKE (POCA)</t>
  </si>
  <si>
    <t>NouerA</t>
  </si>
  <si>
    <t>MASTER VOICE (MINIRECORD)</t>
  </si>
  <si>
    <t>ARIRANG (LP)</t>
  </si>
  <si>
    <t>REVIVE+ (Nemo)</t>
  </si>
  <si>
    <t>THE SIN : VANISH (Weverse)</t>
  </si>
  <si>
    <t>&amp;Our Vibe</t>
  </si>
  <si>
    <t>SAY MY NAME</t>
  </si>
  <si>
    <t>REVERXE - The 8th Album (SMC)</t>
  </si>
  <si>
    <t>Ice Cream</t>
  </si>
  <si>
    <t>`Funky like me`</t>
  </si>
  <si>
    <t>NO DOUBT</t>
  </si>
  <si>
    <t>ALL(H)OURS</t>
  </si>
  <si>
    <t>ROCK THE NATION</t>
  </si>
  <si>
    <t>WHIB</t>
  </si>
  <si>
    <t>TOUGH LOVE</t>
  </si>
  <si>
    <t>ONEW</t>
  </si>
  <si>
    <t>RE-FLOW</t>
  </si>
  <si>
    <t>SET BY US ONLY</t>
  </si>
  <si>
    <t>TUNEXX</t>
  </si>
  <si>
    <t>Delulu Pack</t>
  </si>
  <si>
    <t>Archive. 1</t>
  </si>
  <si>
    <t>1`ONLY</t>
  </si>
  <si>
    <t>ONE PACT</t>
  </si>
  <si>
    <t>About Love</t>
  </si>
  <si>
    <t>소품집 Vol.2</t>
  </si>
  <si>
    <t>BOTH SIDES - The 1st Mini Album (Nemo)</t>
  </si>
  <si>
    <t>1st Mini Album `소야곡` (Weverse)</t>
  </si>
  <si>
    <t>SHOT CALLERS</t>
  </si>
  <si>
    <t>LNGSHOT</t>
  </si>
  <si>
    <t>Free Falling</t>
  </si>
  <si>
    <t>VeriVery</t>
  </si>
  <si>
    <t>RE : LOVE</t>
  </si>
  <si>
    <t>Apink</t>
  </si>
  <si>
    <t>Unloved Echo</t>
  </si>
  <si>
    <t>Yang Yo-seob</t>
  </si>
  <si>
    <t>TOUGH LOVE (PLVE)</t>
  </si>
  <si>
    <t>Free Falling (Nemo)</t>
  </si>
  <si>
    <t>REVERXE - The 8th Album (Nemo)</t>
  </si>
  <si>
    <t>3LOGY</t>
  </si>
  <si>
    <t>CNBLUE</t>
  </si>
  <si>
    <t>SEVEN : CRIMSON HORIZON</t>
  </si>
  <si>
    <t>Amplify My Way</t>
  </si>
  <si>
    <t>AxMxP</t>
  </si>
  <si>
    <t>LOVE CATCHER</t>
  </si>
  <si>
    <t>Yena</t>
  </si>
  <si>
    <t>POP IT LIKE</t>
  </si>
  <si>
    <t>EUPHORIA (Nemo)</t>
  </si>
  <si>
    <t>光 (INSANITY)</t>
  </si>
  <si>
    <t>Joohoney</t>
  </si>
  <si>
    <t>1st Mini Album `소야곡` (KiT)</t>
  </si>
  <si>
    <t>SPAGHETTI (LP)</t>
  </si>
  <si>
    <t>COME TRUE</t>
  </si>
  <si>
    <t>POW</t>
  </si>
  <si>
    <t>Ice Cream (POCA)</t>
  </si>
  <si>
    <t>UXLXVE</t>
  </si>
  <si>
    <t>XLOV</t>
  </si>
  <si>
    <t>STILL : I (MINIRECORD)</t>
  </si>
  <si>
    <t>ASC2NT</t>
  </si>
  <si>
    <t>Panorama : The Best of TAEYEON (LP)</t>
  </si>
  <si>
    <t>BIG IMPACT</t>
  </si>
  <si>
    <t>Choi Soo Hoo</t>
  </si>
  <si>
    <t>Crossfade:</t>
  </si>
  <si>
    <t>OFF THE MAP</t>
  </si>
  <si>
    <t>Kim Sung Kyu</t>
  </si>
  <si>
    <t>The 1st Mini Album [AFTER CRY]</t>
  </si>
  <si>
    <t>Baby DONT Cry</t>
  </si>
  <si>
    <t>SIS (Soft Is Strong)</t>
  </si>
  <si>
    <t>KATSEYE</t>
  </si>
  <si>
    <t>原</t>
  </si>
  <si>
    <t>COLOR OUTSIDE THE LINES (LP)</t>
  </si>
  <si>
    <t>MUSEUM (POCA)</t>
  </si>
  <si>
    <t>OWIS</t>
  </si>
  <si>
    <t>Girl Meets Boy</t>
  </si>
  <si>
    <t>MADEIN</t>
  </si>
  <si>
    <t>Archive. 1 (Nemo)</t>
  </si>
  <si>
    <t>＜yesweare＞</t>
  </si>
  <si>
    <t>XO, My Cyberlove</t>
  </si>
  <si>
    <t>Chuu</t>
  </si>
  <si>
    <t>SWEET DREAM</t>
  </si>
  <si>
    <t>CHUEI LI YU</t>
  </si>
  <si>
    <t>STILL : I</t>
  </si>
  <si>
    <t>UNIQUE (PLVE)</t>
  </si>
  <si>
    <t>LOVE CATCHER (POCA)</t>
  </si>
  <si>
    <t>LOVECHAPTER</t>
  </si>
  <si>
    <t>H1-KEY</t>
  </si>
  <si>
    <t>［BGM : HOW WE RISE - PLAY］</t>
  </si>
  <si>
    <t>IN A MINUTE</t>
  </si>
  <si>
    <t>이상비행</t>
  </si>
  <si>
    <t>Hanroro</t>
  </si>
  <si>
    <t>PULSEPHASE</t>
  </si>
  <si>
    <t>THE CORE - 核</t>
  </si>
  <si>
    <t>XG</t>
  </si>
  <si>
    <t>2nd Single [Babyface]</t>
  </si>
  <si>
    <t>Odd Youth</t>
  </si>
  <si>
    <t>STUDIO WE : Recording #4</t>
  </si>
  <si>
    <t>ONEWE</t>
  </si>
  <si>
    <t>FIRST:DELIVERY</t>
  </si>
  <si>
    <t>DAILY:DIRECTION</t>
  </si>
  <si>
    <t>리메이크 앨범 `써브캐릭터 원`</t>
  </si>
  <si>
    <t>Ko Younha</t>
  </si>
  <si>
    <t>In Elixir: Spellbound</t>
  </si>
  <si>
    <t>WAKER</t>
  </si>
  <si>
    <t>집</t>
  </si>
  <si>
    <t>`Funky like me` (Nemo)</t>
  </si>
  <si>
    <t>RUN RUN RUN</t>
  </si>
  <si>
    <t>Dragon Pony</t>
  </si>
  <si>
    <t>白色定格 (Eternal White) - Winter Special Album</t>
  </si>
  <si>
    <t>Emotion</t>
  </si>
  <si>
    <t>DKB</t>
  </si>
  <si>
    <t>Spotify_N</t>
  </si>
  <si>
    <t>Youtube_N</t>
  </si>
  <si>
    <t>Melon_N</t>
  </si>
  <si>
    <t>Twitter_N</t>
  </si>
  <si>
    <t>Weverse_N</t>
  </si>
  <si>
    <t>FanCafe_N</t>
  </si>
  <si>
    <t>AlbumSales_N</t>
  </si>
  <si>
    <t>FES</t>
  </si>
  <si>
    <t>NormalizedFES</t>
  </si>
  <si>
    <t>Tier</t>
  </si>
  <si>
    <t>ICONIC</t>
  </si>
  <si>
    <t>SOLID</t>
  </si>
  <si>
    <t>RISING</t>
  </si>
  <si>
    <t>LEGEND</t>
  </si>
  <si>
    <t>EMERGING</t>
  </si>
  <si>
    <t>Koreapct</t>
  </si>
  <si>
    <t>Globalpct</t>
  </si>
  <si>
    <t>Exportindex</t>
  </si>
  <si>
    <t>Classification</t>
  </si>
  <si>
    <t>🌍 Global-Led</t>
  </si>
  <si>
    <t>⚖️ Balanced</t>
  </si>
  <si>
    <t>🇰🇷 Korea-Led</t>
  </si>
  <si>
    <t>BestGlobalAlbum</t>
  </si>
  <si>
    <t>BestKoreaAlbum</t>
  </si>
  <si>
    <t>AlbumStreams</t>
  </si>
  <si>
    <t>StreamSaleRatio</t>
  </si>
  <si>
    <t>LoyaltyClass</t>
  </si>
  <si>
    <t>Platformindex</t>
  </si>
  <si>
    <t>PrimaryPlatform</t>
  </si>
  <si>
    <t>Albums</t>
  </si>
  <si>
    <t>UniqueAlbums</t>
  </si>
  <si>
    <t>BestSales</t>
  </si>
  <si>
    <t>BestAlbum</t>
  </si>
  <si>
    <t>🎧 Stream-Heavy</t>
  </si>
  <si>
    <t>🌍 Spotify Global</t>
  </si>
  <si>
    <t>🏆 Physically Loyal</t>
  </si>
  <si>
    <t>🇰🇷 Melon Korea</t>
  </si>
  <si>
    <t>⚖️ Mixed</t>
  </si>
  <si>
    <t>FirstAlbum</t>
  </si>
  <si>
    <t>FirstSales</t>
  </si>
  <si>
    <t>FirstStreams</t>
  </si>
  <si>
    <t>LatestAlbum</t>
  </si>
  <si>
    <t>LatestSales</t>
  </si>
  <si>
    <t>LatestStreams</t>
  </si>
  <si>
    <t>Sales Δ</t>
  </si>
  <si>
    <t>SalesGrowth</t>
  </si>
  <si>
    <t>Stream Δ</t>
  </si>
  <si>
    <t>StreamGrowth</t>
  </si>
  <si>
    <t>Momentum</t>
  </si>
  <si>
    <t>⚖️ Softening</t>
  </si>
  <si>
    <t>⬇️ Declining</t>
  </si>
  <si>
    <t>🚀 Accelerating</t>
  </si>
  <si>
    <t>📈 Growing</t>
  </si>
  <si>
    <t>TotalSales</t>
  </si>
  <si>
    <t>Artists</t>
  </si>
  <si>
    <t>MarketShare</t>
  </si>
  <si>
    <t>📊  MASTER DATA TABLE — tblMaster  |  800 Albums · 190 Artists · 2019–2026  |</t>
  </si>
  <si>
    <t>🌍  GLOBAL vs KOREA SALES  |  Export Index · Geographic Classification · Market Leaders per Artist    &amp;    📱  STREAMING vs PHYSICAL SALES  |  Stream-to-Sale Ratio · Platform Battle · Loyalty Classification · Yearly Trend    &amp;     🆚  ALBUM COMPARISON  |  First Album vs Latest Album · Sales Growth · Stream Growth · Momentum · Status</t>
  </si>
  <si>
    <t xml:space="preserve">  📊  ARTIST-LEVEL GEOGRAPHIC BREAKDOWN  (Export Index &gt;1.0 = sells more globally than domestically)    &amp;     STREAM-TO-SALE RATIO  (Higher = streaming audience · Lower = physically loyal fanbase)</t>
  </si>
  <si>
    <t>📊  LABEL ANALYSIS  |  Slicer: Year · Tier  |  Market share by record label</t>
  </si>
  <si>
    <t xml:space="preserve">  TABLE 1 — YEARLY SALES SUMMARY</t>
  </si>
  <si>
    <t>Sum of KoreaSales</t>
  </si>
  <si>
    <t>Sum of GlobalSales</t>
  </si>
  <si>
    <t>Row Labels</t>
  </si>
  <si>
    <t>Grand Total</t>
  </si>
  <si>
    <t>⚙️  CALCULATIONS ENGINE  —  Referenced by all sheets</t>
  </si>
  <si>
    <t xml:space="preserve">  TABLE 1 — YEARLY STREAMS SUMMARY</t>
  </si>
  <si>
    <t>Month</t>
  </si>
  <si>
    <t>April</t>
  </si>
  <si>
    <t>September</t>
  </si>
  <si>
    <t>November</t>
  </si>
  <si>
    <t>June</t>
  </si>
  <si>
    <t>July</t>
  </si>
  <si>
    <t>January</t>
  </si>
  <si>
    <t>October</t>
  </si>
  <si>
    <t>August</t>
  </si>
  <si>
    <t>May</t>
  </si>
  <si>
    <t>February</t>
  </si>
  <si>
    <t>March</t>
  </si>
  <si>
    <t>December</t>
  </si>
  <si>
    <t>Sum of SpotifyStreams</t>
  </si>
  <si>
    <t>Sum of YoutubeStreams</t>
  </si>
  <si>
    <t>Sum of MelonStreams</t>
  </si>
  <si>
    <t xml:space="preserve"> KPI SUMMARY</t>
  </si>
  <si>
    <t>Total Physical Sales</t>
  </si>
  <si>
    <t>Total Spotify Streams</t>
  </si>
  <si>
    <t>Total YouTube Views</t>
  </si>
  <si>
    <t>Total Melon Streams</t>
  </si>
  <si>
    <t>Total Albums Tracked</t>
  </si>
  <si>
    <t>Total Artists Tracked</t>
  </si>
  <si>
    <t>Best Selling Album</t>
  </si>
  <si>
    <t>Best Selling Artist</t>
  </si>
  <si>
    <t>Peak Year (sales)</t>
  </si>
  <si>
    <t>Avg Stream-to-Sale Ratio</t>
  </si>
  <si>
    <t>Highest FES Album</t>
  </si>
  <si>
    <t>Highest FES Artist</t>
  </si>
  <si>
    <t>📅  TIME TRENDS  |  Yearly Market Growth · Monthly Patterns · 8-Year Trajectory (2019–2026)</t>
  </si>
  <si>
    <t xml:space="preserve">  📈  8-YEAR MARKET PERFORMANCE — Physical Sales &amp; Streaming Growth</t>
  </si>
  <si>
    <t>TotalAlbumSales</t>
  </si>
  <si>
    <t>YOY Sales Growth%</t>
  </si>
  <si>
    <t>YOY Streams Growth%</t>
  </si>
  <si>
    <t xml:space="preserve">  📅  MONTHLY RELEASE PATTERN — Release timing strategy by month</t>
  </si>
  <si>
    <t>AlbumsReleased</t>
  </si>
  <si>
    <t>AverageAlbumSales</t>
  </si>
  <si>
    <t>Best Release Month</t>
  </si>
  <si>
    <t>🏆  LEADERBOARD — TOP 10 RANKINGS ACROSS 6 CATEGORIES</t>
  </si>
  <si>
    <t xml:space="preserve">  🏆 TOP 10 — TOTAL ALBUM SALES</t>
  </si>
  <si>
    <t>Sum of AlbumSales</t>
  </si>
  <si>
    <t xml:space="preserve">  🇰🇷 TOP 10 — KOREA SALES</t>
  </si>
  <si>
    <t xml:space="preserve">  🌍 TOP 10 — GLOBAL SALES</t>
  </si>
  <si>
    <t xml:space="preserve">  🎧 TOP 10 — SPOTIFY STREAMS</t>
  </si>
  <si>
    <t xml:space="preserve">  ▶️ TOP 10 — YOUTUBE VIEWS</t>
  </si>
  <si>
    <t>Sum of NormalizedFES</t>
  </si>
  <si>
    <t xml:space="preserve">  🔥 TOP 10 — FAN ENGAGEMENT SCORE</t>
  </si>
  <si>
    <t>🎵  K-POP ALBUM SALES &amp; FAN ENGAGEMENT DASHBOARD</t>
  </si>
  <si>
    <t xml:space="preserve">800 Albums  ·  190 Artists  ·  2019–2026  ·  Pivot Tables  ·  Slicers  ·  Timeline </t>
  </si>
  <si>
    <t>🗓️  YEAR SLICER</t>
  </si>
  <si>
    <t>🏷️  LABEL SLICER</t>
  </si>
  <si>
    <t>🏅  TIER SLICER</t>
  </si>
  <si>
    <t xml:space="preserve">  📌  KEY PERFORMANCE INDICATORS  —  2019–2026 Combined</t>
  </si>
  <si>
    <t>TotalPhysicalSales</t>
  </si>
  <si>
    <t>Count of AlbumName</t>
  </si>
  <si>
    <t>Distinct Count of Artist</t>
  </si>
  <si>
    <t>Average of StreamSaleRatio</t>
  </si>
  <si>
    <t>👑 TOP ARTIST
(TOTAL SALES)</t>
  </si>
  <si>
    <t>🏆 BEST SELLING
ALBUM</t>
  </si>
  <si>
    <t>📀 ALBUMS
TRACKED</t>
  </si>
  <si>
    <t>🎯 UNIQUE
ARTISTS</t>
  </si>
  <si>
    <t>🏆 BEST RELEASE MONTH</t>
  </si>
  <si>
    <t>▶️ TOTAL YOUTUBE
VIEWS</t>
  </si>
  <si>
    <t>AVERAGE STREAM:SALE</t>
  </si>
  <si>
    <t>🎧 TOTAL SPOTIFY
STREAMS</t>
  </si>
  <si>
    <t>🎧 TOTAL MWLON
STREAMS</t>
  </si>
  <si>
    <t>👑 HIGHEST FES ARTIST</t>
  </si>
  <si>
    <t>👑 HIGHEST FES ALBUM</t>
  </si>
  <si>
    <t>Sum of AlbumStreams</t>
  </si>
  <si>
    <t xml:space="preserve">  ▶️ TOP 10 — MELON STREAMS</t>
  </si>
  <si>
    <t>🇰🇷 Total Korea Sales</t>
  </si>
  <si>
    <t>🌍 Total Global Sales</t>
  </si>
  <si>
    <t>Average of Exportindex</t>
  </si>
  <si>
    <t>📊Average Exportindex</t>
  </si>
  <si>
    <t>🎵  ALBUM SALES &amp; FAN ENGAGEMENT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</si>
</sst>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1"/>
      <color theme="1"/>
      <name val="Calibri"/>
      <family val="2"/>
      <scheme val="minor"/>
    </font>
    <font>
      <sz val="8"/>
      <name val="Calibri"/>
      <family val="2"/>
      <scheme val="minor"/>
    </font>
    <font>
      <b/>
      <sz val="12"/>
      <color rgb="FFF5ECD7"/>
      <name val="Calibri"/>
      <family val="2"/>
    </font>
    <font>
      <b/>
      <sz val="13"/>
      <color rgb="FFF5ECD7"/>
      <name val="Calibri"/>
      <family val="2"/>
    </font>
    <font>
      <b/>
      <sz val="11"/>
      <color rgb="FFF5ECD7"/>
      <name val="Calibri"/>
      <family val="2"/>
    </font>
    <font>
      <b/>
      <sz val="10"/>
      <color rgb="FFF5ECD7"/>
      <name val="Calibri"/>
      <family val="2"/>
    </font>
    <font>
      <b/>
      <sz val="10"/>
      <color rgb="FF3D2B1F"/>
      <name val="Calibri"/>
      <family val="2"/>
    </font>
    <font>
      <b/>
      <sz val="14"/>
      <color rgb="FFF5ECD7"/>
      <name val="Calibri"/>
      <family val="2"/>
    </font>
    <font>
      <b/>
      <sz val="20"/>
      <color rgb="FFF5ECD7"/>
      <name val="Calibri"/>
      <family val="2"/>
    </font>
    <font>
      <i/>
      <sz val="10"/>
      <color rgb="FFE8D5B7"/>
      <name val="Calibri"/>
      <family val="2"/>
    </font>
    <font>
      <b/>
      <sz val="9"/>
      <color rgb="FFFFFFFF"/>
      <name val="Calibri"/>
      <family val="2"/>
    </font>
    <font>
      <b/>
      <sz val="13"/>
      <color rgb="FF5C4A6E"/>
      <name val="Calibri"/>
      <family val="2"/>
    </font>
    <font>
      <b/>
      <sz val="13"/>
      <color rgb="FF5B7B8A"/>
      <name val="Calibri"/>
      <family val="2"/>
    </font>
    <font>
      <b/>
      <sz val="13"/>
      <color rgb="FFC17A5A"/>
      <name val="Calibri"/>
      <family val="2"/>
    </font>
    <font>
      <b/>
      <sz val="13"/>
      <color rgb="FF7A5C44"/>
      <name val="Calibri"/>
      <family val="2"/>
    </font>
    <font>
      <b/>
      <sz val="13"/>
      <color rgb="FF8B6E5A"/>
      <name val="Calibri"/>
      <family val="2"/>
    </font>
    <font>
      <b/>
      <sz val="13"/>
      <color rgb="FF7A9E7E"/>
      <name val="Calibri"/>
      <family val="2"/>
    </font>
    <font>
      <b/>
      <sz val="14"/>
      <color rgb="FF5C4A6E"/>
      <name val="Calibri"/>
      <family val="2"/>
    </font>
    <font>
      <b/>
      <sz val="14"/>
      <color rgb="FF5B7B8A"/>
      <name val="Calibri"/>
      <family val="2"/>
    </font>
    <font>
      <b/>
      <sz val="14"/>
      <color rgb="FF8B6E5A"/>
      <name val="Calibri"/>
      <family val="2"/>
    </font>
  </fonts>
  <fills count="16">
    <fill>
      <patternFill patternType="none"/>
    </fill>
    <fill>
      <patternFill patternType="gray125"/>
    </fill>
    <fill>
      <patternFill patternType="solid">
        <fgColor rgb="FF2C2421"/>
        <bgColor rgb="FF3D2B1F"/>
      </patternFill>
    </fill>
    <fill>
      <patternFill patternType="solid">
        <fgColor rgb="FF7A5C44"/>
        <bgColor rgb="FF8B6E5A"/>
      </patternFill>
    </fill>
    <fill>
      <patternFill patternType="solid">
        <fgColor rgb="FFE8D5B7"/>
        <bgColor rgb="FFEDE0CC"/>
      </patternFill>
    </fill>
    <fill>
      <patternFill patternType="solid">
        <fgColor rgb="FF4A3728"/>
        <bgColor rgb="FF3D2B1F"/>
      </patternFill>
    </fill>
    <fill>
      <patternFill patternType="solid">
        <fgColor rgb="FF5C4A6E"/>
        <bgColor rgb="FF7A5C44"/>
      </patternFill>
    </fill>
    <fill>
      <patternFill patternType="solid">
        <fgColor rgb="FF5C4A6E"/>
        <bgColor rgb="FF725990"/>
      </patternFill>
    </fill>
    <fill>
      <patternFill patternType="solid">
        <fgColor rgb="FFEDE8F5"/>
        <bgColor rgb="FFE8EDF0"/>
      </patternFill>
    </fill>
    <fill>
      <patternFill patternType="solid">
        <fgColor rgb="FFE8EDF0"/>
        <bgColor rgb="FFE8F0E8"/>
      </patternFill>
    </fill>
    <fill>
      <patternFill patternType="solid">
        <fgColor rgb="FFF0E6D3"/>
        <bgColor rgb="FFEDE0CC"/>
      </patternFill>
    </fill>
    <fill>
      <patternFill patternType="solid">
        <fgColor rgb="FF8B6E5A"/>
        <bgColor rgb="FF7A5C44"/>
      </patternFill>
    </fill>
    <fill>
      <patternFill patternType="solid">
        <fgColor rgb="FF7A9E7E"/>
        <bgColor rgb="FF8AA64F"/>
      </patternFill>
    </fill>
    <fill>
      <patternFill patternType="solid">
        <fgColor rgb="FFE8F0E8"/>
        <bgColor rgb="FFE8EDF0"/>
      </patternFill>
    </fill>
    <fill>
      <patternFill patternType="solid">
        <fgColor rgb="FF5B7B8A"/>
        <bgColor rgb="FF4672A8"/>
      </patternFill>
    </fill>
    <fill>
      <patternFill patternType="solid">
        <fgColor rgb="FF5B7B8A"/>
        <bgColor rgb="FF4A7C5B"/>
      </patternFill>
    </fill>
  </fills>
  <borders count="2">
    <border>
      <left/>
      <right/>
      <top/>
      <bottom/>
      <diagonal/>
    </border>
    <border>
      <left style="thin">
        <color rgb="FFD4C5A9"/>
      </left>
      <right style="thin">
        <color rgb="FFD4C5A9"/>
      </right>
      <top style="thin">
        <color rgb="FFD4C5A9"/>
      </top>
      <bottom style="thin">
        <color rgb="FFD4C5A9"/>
      </bottom>
      <diagonal/>
    </border>
  </borders>
  <cellStyleXfs count="1">
    <xf numFmtId="0" fontId="0" fillId="0" borderId="0"/>
  </cellStyleXfs>
  <cellXfs count="34">
    <xf numFmtId="0" fontId="0" fillId="0" borderId="0" xfId="0"/>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0" fontId="6" fillId="4" borderId="1" xfId="0" applyFont="1" applyFill="1" applyBorder="1" applyAlignment="1">
      <alignment horizontal="left" vertical="center"/>
    </xf>
    <xf numFmtId="164" fontId="0" fillId="0" borderId="0" xfId="0" applyNumberFormat="1"/>
    <xf numFmtId="2" fontId="0" fillId="0" borderId="0" xfId="0" applyNumberFormat="1"/>
    <xf numFmtId="3" fontId="11" fillId="8" borderId="0" xfId="0" applyNumberFormat="1" applyFont="1" applyFill="1" applyAlignment="1">
      <alignment horizontal="center" vertical="center" wrapText="1"/>
    </xf>
    <xf numFmtId="0" fontId="14" fillId="4" borderId="0" xfId="0" applyFont="1" applyFill="1" applyAlignment="1">
      <alignment horizontal="center" vertical="center" wrapText="1"/>
    </xf>
    <xf numFmtId="0" fontId="15" fillId="10" borderId="0" xfId="0" applyFont="1" applyFill="1" applyAlignment="1">
      <alignment horizontal="center" vertical="center" wrapText="1"/>
    </xf>
    <xf numFmtId="3" fontId="16" fillId="13" borderId="0" xfId="0" applyNumberFormat="1" applyFont="1" applyFill="1" applyAlignment="1">
      <alignment horizontal="center" vertical="center" wrapText="1"/>
    </xf>
    <xf numFmtId="3" fontId="12" fillId="9" borderId="0" xfId="0" applyNumberFormat="1" applyFont="1" applyFill="1" applyAlignment="1">
      <alignment horizontal="center" vertical="center" wrapText="1"/>
    </xf>
    <xf numFmtId="0" fontId="13" fillId="10" borderId="0" xfId="0" applyFont="1" applyFill="1" applyAlignment="1">
      <alignment horizontal="center" vertical="center" wrapText="1"/>
    </xf>
    <xf numFmtId="0" fontId="10" fillId="3" borderId="0" xfId="0" applyFont="1" applyFill="1" applyAlignment="1">
      <alignment horizontal="center" vertical="center" wrapText="1"/>
    </xf>
    <xf numFmtId="0" fontId="10" fillId="11" borderId="0" xfId="0" applyFont="1" applyFill="1" applyAlignment="1">
      <alignment horizontal="center" vertical="center" wrapText="1"/>
    </xf>
    <xf numFmtId="0" fontId="10" fillId="12" borderId="0" xfId="0" applyFont="1" applyFill="1" applyAlignment="1">
      <alignment horizontal="center" vertical="center" wrapText="1"/>
    </xf>
    <xf numFmtId="0" fontId="8" fillId="2" borderId="0" xfId="0" applyFont="1" applyFill="1" applyAlignment="1">
      <alignment horizontal="center" vertical="center"/>
    </xf>
    <xf numFmtId="0" fontId="9" fillId="5" borderId="0" xfId="0" applyFont="1" applyFill="1" applyAlignment="1">
      <alignment horizontal="center" vertical="center"/>
    </xf>
    <xf numFmtId="0" fontId="4" fillId="3"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0" xfId="0" applyFont="1" applyFill="1" applyAlignment="1">
      <alignment horizontal="left" vertical="center"/>
    </xf>
    <xf numFmtId="0" fontId="5" fillId="3" borderId="0" xfId="0" applyFont="1" applyFill="1" applyAlignment="1">
      <alignment horizontal="left" vertical="center"/>
    </xf>
    <xf numFmtId="0" fontId="7" fillId="2" borderId="0" xfId="0" applyFont="1" applyFill="1" applyAlignment="1">
      <alignment horizontal="center" vertical="center"/>
    </xf>
    <xf numFmtId="0" fontId="10" fillId="6" borderId="0" xfId="0" applyFont="1" applyFill="1" applyAlignment="1">
      <alignment horizontal="center" vertical="center" wrapText="1"/>
    </xf>
    <xf numFmtId="3" fontId="17" fillId="8" borderId="0" xfId="0" applyNumberFormat="1" applyFont="1" applyFill="1" applyAlignment="1">
      <alignment horizontal="center" vertical="center"/>
    </xf>
    <xf numFmtId="0" fontId="10" fillId="15" borderId="0" xfId="0" applyFont="1" applyFill="1" applyAlignment="1">
      <alignment horizontal="center" vertical="center" wrapText="1"/>
    </xf>
    <xf numFmtId="3" fontId="18" fillId="9" borderId="0" xfId="0" applyNumberFormat="1" applyFont="1" applyFill="1" applyAlignment="1">
      <alignment horizontal="center" vertical="center"/>
    </xf>
    <xf numFmtId="164" fontId="19" fillId="10" borderId="0" xfId="0" applyNumberFormat="1" applyFont="1" applyFill="1" applyAlignment="1">
      <alignment horizontal="center" vertical="center"/>
    </xf>
    <xf numFmtId="0" fontId="10" fillId="14" borderId="0" xfId="0" applyFont="1" applyFill="1" applyAlignment="1">
      <alignment horizontal="center" vertical="center" wrapText="1"/>
    </xf>
  </cellXfs>
  <cellStyles count="1">
    <cellStyle name="Normal" xfId="0" builtinId="0"/>
  </cellStyles>
  <dxfs count="62">
    <dxf>
      <font>
        <b/>
        <i val="0"/>
        <color theme="9" tint="-0.24994659260841701"/>
      </font>
    </dxf>
    <dxf>
      <font>
        <b/>
        <i val="0"/>
        <color rgb="FFC00000"/>
      </font>
    </dxf>
    <dxf>
      <font>
        <b/>
        <i val="0"/>
        <color theme="9" tint="-0.24994659260841701"/>
      </font>
    </dxf>
    <dxf>
      <font>
        <b/>
        <i val="0"/>
        <color rgb="FFC0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ill>
        <patternFill>
          <bgColor rgb="FFEDE0CC"/>
        </patternFill>
      </fill>
    </dxf>
    <dxf>
      <font>
        <b/>
        <i val="0"/>
        <color rgb="FFE8D5B7"/>
      </font>
      <fill>
        <patternFill>
          <bgColor rgb="FF3D2B1F"/>
        </patternFill>
      </fill>
      <border>
        <left style="thin">
          <color rgb="FFE8D5B7"/>
        </left>
        <right style="thin">
          <color rgb="FFE8D5B7"/>
        </right>
        <top style="thin">
          <color rgb="FFE8D5B7"/>
        </top>
        <bottom style="thin">
          <color rgb="FFE8D5B7"/>
        </bottom>
        <vertical style="thin">
          <color rgb="FFE8D5B7"/>
        </vertical>
        <horizontal style="thin">
          <color rgb="FFE8D5B7"/>
        </horizontal>
      </border>
    </dxf>
    <dxf>
      <border>
        <left style="thin">
          <color rgb="FFD4C5A9"/>
        </left>
        <right style="thin">
          <color rgb="FFD4C5A9"/>
        </right>
        <top style="thin">
          <color rgb="FFD4C5A9"/>
        </top>
        <bottom style="thin">
          <color rgb="FFD4C5A9"/>
        </bottom>
        <vertical style="thin">
          <color rgb="FFD4C5A9"/>
        </vertical>
        <horizontal style="thin">
          <color rgb="FFD4C5A9"/>
        </horizontal>
      </border>
    </dxf>
    <dxf>
      <fill>
        <patternFill>
          <bgColor rgb="FFEDE0CC"/>
        </patternFill>
      </fill>
    </dxf>
    <dxf>
      <font>
        <b/>
        <i val="0"/>
        <color rgb="FFE8D5B7"/>
      </font>
      <fill>
        <patternFill>
          <bgColor rgb="FF3D2B1F"/>
        </patternFill>
      </fill>
      <border>
        <left style="thin">
          <color rgb="FFE8D5B7"/>
        </left>
        <right style="thin">
          <color rgb="FFE8D5B7"/>
        </right>
        <top style="thin">
          <color rgb="FFE8D5B7"/>
        </top>
        <bottom style="thin">
          <color rgb="FFE8D5B7"/>
        </bottom>
        <vertical style="thin">
          <color rgb="FFE8D5B7"/>
        </vertical>
        <horizontal style="thin">
          <color rgb="FFE8D5B7"/>
        </horizontal>
      </border>
    </dxf>
    <dxf>
      <border>
        <left style="thin">
          <color rgb="FFD4C5A9"/>
        </left>
        <right style="thin">
          <color rgb="FFD4C5A9"/>
        </right>
        <top style="thin">
          <color rgb="FFD4C5A9"/>
        </top>
        <bottom style="thin">
          <color rgb="FFD4C5A9"/>
        </bottom>
        <vertical style="thin">
          <color rgb="FFD4C5A9"/>
        </vertical>
        <horizontal style="thin">
          <color rgb="FFD4C5A9"/>
        </horizontal>
      </border>
    </dxf>
  </dxfs>
  <tableStyles count="2" defaultTableStyle="TableStyleMedium2" defaultPivotStyle="PivotStyleLight16">
    <tableStyle name="brown" pivot="0" count="3" xr9:uid="{40C75004-E353-4C79-8231-59282E7762B6}">
      <tableStyleElement type="wholeTable" dxfId="61"/>
      <tableStyleElement type="headerRow" dxfId="60"/>
      <tableStyleElement type="secondRowStripe" dxfId="59"/>
    </tableStyle>
    <tableStyle name="PivotTable Style 1" table="0" count="3" xr9:uid="{BCD36896-7405-4893-957A-A59CDACD71AE}">
      <tableStyleElement type="wholeTable" dxfId="58"/>
      <tableStyleElement type="headerRow" dxfId="57"/>
      <tableStyleElement type="secondRowStripe" dxfId="56"/>
    </tableStyle>
  </tableStyles>
  <colors>
    <mruColors>
      <color rgb="FF7A5C44"/>
      <color rgb="FF5B7B8A"/>
      <color rgb="FF7A9E7E"/>
      <color rgb="FF5C4A6E"/>
      <color rgb="FF2C2421"/>
      <color rgb="FFC17A5A"/>
      <color rgb="FFE8D5B7"/>
      <color rgb="FF806000"/>
      <color rgb="FFC4A882"/>
      <color rgb="FF3D2B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multiLvlStrRef>
              <c:f>Artistlevel!$A$4:$AG$193</c:f>
              <c:multiLvlStrCache>
                <c:ptCount val="190"/>
                <c:lvl>
                  <c:pt idx="0">
                    <c:v>-0.644429667</c:v>
                  </c:pt>
                  <c:pt idx="1">
                    <c:v>-0.726458397</c:v>
                  </c:pt>
                  <c:pt idx="2">
                    <c:v>0.017536474</c:v>
                  </c:pt>
                  <c:pt idx="3">
                    <c:v>0</c:v>
                  </c:pt>
                  <c:pt idx="4">
                    <c:v>0.91588733</c:v>
                  </c:pt>
                  <c:pt idx="5">
                    <c:v>1.230183399</c:v>
                  </c:pt>
                  <c:pt idx="6">
                    <c:v>-0.740705253</c:v>
                  </c:pt>
                  <c:pt idx="7">
                    <c:v>-0.330591159</c:v>
                  </c:pt>
                  <c:pt idx="8">
                    <c:v>-0.354923419</c:v>
                  </c:pt>
                  <c:pt idx="9">
                    <c:v>-0.403192156</c:v>
                  </c:pt>
                  <c:pt idx="10">
                    <c:v>0.638587354</c:v>
                  </c:pt>
                  <c:pt idx="11">
                    <c:v>0.56240715</c:v>
                  </c:pt>
                  <c:pt idx="12">
                    <c:v>-0.098944679</c:v>
                  </c:pt>
                  <c:pt idx="13">
                    <c:v>0.444789135</c:v>
                  </c:pt>
                  <c:pt idx="14">
                    <c:v>0.237825381</c:v>
                  </c:pt>
                  <c:pt idx="15">
                    <c:v>1.024047977</c:v>
                  </c:pt>
                  <c:pt idx="16">
                    <c:v>0.702379185</c:v>
                  </c:pt>
                  <c:pt idx="17">
                    <c:v>1.735889334</c:v>
                  </c:pt>
                  <c:pt idx="18">
                    <c:v>2.304099373</c:v>
                  </c:pt>
                  <c:pt idx="19">
                    <c:v>4.324386243</c:v>
                  </c:pt>
                  <c:pt idx="20">
                    <c:v>1.157734935</c:v>
                  </c:pt>
                  <c:pt idx="21">
                    <c:v>0.654491099</c:v>
                  </c:pt>
                  <c:pt idx="22">
                    <c:v>0.995757917</c:v>
                  </c:pt>
                  <c:pt idx="23">
                    <c:v>0.37116709</c:v>
                  </c:pt>
                  <c:pt idx="24">
                    <c:v>0.12275532</c:v>
                  </c:pt>
                  <c:pt idx="25">
                    <c:v>0.894129044</c:v>
                  </c:pt>
                  <c:pt idx="26">
                    <c:v>0.111225082</c:v>
                  </c:pt>
                  <c:pt idx="27">
                    <c:v>0.126800365</c:v>
                  </c:pt>
                  <c:pt idx="28">
                    <c:v>0.059782452</c:v>
                  </c:pt>
                  <c:pt idx="29">
                    <c:v>-0.297987564</c:v>
                  </c:pt>
                  <c:pt idx="30">
                    <c:v>-0.181022231</c:v>
                  </c:pt>
                  <c:pt idx="31">
                    <c:v>0.92623634</c:v>
                  </c:pt>
                  <c:pt idx="32">
                    <c:v>0</c:v>
                  </c:pt>
                  <c:pt idx="33">
                    <c:v>0</c:v>
                  </c:pt>
                  <c:pt idx="34">
                    <c:v>0</c:v>
                  </c:pt>
                  <c:pt idx="35">
                    <c:v>-0.094926082</c:v>
                  </c:pt>
                  <c:pt idx="36">
                    <c:v>-0.078235621</c:v>
                  </c:pt>
                  <c:pt idx="37">
                    <c:v>0.875481932</c:v>
                  </c:pt>
                  <c:pt idx="38">
                    <c:v>0</c:v>
                  </c:pt>
                  <c:pt idx="39">
                    <c:v>0</c:v>
                  </c:pt>
                  <c:pt idx="40">
                    <c:v>0.081804835</c:v>
                  </c:pt>
                  <c:pt idx="41">
                    <c:v>0</c:v>
                  </c:pt>
                  <c:pt idx="42">
                    <c:v>0</c:v>
                  </c:pt>
                  <c:pt idx="43">
                    <c:v>0.091865951</c:v>
                  </c:pt>
                  <c:pt idx="44">
                    <c:v>0</c:v>
                  </c:pt>
                  <c:pt idx="45">
                    <c:v>0</c:v>
                  </c:pt>
                  <c:pt idx="46">
                    <c:v>3.164988436</c:v>
                  </c:pt>
                  <c:pt idx="47">
                    <c:v>0.783927967</c:v>
                  </c:pt>
                  <c:pt idx="48">
                    <c:v>0</c:v>
                  </c:pt>
                  <c:pt idx="49">
                    <c:v>-0.557186446</c:v>
                  </c:pt>
                  <c:pt idx="50">
                    <c:v>0</c:v>
                  </c:pt>
                  <c:pt idx="51">
                    <c:v>0</c:v>
                  </c:pt>
                  <c:pt idx="52">
                    <c:v>0</c:v>
                  </c:pt>
                  <c:pt idx="53">
                    <c:v>0</c:v>
                  </c:pt>
                  <c:pt idx="54">
                    <c:v>0</c:v>
                  </c:pt>
                  <c:pt idx="55">
                    <c:v>3.149484905</c:v>
                  </c:pt>
                  <c:pt idx="56">
                    <c:v>-0.434925849</c:v>
                  </c:pt>
                  <c:pt idx="57">
                    <c:v>0.467138216</c:v>
                  </c:pt>
                  <c:pt idx="58">
                    <c:v>0.831830058</c:v>
                  </c:pt>
                  <c:pt idx="59">
                    <c:v>1.201013441</c:v>
                  </c:pt>
                  <c:pt idx="60">
                    <c:v>3.639146931</c:v>
                  </c:pt>
                  <c:pt idx="61">
                    <c:v>-0.558558398</c:v>
                  </c:pt>
                  <c:pt idx="62">
                    <c:v>0</c:v>
                  </c:pt>
                  <c:pt idx="63">
                    <c:v>1.438406776</c:v>
                  </c:pt>
                  <c:pt idx="64">
                    <c:v>0</c:v>
                  </c:pt>
                  <c:pt idx="65">
                    <c:v>0.638375687</c:v>
                  </c:pt>
                  <c:pt idx="66">
                    <c:v>0</c:v>
                  </c:pt>
                  <c:pt idx="67">
                    <c:v>0.985231508</c:v>
                  </c:pt>
                  <c:pt idx="68">
                    <c:v>0</c:v>
                  </c:pt>
                  <c:pt idx="69">
                    <c:v>1.064666191</c:v>
                  </c:pt>
                  <c:pt idx="70">
                    <c:v>-0.40532743</c:v>
                  </c:pt>
                  <c:pt idx="71">
                    <c:v>0.381363187</c:v>
                  </c:pt>
                  <c:pt idx="72">
                    <c:v>0.913413431</c:v>
                  </c:pt>
                  <c:pt idx="73">
                    <c:v>0</c:v>
                  </c:pt>
                  <c:pt idx="74">
                    <c:v>0</c:v>
                  </c:pt>
                  <c:pt idx="75">
                    <c:v>0</c:v>
                  </c:pt>
                  <c:pt idx="76">
                    <c:v>0</c:v>
                  </c:pt>
                  <c:pt idx="77">
                    <c:v>-0.642275173</c:v>
                  </c:pt>
                  <c:pt idx="78">
                    <c:v>-0.011524319</c:v>
                  </c:pt>
                  <c:pt idx="79">
                    <c:v>0</c:v>
                  </c:pt>
                  <c:pt idx="80">
                    <c:v>0.860961222</c:v>
                  </c:pt>
                  <c:pt idx="81">
                    <c:v>-0.767745957</c:v>
                  </c:pt>
                  <c:pt idx="82">
                    <c:v>0</c:v>
                  </c:pt>
                  <c:pt idx="83">
                    <c:v>0.015515653</c:v>
                  </c:pt>
                  <c:pt idx="84">
                    <c:v>0.907890686</c:v>
                  </c:pt>
                  <c:pt idx="85">
                    <c:v>0</c:v>
                  </c:pt>
                  <c:pt idx="86">
                    <c:v>0</c:v>
                  </c:pt>
                  <c:pt idx="87">
                    <c:v>0</c:v>
                  </c:pt>
                  <c:pt idx="88">
                    <c:v>0</c:v>
                  </c:pt>
                  <c:pt idx="89">
                    <c:v>0.41796293</c:v>
                  </c:pt>
                  <c:pt idx="90">
                    <c:v>0</c:v>
                  </c:pt>
                  <c:pt idx="91">
                    <c:v>0</c:v>
                  </c:pt>
                  <c:pt idx="92">
                    <c:v>0</c:v>
                  </c:pt>
                  <c:pt idx="93">
                    <c:v>0</c:v>
                  </c:pt>
                  <c:pt idx="94">
                    <c:v>0.019850774</c:v>
                  </c:pt>
                  <c:pt idx="95">
                    <c:v>-0.705542848</c:v>
                  </c:pt>
                  <c:pt idx="96">
                    <c:v>0.131252132</c:v>
                  </c:pt>
                  <c:pt idx="97">
                    <c:v>-0.054697774</c:v>
                  </c:pt>
                  <c:pt idx="98">
                    <c:v>0.188146286</c:v>
                  </c:pt>
                  <c:pt idx="99">
                    <c:v>-0.338192337</c:v>
                  </c:pt>
                  <c:pt idx="100">
                    <c:v>-0.486256885</c:v>
                  </c:pt>
                  <c:pt idx="101">
                    <c:v>0.259284265</c:v>
                  </c:pt>
                  <c:pt idx="102">
                    <c:v>-0.189990668</c:v>
                  </c:pt>
                  <c:pt idx="103">
                    <c:v>0</c:v>
                  </c:pt>
                  <c:pt idx="104">
                    <c:v>0</c:v>
                  </c:pt>
                  <c:pt idx="105">
                    <c:v>0.076420342</c:v>
                  </c:pt>
                  <c:pt idx="106">
                    <c:v>-0.125556626</c:v>
                  </c:pt>
                  <c:pt idx="107">
                    <c:v>0</c:v>
                  </c:pt>
                  <c:pt idx="108">
                    <c:v>0</c:v>
                  </c:pt>
                  <c:pt idx="109">
                    <c:v>0</c:v>
                  </c:pt>
                  <c:pt idx="110">
                    <c:v>-0.202414005</c:v>
                  </c:pt>
                  <c:pt idx="111">
                    <c:v>0</c:v>
                  </c:pt>
                  <c:pt idx="112">
                    <c:v>-0.047417579</c:v>
                  </c:pt>
                  <c:pt idx="113">
                    <c:v>-0.404020755</c:v>
                  </c:pt>
                  <c:pt idx="114">
                    <c:v>0</c:v>
                  </c:pt>
                  <c:pt idx="115">
                    <c:v>2.080394364</c:v>
                  </c:pt>
                  <c:pt idx="116">
                    <c:v>-0.554572684</c:v>
                  </c:pt>
                  <c:pt idx="117">
                    <c:v>0.635554103</c:v>
                  </c:pt>
                  <c:pt idx="118">
                    <c:v>-0.226388029</c:v>
                  </c:pt>
                  <c:pt idx="119">
                    <c:v>-0.101628077</c:v>
                  </c:pt>
                  <c:pt idx="120">
                    <c:v>-0.078578405</c:v>
                  </c:pt>
                  <c:pt idx="121">
                    <c:v>0</c:v>
                  </c:pt>
                  <c:pt idx="122">
                    <c:v>0.015602779</c:v>
                  </c:pt>
                  <c:pt idx="123">
                    <c:v>-0.327965174</c:v>
                  </c:pt>
                  <c:pt idx="124">
                    <c:v>1.207683307</c:v>
                  </c:pt>
                  <c:pt idx="125">
                    <c:v>-0.442860729</c:v>
                  </c:pt>
                  <c:pt idx="126">
                    <c:v>0.347455168</c:v>
                  </c:pt>
                  <c:pt idx="127">
                    <c:v>0.004057532</c:v>
                  </c:pt>
                  <c:pt idx="128">
                    <c:v>-0.017455418</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1.939772206</c:v>
                  </c:pt>
                  <c:pt idx="144">
                    <c:v>-0.029281087</c:v>
                  </c:pt>
                  <c:pt idx="145">
                    <c:v>0.478449967</c:v>
                  </c:pt>
                  <c:pt idx="146">
                    <c:v>0</c:v>
                  </c:pt>
                  <c:pt idx="147">
                    <c:v>0</c:v>
                  </c:pt>
                  <c:pt idx="148">
                    <c:v>-0.004222275</c:v>
                  </c:pt>
                  <c:pt idx="149">
                    <c:v>0.927071077</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lvl>
                <c:lvl>
                  <c:pt idx="0">
                    <c:v>-6833684986</c:v>
                  </c:pt>
                  <c:pt idx="1">
                    <c:v>-1818000000</c:v>
                  </c:pt>
                  <c:pt idx="2">
                    <c:v>23000000</c:v>
                  </c:pt>
                  <c:pt idx="3">
                    <c:v>0</c:v>
                  </c:pt>
                  <c:pt idx="4">
                    <c:v>1770000000</c:v>
                  </c:pt>
                  <c:pt idx="5">
                    <c:v>1750000000</c:v>
                  </c:pt>
                  <c:pt idx="6">
                    <c:v>-3898000000</c:v>
                  </c:pt>
                  <c:pt idx="7">
                    <c:v>-1710000000</c:v>
                  </c:pt>
                  <c:pt idx="8">
                    <c:v>-1482552118</c:v>
                  </c:pt>
                  <c:pt idx="9">
                    <c:v>-3054000000</c:v>
                  </c:pt>
                  <c:pt idx="10">
                    <c:v>1100000000</c:v>
                  </c:pt>
                  <c:pt idx="11">
                    <c:v>1124000000</c:v>
                  </c:pt>
                  <c:pt idx="12">
                    <c:v>-201110216</c:v>
                  </c:pt>
                  <c:pt idx="13">
                    <c:v>687000000</c:v>
                  </c:pt>
                  <c:pt idx="14">
                    <c:v>232777457</c:v>
                  </c:pt>
                  <c:pt idx="15">
                    <c:v>2276000000</c:v>
                  </c:pt>
                  <c:pt idx="16">
                    <c:v>2720000000</c:v>
                  </c:pt>
                  <c:pt idx="17">
                    <c:v>980000000</c:v>
                  </c:pt>
                  <c:pt idx="18">
                    <c:v>6678552118</c:v>
                  </c:pt>
                  <c:pt idx="19">
                    <c:v>5023000000</c:v>
                  </c:pt>
                  <c:pt idx="20">
                    <c:v>1149112262</c:v>
                  </c:pt>
                  <c:pt idx="21">
                    <c:v>2600000000</c:v>
                  </c:pt>
                  <c:pt idx="22">
                    <c:v>1538000000</c:v>
                  </c:pt>
                  <c:pt idx="23">
                    <c:v>940000000</c:v>
                  </c:pt>
                  <c:pt idx="24">
                    <c:v>161000000</c:v>
                  </c:pt>
                  <c:pt idx="25">
                    <c:v>959000000</c:v>
                  </c:pt>
                  <c:pt idx="26">
                    <c:v>157000000</c:v>
                  </c:pt>
                  <c:pt idx="27">
                    <c:v>136000000</c:v>
                  </c:pt>
                  <c:pt idx="28">
                    <c:v>152000000</c:v>
                  </c:pt>
                  <c:pt idx="29">
                    <c:v>-310667566</c:v>
                  </c:pt>
                  <c:pt idx="30">
                    <c:v>-420433566</c:v>
                  </c:pt>
                  <c:pt idx="31">
                    <c:v>1790000000</c:v>
                  </c:pt>
                  <c:pt idx="32">
                    <c:v>0</c:v>
                  </c:pt>
                  <c:pt idx="33">
                    <c:v>0</c:v>
                  </c:pt>
                  <c:pt idx="34">
                    <c:v>0</c:v>
                  </c:pt>
                  <c:pt idx="35">
                    <c:v>-156110889</c:v>
                  </c:pt>
                  <c:pt idx="36">
                    <c:v>-80000000</c:v>
                  </c:pt>
                  <c:pt idx="37">
                    <c:v>939000000</c:v>
                  </c:pt>
                  <c:pt idx="38">
                    <c:v>0</c:v>
                  </c:pt>
                  <c:pt idx="39">
                    <c:v>0</c:v>
                  </c:pt>
                  <c:pt idx="40">
                    <c:v>92566434</c:v>
                  </c:pt>
                  <c:pt idx="41">
                    <c:v>0</c:v>
                  </c:pt>
                  <c:pt idx="42">
                    <c:v>0</c:v>
                  </c:pt>
                  <c:pt idx="43">
                    <c:v>100000876</c:v>
                  </c:pt>
                  <c:pt idx="44">
                    <c:v>0</c:v>
                  </c:pt>
                  <c:pt idx="45">
                    <c:v>0</c:v>
                  </c:pt>
                  <c:pt idx="46">
                    <c:v>2040000000</c:v>
                  </c:pt>
                  <c:pt idx="47">
                    <c:v>880000000</c:v>
                  </c:pt>
                  <c:pt idx="48">
                    <c:v>0</c:v>
                  </c:pt>
                  <c:pt idx="49">
                    <c:v>-4306552118</c:v>
                  </c:pt>
                  <c:pt idx="50">
                    <c:v>0</c:v>
                  </c:pt>
                  <c:pt idx="51">
                    <c:v>0</c:v>
                  </c:pt>
                  <c:pt idx="52">
                    <c:v>0</c:v>
                  </c:pt>
                  <c:pt idx="53">
                    <c:v>0</c:v>
                  </c:pt>
                  <c:pt idx="54">
                    <c:v>0</c:v>
                  </c:pt>
                  <c:pt idx="55">
                    <c:v>480111000</c:v>
                  </c:pt>
                  <c:pt idx="56">
                    <c:v>-2437999144</c:v>
                  </c:pt>
                  <c:pt idx="57">
                    <c:v>949647457</c:v>
                  </c:pt>
                  <c:pt idx="58">
                    <c:v>913441456</c:v>
                  </c:pt>
                  <c:pt idx="59">
                    <c:v>1163110909</c:v>
                  </c:pt>
                  <c:pt idx="60">
                    <c:v>2904441566</c:v>
                  </c:pt>
                  <c:pt idx="61">
                    <c:v>-1086330543</c:v>
                  </c:pt>
                  <c:pt idx="62">
                    <c:v>0</c:v>
                  </c:pt>
                  <c:pt idx="63">
                    <c:v>1605433124</c:v>
                  </c:pt>
                  <c:pt idx="64">
                    <c:v>0</c:v>
                  </c:pt>
                  <c:pt idx="65">
                    <c:v>1099777457</c:v>
                  </c:pt>
                  <c:pt idx="66">
                    <c:v>0</c:v>
                  </c:pt>
                  <c:pt idx="67">
                    <c:v>629557566</c:v>
                  </c:pt>
                  <c:pt idx="68">
                    <c:v>0</c:v>
                  </c:pt>
                  <c:pt idx="69">
                    <c:v>1094000000</c:v>
                  </c:pt>
                  <c:pt idx="70">
                    <c:v>-698332323</c:v>
                  </c:pt>
                  <c:pt idx="71">
                    <c:v>466999347</c:v>
                  </c:pt>
                  <c:pt idx="72">
                    <c:v>495777566</c:v>
                  </c:pt>
                  <c:pt idx="73">
                    <c:v>0</c:v>
                  </c:pt>
                  <c:pt idx="74">
                    <c:v>0</c:v>
                  </c:pt>
                  <c:pt idx="75">
                    <c:v>0</c:v>
                  </c:pt>
                  <c:pt idx="76">
                    <c:v>0</c:v>
                  </c:pt>
                  <c:pt idx="77">
                    <c:v>-5534552118</c:v>
                  </c:pt>
                  <c:pt idx="78">
                    <c:v>-64222434</c:v>
                  </c:pt>
                  <c:pt idx="79">
                    <c:v>0</c:v>
                  </c:pt>
                  <c:pt idx="80">
                    <c:v>3050000000</c:v>
                  </c:pt>
                  <c:pt idx="81">
                    <c:v>-7376685870</c:v>
                  </c:pt>
                  <c:pt idx="82">
                    <c:v>0</c:v>
                  </c:pt>
                  <c:pt idx="83">
                    <c:v>50000000</c:v>
                  </c:pt>
                  <c:pt idx="84">
                    <c:v>928667457</c:v>
                  </c:pt>
                  <c:pt idx="85">
                    <c:v>0</c:v>
                  </c:pt>
                  <c:pt idx="86">
                    <c:v>0</c:v>
                  </c:pt>
                  <c:pt idx="87">
                    <c:v>0</c:v>
                  </c:pt>
                  <c:pt idx="88">
                    <c:v>0</c:v>
                  </c:pt>
                  <c:pt idx="89">
                    <c:v>302000000</c:v>
                  </c:pt>
                  <c:pt idx="90">
                    <c:v>0</c:v>
                  </c:pt>
                  <c:pt idx="91">
                    <c:v>0</c:v>
                  </c:pt>
                  <c:pt idx="92">
                    <c:v>0</c:v>
                  </c:pt>
                  <c:pt idx="93">
                    <c:v>0</c:v>
                  </c:pt>
                  <c:pt idx="94">
                    <c:v>60000000</c:v>
                  </c:pt>
                  <c:pt idx="95">
                    <c:v>-4355000000</c:v>
                  </c:pt>
                  <c:pt idx="96">
                    <c:v>156000000</c:v>
                  </c:pt>
                  <c:pt idx="97">
                    <c:v>-172000000</c:v>
                  </c:pt>
                  <c:pt idx="98">
                    <c:v>916000000</c:v>
                  </c:pt>
                  <c:pt idx="99">
                    <c:v>-544000000</c:v>
                  </c:pt>
                  <c:pt idx="100">
                    <c:v>-6722552118</c:v>
                  </c:pt>
                  <c:pt idx="101">
                    <c:v>820000000</c:v>
                  </c:pt>
                  <c:pt idx="102">
                    <c:v>-507000000</c:v>
                  </c:pt>
                  <c:pt idx="103">
                    <c:v>0</c:v>
                  </c:pt>
                  <c:pt idx="104">
                    <c:v>0</c:v>
                  </c:pt>
                  <c:pt idx="105">
                    <c:v>100000000</c:v>
                  </c:pt>
                  <c:pt idx="106">
                    <c:v>-210000000</c:v>
                  </c:pt>
                  <c:pt idx="107">
                    <c:v>0</c:v>
                  </c:pt>
                  <c:pt idx="108">
                    <c:v>0</c:v>
                  </c:pt>
                  <c:pt idx="109">
                    <c:v>0</c:v>
                  </c:pt>
                  <c:pt idx="110">
                    <c:v>-628000000</c:v>
                  </c:pt>
                  <c:pt idx="111">
                    <c:v>0</c:v>
                  </c:pt>
                  <c:pt idx="112">
                    <c:v>-320000000</c:v>
                  </c:pt>
                  <c:pt idx="113">
                    <c:v>-2510000000</c:v>
                  </c:pt>
                  <c:pt idx="114">
                    <c:v>0</c:v>
                  </c:pt>
                  <c:pt idx="115">
                    <c:v>2014315014</c:v>
                  </c:pt>
                  <c:pt idx="116">
                    <c:v>-800000000</c:v>
                  </c:pt>
                  <c:pt idx="117">
                    <c:v>1412552118</c:v>
                  </c:pt>
                  <c:pt idx="118">
                    <c:v>-730000000</c:v>
                  </c:pt>
                  <c:pt idx="119">
                    <c:v>-240000000</c:v>
                  </c:pt>
                  <c:pt idx="120">
                    <c:v>-155000000</c:v>
                  </c:pt>
                  <c:pt idx="121">
                    <c:v>0</c:v>
                  </c:pt>
                  <c:pt idx="122">
                    <c:v>28000000</c:v>
                  </c:pt>
                  <c:pt idx="123">
                    <c:v>-500000000</c:v>
                  </c:pt>
                  <c:pt idx="124">
                    <c:v>3000552118</c:v>
                  </c:pt>
                  <c:pt idx="125">
                    <c:v>-1560000000</c:v>
                  </c:pt>
                  <c:pt idx="126">
                    <c:v>1780552118</c:v>
                  </c:pt>
                  <c:pt idx="127">
                    <c:v>10000000</c:v>
                  </c:pt>
                  <c:pt idx="128">
                    <c:v>-40000000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1968000000</c:v>
                  </c:pt>
                  <c:pt idx="144">
                    <c:v>-30000000</c:v>
                  </c:pt>
                  <c:pt idx="145">
                    <c:v>872000000</c:v>
                  </c:pt>
                  <c:pt idx="146">
                    <c:v>0</c:v>
                  </c:pt>
                  <c:pt idx="147">
                    <c:v>0</c:v>
                  </c:pt>
                  <c:pt idx="148">
                    <c:v>-9000000</c:v>
                  </c:pt>
                  <c:pt idx="149">
                    <c:v>1685000000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lvl>
                <c:lvl>
                  <c:pt idx="0">
                    <c:v>-0.000415805</c:v>
                  </c:pt>
                  <c:pt idx="1">
                    <c:v>-0.8026584</c:v>
                  </c:pt>
                  <c:pt idx="2">
                    <c:v>0.734148767</c:v>
                  </c:pt>
                  <c:pt idx="3">
                    <c:v>0</c:v>
                  </c:pt>
                  <c:pt idx="4">
                    <c:v>0.223101714</c:v>
                  </c:pt>
                  <c:pt idx="5">
                    <c:v>-0.975006698</c:v>
                  </c:pt>
                  <c:pt idx="6">
                    <c:v>2.324158783</c:v>
                  </c:pt>
                  <c:pt idx="7">
                    <c:v>14.03962498</c:v>
                  </c:pt>
                  <c:pt idx="8">
                    <c:v>1.096945421</c:v>
                  </c:pt>
                  <c:pt idx="9">
                    <c:v>29.53603572</c:v>
                  </c:pt>
                  <c:pt idx="10">
                    <c:v>0.458189923</c:v>
                  </c:pt>
                  <c:pt idx="11">
                    <c:v>2.444198192</c:v>
                  </c:pt>
                  <c:pt idx="12">
                    <c:v>0.688599649</c:v>
                  </c:pt>
                  <c:pt idx="13">
                    <c:v>0.701522158</c:v>
                  </c:pt>
                  <c:pt idx="14">
                    <c:v>0.064405273</c:v>
                  </c:pt>
                  <c:pt idx="15">
                    <c:v>7.841762556</c:v>
                  </c:pt>
                  <c:pt idx="16">
                    <c:v>0.038759284</c:v>
                  </c:pt>
                  <c:pt idx="17">
                    <c:v>0.191489497</c:v>
                  </c:pt>
                  <c:pt idx="18">
                    <c:v>19.16182472</c:v>
                  </c:pt>
                  <c:pt idx="19">
                    <c:v>-0.811857802</c:v>
                  </c:pt>
                  <c:pt idx="20">
                    <c:v>2.007826294</c:v>
                  </c:pt>
                  <c:pt idx="21">
                    <c:v>-0.881741775</c:v>
                  </c:pt>
                  <c:pt idx="22">
                    <c:v>2.694190521</c:v>
                  </c:pt>
                  <c:pt idx="23">
                    <c:v>0.369698012</c:v>
                  </c:pt>
                  <c:pt idx="24">
                    <c:v>0.245558623</c:v>
                  </c:pt>
                  <c:pt idx="25">
                    <c:v>4.710786199</c:v>
                  </c:pt>
                  <c:pt idx="26">
                    <c:v>0.511592427</c:v>
                  </c:pt>
                  <c:pt idx="27">
                    <c:v>0.99988163</c:v>
                  </c:pt>
                  <c:pt idx="28">
                    <c:v>1.651130662</c:v>
                  </c:pt>
                  <c:pt idx="29">
                    <c:v>-0.225344519</c:v>
                  </c:pt>
                  <c:pt idx="30">
                    <c:v>0.935573949</c:v>
                  </c:pt>
                  <c:pt idx="31">
                    <c:v>1.312164197</c:v>
                  </c:pt>
                  <c:pt idx="32">
                    <c:v>0</c:v>
                  </c:pt>
                  <c:pt idx="33">
                    <c:v>0</c:v>
                  </c:pt>
                  <c:pt idx="34">
                    <c:v>0</c:v>
                  </c:pt>
                  <c:pt idx="35">
                    <c:v>-0.029916689</c:v>
                  </c:pt>
                  <c:pt idx="36">
                    <c:v>0.074426057</c:v>
                  </c:pt>
                  <c:pt idx="37">
                    <c:v>2.053637762</c:v>
                  </c:pt>
                  <c:pt idx="38">
                    <c:v>0</c:v>
                  </c:pt>
                  <c:pt idx="39">
                    <c:v>0.030451281</c:v>
                  </c:pt>
                  <c:pt idx="40">
                    <c:v>0.53139326</c:v>
                  </c:pt>
                  <c:pt idx="41">
                    <c:v>0</c:v>
                  </c:pt>
                  <c:pt idx="42">
                    <c:v>0</c:v>
                  </c:pt>
                  <c:pt idx="43">
                    <c:v>0.431323213</c:v>
                  </c:pt>
                  <c:pt idx="44">
                    <c:v>0</c:v>
                  </c:pt>
                  <c:pt idx="45">
                    <c:v>0</c:v>
                  </c:pt>
                  <c:pt idx="46">
                    <c:v>-0.632967033</c:v>
                  </c:pt>
                  <c:pt idx="47">
                    <c:v>1.827497728</c:v>
                  </c:pt>
                  <c:pt idx="48">
                    <c:v>0</c:v>
                  </c:pt>
                  <c:pt idx="49">
                    <c:v>3.158901457</c:v>
                  </c:pt>
                  <c:pt idx="50">
                    <c:v>0</c:v>
                  </c:pt>
                  <c:pt idx="51">
                    <c:v>0</c:v>
                  </c:pt>
                  <c:pt idx="52">
                    <c:v>0</c:v>
                  </c:pt>
                  <c:pt idx="53">
                    <c:v>0</c:v>
                  </c:pt>
                  <c:pt idx="54">
                    <c:v>0</c:v>
                  </c:pt>
                  <c:pt idx="55">
                    <c:v>2.331813426</c:v>
                  </c:pt>
                  <c:pt idx="56">
                    <c:v>-0.711028318</c:v>
                  </c:pt>
                  <c:pt idx="57">
                    <c:v>-0.315852617</c:v>
                  </c:pt>
                  <c:pt idx="58">
                    <c:v>-0.226202612</c:v>
                  </c:pt>
                  <c:pt idx="59">
                    <c:v>2.17508055</c:v>
                  </c:pt>
                  <c:pt idx="60">
                    <c:v>0.76598212</c:v>
                  </c:pt>
                  <c:pt idx="61">
                    <c:v>5.432201849</c:v>
                  </c:pt>
                  <c:pt idx="62">
                    <c:v>0</c:v>
                  </c:pt>
                  <c:pt idx="63">
                    <c:v>-0.580105848</c:v>
                  </c:pt>
                  <c:pt idx="64">
                    <c:v>0</c:v>
                  </c:pt>
                  <c:pt idx="65">
                    <c:v>0.370330908</c:v>
                  </c:pt>
                  <c:pt idx="66">
                    <c:v>0</c:v>
                  </c:pt>
                  <c:pt idx="67">
                    <c:v>0.032075523</c:v>
                  </c:pt>
                  <c:pt idx="68">
                    <c:v>0</c:v>
                  </c:pt>
                  <c:pt idx="69">
                    <c:v>-0.835681872</c:v>
                  </c:pt>
                  <c:pt idx="70">
                    <c:v>1.526792425</c:v>
                  </c:pt>
                  <c:pt idx="71">
                    <c:v>0.300453151</c:v>
                  </c:pt>
                  <c:pt idx="72">
                    <c:v>0.508331722</c:v>
                  </c:pt>
                  <c:pt idx="73">
                    <c:v>0</c:v>
                  </c:pt>
                  <c:pt idx="74">
                    <c:v>0</c:v>
                  </c:pt>
                  <c:pt idx="75">
                    <c:v>0</c:v>
                  </c:pt>
                  <c:pt idx="76">
                    <c:v>0</c:v>
                  </c:pt>
                  <c:pt idx="77">
                    <c:v>0.411661602</c:v>
                  </c:pt>
                  <c:pt idx="78">
                    <c:v>-0.063020032</c:v>
                  </c:pt>
                  <c:pt idx="79">
                    <c:v>0</c:v>
                  </c:pt>
                  <c:pt idx="80">
                    <c:v>-0.207124041</c:v>
                  </c:pt>
                  <c:pt idx="81">
                    <c:v>0.761336193</c:v>
                  </c:pt>
                  <c:pt idx="82">
                    <c:v>0</c:v>
                  </c:pt>
                  <c:pt idx="83">
                    <c:v>1.009109524</c:v>
                  </c:pt>
                  <c:pt idx="84">
                    <c:v>-0.679269035</c:v>
                  </c:pt>
                  <c:pt idx="85">
                    <c:v>0</c:v>
                  </c:pt>
                  <c:pt idx="86">
                    <c:v>0</c:v>
                  </c:pt>
                  <c:pt idx="87">
                    <c:v>0</c:v>
                  </c:pt>
                  <c:pt idx="88">
                    <c:v>0</c:v>
                  </c:pt>
                  <c:pt idx="89">
                    <c:v>4.478889614</c:v>
                  </c:pt>
                  <c:pt idx="90">
                    <c:v>0</c:v>
                  </c:pt>
                  <c:pt idx="91">
                    <c:v>0</c:v>
                  </c:pt>
                  <c:pt idx="92">
                    <c:v>0</c:v>
                  </c:pt>
                  <c:pt idx="93">
                    <c:v>0</c:v>
                  </c:pt>
                  <c:pt idx="94">
                    <c:v>-0.291728637</c:v>
                  </c:pt>
                  <c:pt idx="95">
                    <c:v>0.236863299</c:v>
                  </c:pt>
                  <c:pt idx="96">
                    <c:v>-0.713915416</c:v>
                  </c:pt>
                  <c:pt idx="97">
                    <c:v>0.293977915</c:v>
                  </c:pt>
                  <c:pt idx="98">
                    <c:v>-0.001670053</c:v>
                  </c:pt>
                  <c:pt idx="99">
                    <c:v>0.015128794</c:v>
                  </c:pt>
                  <c:pt idx="100">
                    <c:v>0.043769526</c:v>
                  </c:pt>
                  <c:pt idx="101">
                    <c:v>-0.062422132</c:v>
                  </c:pt>
                  <c:pt idx="102">
                    <c:v>-0.324729489</c:v>
                  </c:pt>
                  <c:pt idx="103">
                    <c:v>0</c:v>
                  </c:pt>
                  <c:pt idx="104">
                    <c:v>0</c:v>
                  </c:pt>
                  <c:pt idx="105">
                    <c:v>-0.239453494</c:v>
                  </c:pt>
                  <c:pt idx="106">
                    <c:v>-0.170472688</c:v>
                  </c:pt>
                  <c:pt idx="107">
                    <c:v>0</c:v>
                  </c:pt>
                  <c:pt idx="108">
                    <c:v>0</c:v>
                  </c:pt>
                  <c:pt idx="109">
                    <c:v>0</c:v>
                  </c:pt>
                  <c:pt idx="110">
                    <c:v>-0.368841245</c:v>
                  </c:pt>
                  <c:pt idx="111">
                    <c:v>0</c:v>
                  </c:pt>
                  <c:pt idx="112">
                    <c:v>-0.451967442</c:v>
                  </c:pt>
                  <c:pt idx="113">
                    <c:v>-0.611802742</c:v>
                  </c:pt>
                  <c:pt idx="114">
                    <c:v>0</c:v>
                  </c:pt>
                  <c:pt idx="115">
                    <c:v>2.1051612</c:v>
                  </c:pt>
                  <c:pt idx="116">
                    <c:v>0.235565491</c:v>
                  </c:pt>
                  <c:pt idx="117">
                    <c:v>3.66098645</c:v>
                  </c:pt>
                  <c:pt idx="118">
                    <c:v>-0.380274109</c:v>
                  </c:pt>
                  <c:pt idx="119">
                    <c:v>1.988324857</c:v>
                  </c:pt>
                  <c:pt idx="120">
                    <c:v>0.454897583</c:v>
                  </c:pt>
                  <c:pt idx="121">
                    <c:v>0</c:v>
                  </c:pt>
                  <c:pt idx="122">
                    <c:v>-0.164153431</c:v>
                  </c:pt>
                  <c:pt idx="123">
                    <c:v>-0.09009214</c:v>
                  </c:pt>
                  <c:pt idx="124">
                    <c:v>0.298853591</c:v>
                  </c:pt>
                  <c:pt idx="125">
                    <c:v>-0.235939521</c:v>
                  </c:pt>
                  <c:pt idx="126">
                    <c:v>-0.426253861</c:v>
                  </c:pt>
                  <c:pt idx="127">
                    <c:v>2.118080035</c:v>
                  </c:pt>
                  <c:pt idx="128">
                    <c:v>-0.174902706</c:v>
                  </c:pt>
                  <c:pt idx="129">
                    <c:v>0</c:v>
                  </c:pt>
                  <c:pt idx="130">
                    <c:v>0</c:v>
                  </c:pt>
                  <c:pt idx="131">
                    <c:v>0.406328659</c:v>
                  </c:pt>
                  <c:pt idx="132">
                    <c:v>0</c:v>
                  </c:pt>
                  <c:pt idx="133">
                    <c:v>0</c:v>
                  </c:pt>
                  <c:pt idx="134">
                    <c:v>0</c:v>
                  </c:pt>
                  <c:pt idx="135">
                    <c:v>0</c:v>
                  </c:pt>
                  <c:pt idx="136">
                    <c:v>0</c:v>
                  </c:pt>
                  <c:pt idx="137">
                    <c:v>0</c:v>
                  </c:pt>
                  <c:pt idx="138">
                    <c:v>0</c:v>
                  </c:pt>
                  <c:pt idx="139">
                    <c:v>0</c:v>
                  </c:pt>
                  <c:pt idx="140">
                    <c:v>0</c:v>
                  </c:pt>
                  <c:pt idx="141">
                    <c:v>0</c:v>
                  </c:pt>
                  <c:pt idx="142">
                    <c:v>0</c:v>
                  </c:pt>
                  <c:pt idx="143">
                    <c:v>-0.109240371</c:v>
                  </c:pt>
                  <c:pt idx="144">
                    <c:v>0.140950226</c:v>
                  </c:pt>
                  <c:pt idx="145">
                    <c:v>-0.088313365</c:v>
                  </c:pt>
                  <c:pt idx="146">
                    <c:v>0</c:v>
                  </c:pt>
                  <c:pt idx="147">
                    <c:v>0</c:v>
                  </c:pt>
                  <c:pt idx="148">
                    <c:v>-0.137679456</c:v>
                  </c:pt>
                  <c:pt idx="149">
                    <c:v>-0.704167538</c:v>
                  </c:pt>
                  <c:pt idx="150">
                    <c:v>0</c:v>
                  </c:pt>
                  <c:pt idx="151">
                    <c:v>0</c:v>
                  </c:pt>
                  <c:pt idx="152">
                    <c:v>0</c:v>
                  </c:pt>
                  <c:pt idx="153">
                    <c:v>6.513565426</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-0.186275294</c:v>
                  </c:pt>
                  <c:pt idx="182">
                    <c:v>0</c:v>
                  </c:pt>
                  <c:pt idx="183">
                    <c:v>0</c:v>
                  </c:pt>
                  <c:pt idx="184">
                    <c:v>0</c:v>
                  </c:pt>
                  <c:pt idx="185">
                    <c:v>0</c:v>
                  </c:pt>
                  <c:pt idx="186">
                    <c:v>0</c:v>
                  </c:pt>
                  <c:pt idx="187">
                    <c:v>0</c:v>
                  </c:pt>
                  <c:pt idx="188">
                    <c:v>0</c:v>
                  </c:pt>
                  <c:pt idx="189">
                    <c:v>0</c:v>
                  </c:pt>
                </c:lvl>
                <c:lvl>
                  <c:pt idx="0">
                    <c:v>-77</c:v>
                  </c:pt>
                  <c:pt idx="1">
                    <c:v>-180737</c:v>
                  </c:pt>
                  <c:pt idx="2">
                    <c:v>287141</c:v>
                  </c:pt>
                  <c:pt idx="3">
                    <c:v>0</c:v>
                  </c:pt>
                  <c:pt idx="4">
                    <c:v>117337</c:v>
                  </c:pt>
                  <c:pt idx="5">
                    <c:v>-487634</c:v>
                  </c:pt>
                  <c:pt idx="6">
                    <c:v>209079</c:v>
                  </c:pt>
                  <c:pt idx="7">
                    <c:v>714294</c:v>
                  </c:pt>
                  <c:pt idx="8">
                    <c:v>501971</c:v>
                  </c:pt>
                  <c:pt idx="9">
                    <c:v>1693360</c:v>
                  </c:pt>
                  <c:pt idx="10">
                    <c:v>144306</c:v>
                  </c:pt>
                  <c:pt idx="11">
                    <c:v>649575</c:v>
                  </c:pt>
                  <c:pt idx="12">
                    <c:v>175962</c:v>
                  </c:pt>
                  <c:pt idx="13">
                    <c:v>177805</c:v>
                  </c:pt>
                  <c:pt idx="14">
                    <c:v>12463</c:v>
                  </c:pt>
                  <c:pt idx="15">
                    <c:v>1598112</c:v>
                  </c:pt>
                  <c:pt idx="16">
                    <c:v>7405</c:v>
                  </c:pt>
                  <c:pt idx="17">
                    <c:v>30146</c:v>
                  </c:pt>
                  <c:pt idx="18">
                    <c:v>3244461</c:v>
                  </c:pt>
                  <c:pt idx="19">
                    <c:v>-136453</c:v>
                  </c:pt>
                  <c:pt idx="20">
                    <c:v>336592</c:v>
                  </c:pt>
                  <c:pt idx="21">
                    <c:v>-146139</c:v>
                  </c:pt>
                  <c:pt idx="22">
                    <c:v>188332</c:v>
                  </c:pt>
                  <c:pt idx="23">
                    <c:v>58040</c:v>
                  </c:pt>
                  <c:pt idx="24">
                    <c:v>35219</c:v>
                  </c:pt>
                  <c:pt idx="25">
                    <c:v>612487</c:v>
                  </c:pt>
                  <c:pt idx="26">
                    <c:v>66396</c:v>
                  </c:pt>
                  <c:pt idx="27">
                    <c:v>126706</c:v>
                  </c:pt>
                  <c:pt idx="28">
                    <c:v>204372</c:v>
                  </c:pt>
                  <c:pt idx="29">
                    <c:v>-24659</c:v>
                  </c:pt>
                  <c:pt idx="30">
                    <c:v>65333</c:v>
                  </c:pt>
                  <c:pt idx="31">
                    <c:v>141160</c:v>
                  </c:pt>
                  <c:pt idx="32">
                    <c:v>0</c:v>
                  </c:pt>
                  <c:pt idx="33">
                    <c:v>0</c:v>
                  </c:pt>
                  <c:pt idx="34">
                    <c:v>0</c:v>
                  </c:pt>
                  <c:pt idx="35">
                    <c:v>-2783</c:v>
                  </c:pt>
                  <c:pt idx="36">
                    <c:v>6085</c:v>
                  </c:pt>
                  <c:pt idx="37">
                    <c:v>132129</c:v>
                  </c:pt>
                  <c:pt idx="38">
                    <c:v>0</c:v>
                  </c:pt>
                  <c:pt idx="39">
                    <c:v>2247</c:v>
                  </c:pt>
                  <c:pt idx="40">
                    <c:v>39643</c:v>
                  </c:pt>
                  <c:pt idx="41">
                    <c:v>0</c:v>
                  </c:pt>
                  <c:pt idx="42">
                    <c:v>0</c:v>
                  </c:pt>
                  <c:pt idx="43">
                    <c:v>25885</c:v>
                  </c:pt>
                  <c:pt idx="44">
                    <c:v>0</c:v>
                  </c:pt>
                  <c:pt idx="45">
                    <c:v>0</c:v>
                  </c:pt>
                  <c:pt idx="46">
                    <c:v>-32256</c:v>
                  </c:pt>
                  <c:pt idx="47">
                    <c:v>102561</c:v>
                  </c:pt>
                  <c:pt idx="48">
                    <c:v>0</c:v>
                  </c:pt>
                  <c:pt idx="49">
                    <c:v>796179</c:v>
                  </c:pt>
                  <c:pt idx="50">
                    <c:v>0</c:v>
                  </c:pt>
                  <c:pt idx="51">
                    <c:v>0</c:v>
                  </c:pt>
                  <c:pt idx="52">
                    <c:v>0</c:v>
                  </c:pt>
                  <c:pt idx="53">
                    <c:v>0</c:v>
                  </c:pt>
                  <c:pt idx="54">
                    <c:v>0</c:v>
                  </c:pt>
                  <c:pt idx="55">
                    <c:v>579409</c:v>
                  </c:pt>
                  <c:pt idx="56">
                    <c:v>-405161</c:v>
                  </c:pt>
                  <c:pt idx="57">
                    <c:v>-108731</c:v>
                  </c:pt>
                  <c:pt idx="58">
                    <c:v>-61685</c:v>
                  </c:pt>
                  <c:pt idx="59">
                    <c:v>539383</c:v>
                  </c:pt>
                  <c:pt idx="60">
                    <c:v>118237</c:v>
                  </c:pt>
                  <c:pt idx="61">
                    <c:v>836646</c:v>
                  </c:pt>
                  <c:pt idx="62">
                    <c:v>0</c:v>
                  </c:pt>
                  <c:pt idx="63">
                    <c:v>-83414</c:v>
                  </c:pt>
                  <c:pt idx="64">
                    <c:v>0</c:v>
                  </c:pt>
                  <c:pt idx="65">
                    <c:v>42404</c:v>
                  </c:pt>
                  <c:pt idx="66">
                    <c:v>0</c:v>
                  </c:pt>
                  <c:pt idx="67">
                    <c:v>3554</c:v>
                  </c:pt>
                  <c:pt idx="68">
                    <c:v>0</c:v>
                  </c:pt>
                  <c:pt idx="69">
                    <c:v>-90974</c:v>
                  </c:pt>
                  <c:pt idx="70">
                    <c:v>164547</c:v>
                  </c:pt>
                  <c:pt idx="71">
                    <c:v>29969</c:v>
                  </c:pt>
                  <c:pt idx="72">
                    <c:v>49938</c:v>
                  </c:pt>
                  <c:pt idx="73">
                    <c:v>0</c:v>
                  </c:pt>
                  <c:pt idx="74">
                    <c:v>0</c:v>
                  </c:pt>
                  <c:pt idx="75">
                    <c:v>0</c:v>
                  </c:pt>
                  <c:pt idx="76">
                    <c:v>0</c:v>
                  </c:pt>
                  <c:pt idx="77">
                    <c:v>311196</c:v>
                  </c:pt>
                  <c:pt idx="78">
                    <c:v>-32576</c:v>
                  </c:pt>
                  <c:pt idx="79">
                    <c:v>0</c:v>
                  </c:pt>
                  <c:pt idx="80">
                    <c:v>-63765</c:v>
                  </c:pt>
                  <c:pt idx="81">
                    <c:v>338267</c:v>
                  </c:pt>
                  <c:pt idx="82">
                    <c:v>0</c:v>
                  </c:pt>
                  <c:pt idx="83">
                    <c:v>168046</c:v>
                  </c:pt>
                  <c:pt idx="84">
                    <c:v>-98206</c:v>
                  </c:pt>
                  <c:pt idx="85">
                    <c:v>0</c:v>
                  </c:pt>
                  <c:pt idx="86">
                    <c:v>0</c:v>
                  </c:pt>
                  <c:pt idx="87">
                    <c:v>0</c:v>
                  </c:pt>
                  <c:pt idx="88">
                    <c:v>0</c:v>
                  </c:pt>
                  <c:pt idx="89">
                    <c:v>500816</c:v>
                  </c:pt>
                  <c:pt idx="90">
                    <c:v>0</c:v>
                  </c:pt>
                  <c:pt idx="91">
                    <c:v>0</c:v>
                  </c:pt>
                  <c:pt idx="92">
                    <c:v>0</c:v>
                  </c:pt>
                  <c:pt idx="93">
                    <c:v>0</c:v>
                  </c:pt>
                  <c:pt idx="94">
                    <c:v>-303443</c:v>
                  </c:pt>
                  <c:pt idx="95">
                    <c:v>107350</c:v>
                  </c:pt>
                  <c:pt idx="96">
                    <c:v>-402941</c:v>
                  </c:pt>
                  <c:pt idx="97">
                    <c:v>146528</c:v>
                  </c:pt>
                  <c:pt idx="98">
                    <c:v>-909</c:v>
                  </c:pt>
                  <c:pt idx="99">
                    <c:v>8081</c:v>
                  </c:pt>
                  <c:pt idx="100">
                    <c:v>45350</c:v>
                  </c:pt>
                  <c:pt idx="101">
                    <c:v>-29761</c:v>
                  </c:pt>
                  <c:pt idx="102">
                    <c:v>-128626</c:v>
                  </c:pt>
                  <c:pt idx="103">
                    <c:v>0</c:v>
                  </c:pt>
                  <c:pt idx="104">
                    <c:v>0</c:v>
                  </c:pt>
                  <c:pt idx="105">
                    <c:v>-49967</c:v>
                  </c:pt>
                  <c:pt idx="106">
                    <c:v>-33100</c:v>
                  </c:pt>
                  <c:pt idx="107">
                    <c:v>0</c:v>
                  </c:pt>
                  <c:pt idx="108">
                    <c:v>0</c:v>
                  </c:pt>
                  <c:pt idx="109">
                    <c:v>0</c:v>
                  </c:pt>
                  <c:pt idx="110">
                    <c:v>-751621</c:v>
                  </c:pt>
                  <c:pt idx="111">
                    <c:v>0</c:v>
                  </c:pt>
                  <c:pt idx="112">
                    <c:v>-597924</c:v>
                  </c:pt>
                  <c:pt idx="113">
                    <c:v>-701865</c:v>
                  </c:pt>
                  <c:pt idx="114">
                    <c:v>0</c:v>
                  </c:pt>
                  <c:pt idx="115">
                    <c:v>957381</c:v>
                  </c:pt>
                  <c:pt idx="116">
                    <c:v>120761</c:v>
                  </c:pt>
                  <c:pt idx="117">
                    <c:v>848397</c:v>
                  </c:pt>
                  <c:pt idx="118">
                    <c:v>-175217</c:v>
                  </c:pt>
                  <c:pt idx="119">
                    <c:v>551615</c:v>
                  </c:pt>
                  <c:pt idx="120">
                    <c:v>120612</c:v>
                  </c:pt>
                  <c:pt idx="121">
                    <c:v>0</c:v>
                  </c:pt>
                  <c:pt idx="122">
                    <c:v>-40844</c:v>
                  </c:pt>
                  <c:pt idx="123">
                    <c:v>-19399</c:v>
                  </c:pt>
                  <c:pt idx="124">
                    <c:v>166266</c:v>
                  </c:pt>
                  <c:pt idx="125">
                    <c:v>-155797</c:v>
                  </c:pt>
                  <c:pt idx="126">
                    <c:v>-206020</c:v>
                  </c:pt>
                  <c:pt idx="127">
                    <c:v>770907</c:v>
                  </c:pt>
                  <c:pt idx="128">
                    <c:v>-67188</c:v>
                  </c:pt>
                  <c:pt idx="129">
                    <c:v>0</c:v>
                  </c:pt>
                  <c:pt idx="130">
                    <c:v>0</c:v>
                  </c:pt>
                  <c:pt idx="131">
                    <c:v>117520</c:v>
                  </c:pt>
                  <c:pt idx="132">
                    <c:v>0</c:v>
                  </c:pt>
                  <c:pt idx="133">
                    <c:v>0</c:v>
                  </c:pt>
                  <c:pt idx="134">
                    <c:v>0</c:v>
                  </c:pt>
                  <c:pt idx="135">
                    <c:v>0</c:v>
                  </c:pt>
                  <c:pt idx="136">
                    <c:v>0</c:v>
                  </c:pt>
                  <c:pt idx="137">
                    <c:v>0</c:v>
                  </c:pt>
                  <c:pt idx="138">
                    <c:v>0</c:v>
                  </c:pt>
                  <c:pt idx="139">
                    <c:v>0</c:v>
                  </c:pt>
                  <c:pt idx="140">
                    <c:v>0</c:v>
                  </c:pt>
                  <c:pt idx="141">
                    <c:v>0</c:v>
                  </c:pt>
                  <c:pt idx="142">
                    <c:v>0</c:v>
                  </c:pt>
                  <c:pt idx="143">
                    <c:v>-39468</c:v>
                  </c:pt>
                  <c:pt idx="144">
                    <c:v>45479</c:v>
                  </c:pt>
                  <c:pt idx="145">
                    <c:v>-26949</c:v>
                  </c:pt>
                  <c:pt idx="146">
                    <c:v>0</c:v>
                  </c:pt>
                  <c:pt idx="147">
                    <c:v>0</c:v>
                  </c:pt>
                  <c:pt idx="148">
                    <c:v>-34553</c:v>
                  </c:pt>
                  <c:pt idx="149">
                    <c:v>-148216</c:v>
                  </c:pt>
                  <c:pt idx="150">
                    <c:v>0</c:v>
                  </c:pt>
                  <c:pt idx="151">
                    <c:v>0</c:v>
                  </c:pt>
                  <c:pt idx="152">
                    <c:v>0</c:v>
                  </c:pt>
                  <c:pt idx="153">
                    <c:v>189903</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-2329</c:v>
                  </c:pt>
                  <c:pt idx="182">
                    <c:v>0</c:v>
                  </c:pt>
                  <c:pt idx="183">
                    <c:v>0</c:v>
                  </c:pt>
                  <c:pt idx="184">
                    <c:v>0</c:v>
                  </c:pt>
                  <c:pt idx="185">
                    <c:v>0</c:v>
                  </c:pt>
                  <c:pt idx="186">
                    <c:v>0</c:v>
                  </c:pt>
                  <c:pt idx="187">
                    <c:v>0</c:v>
                  </c:pt>
                  <c:pt idx="188">
                    <c:v>0</c:v>
                  </c:pt>
                  <c:pt idx="189">
                    <c:v>0</c:v>
                  </c:pt>
                </c:lvl>
                <c:lvl>
                  <c:pt idx="0">
                    <c:v>3770552118</c:v>
                  </c:pt>
                  <c:pt idx="1">
                    <c:v>684552118</c:v>
                  </c:pt>
                  <c:pt idx="2">
                    <c:v>1334552118</c:v>
                  </c:pt>
                  <c:pt idx="3">
                    <c:v>674552118</c:v>
                  </c:pt>
                  <c:pt idx="4">
                    <c:v>3702552118</c:v>
                  </c:pt>
                  <c:pt idx="5">
                    <c:v>3172552118</c:v>
                  </c:pt>
                  <c:pt idx="6">
                    <c:v>1364552118</c:v>
                  </c:pt>
                  <c:pt idx="7">
                    <c:v>3462552118</c:v>
                  </c:pt>
                  <c:pt idx="8">
                    <c:v>2694552118</c:v>
                  </c:pt>
                  <c:pt idx="9">
                    <c:v>4520552118</c:v>
                  </c:pt>
                  <c:pt idx="10">
                    <c:v>2822552118</c:v>
                  </c:pt>
                  <c:pt idx="11">
                    <c:v>3122552118</c:v>
                  </c:pt>
                  <c:pt idx="12">
                    <c:v>1831441902</c:v>
                  </c:pt>
                  <c:pt idx="13">
                    <c:v>2231552118</c:v>
                  </c:pt>
                  <c:pt idx="14">
                    <c:v>1211552118</c:v>
                  </c:pt>
                  <c:pt idx="15">
                    <c:v>4498552118</c:v>
                  </c:pt>
                  <c:pt idx="16">
                    <c:v>6592552118</c:v>
                  </c:pt>
                  <c:pt idx="17">
                    <c:v>1544552118</c:v>
                  </c:pt>
                  <c:pt idx="18">
                    <c:v>9577104236</c:v>
                  </c:pt>
                  <c:pt idx="19">
                    <c:v>6184552118</c:v>
                  </c:pt>
                  <c:pt idx="20">
                    <c:v>2141664380</c:v>
                  </c:pt>
                  <c:pt idx="21">
                    <c:v>6572552118</c:v>
                  </c:pt>
                  <c:pt idx="22">
                    <c:v>3082552118</c:v>
                  </c:pt>
                  <c:pt idx="23">
                    <c:v>3472552118</c:v>
                  </c:pt>
                  <c:pt idx="24">
                    <c:v>1472552118</c:v>
                  </c:pt>
                  <c:pt idx="25">
                    <c:v>2031552118</c:v>
                  </c:pt>
                  <c:pt idx="26">
                    <c:v>1568552118</c:v>
                  </c:pt>
                  <c:pt idx="27">
                    <c:v>1208552118</c:v>
                  </c:pt>
                  <c:pt idx="28">
                    <c:v>2694552118</c:v>
                  </c:pt>
                  <c:pt idx="29">
                    <c:v>731884552</c:v>
                  </c:pt>
                  <c:pt idx="30">
                    <c:v>1902118552</c:v>
                  </c:pt>
                  <c:pt idx="31">
                    <c:v>3722552118</c:v>
                  </c:pt>
                  <c:pt idx="32">
                    <c:v>3404552118</c:v>
                  </c:pt>
                  <c:pt idx="33">
                    <c:v>564552118</c:v>
                  </c:pt>
                  <c:pt idx="34">
                    <c:v>1231552118</c:v>
                  </c:pt>
                  <c:pt idx="35">
                    <c:v>1488441229</c:v>
                  </c:pt>
                  <c:pt idx="36">
                    <c:v>942552118</c:v>
                  </c:pt>
                  <c:pt idx="37">
                    <c:v>2011552118</c:v>
                  </c:pt>
                  <c:pt idx="38">
                    <c:v>1261552118</c:v>
                  </c:pt>
                  <c:pt idx="39">
                    <c:v>1231552118</c:v>
                  </c:pt>
                  <c:pt idx="40">
                    <c:v>1224118552</c:v>
                  </c:pt>
                  <c:pt idx="41">
                    <c:v>458552118</c:v>
                  </c:pt>
                  <c:pt idx="42">
                    <c:v>1411552118</c:v>
                  </c:pt>
                  <c:pt idx="43">
                    <c:v>1188552994</c:v>
                  </c:pt>
                  <c:pt idx="44">
                    <c:v>1311552118</c:v>
                  </c:pt>
                  <c:pt idx="45">
                    <c:v>844552118</c:v>
                  </c:pt>
                  <c:pt idx="46">
                    <c:v>2684552118</c:v>
                  </c:pt>
                  <c:pt idx="47">
                    <c:v>2002552118</c:v>
                  </c:pt>
                  <c:pt idx="48">
                    <c:v>644552118</c:v>
                  </c:pt>
                  <c:pt idx="49">
                    <c:v>3422552118</c:v>
                  </c:pt>
                  <c:pt idx="50">
                    <c:v>2222552118</c:v>
                  </c:pt>
                  <c:pt idx="51">
                    <c:v>594552118</c:v>
                  </c:pt>
                  <c:pt idx="52">
                    <c:v>2372552118</c:v>
                  </c:pt>
                  <c:pt idx="53">
                    <c:v>644552118</c:v>
                  </c:pt>
                  <c:pt idx="54">
                    <c:v>544552118</c:v>
                  </c:pt>
                  <c:pt idx="55">
                    <c:v>632552118</c:v>
                  </c:pt>
                  <c:pt idx="56">
                    <c:v>3167552118</c:v>
                  </c:pt>
                  <c:pt idx="57">
                    <c:v>2982552118</c:v>
                  </c:pt>
                  <c:pt idx="58">
                    <c:v>2011552118</c:v>
                  </c:pt>
                  <c:pt idx="59">
                    <c:v>2131552118</c:v>
                  </c:pt>
                  <c:pt idx="60">
                    <c:v>3702552118</c:v>
                  </c:pt>
                  <c:pt idx="61">
                    <c:v>858552118</c:v>
                  </c:pt>
                  <c:pt idx="62">
                    <c:v>727994228</c:v>
                  </c:pt>
                  <c:pt idx="63">
                    <c:v>2721552118</c:v>
                  </c:pt>
                  <c:pt idx="64">
                    <c:v>594882119</c:v>
                  </c:pt>
                  <c:pt idx="65">
                    <c:v>2822552118</c:v>
                  </c:pt>
                  <c:pt idx="66">
                    <c:v>398441552</c:v>
                  </c:pt>
                  <c:pt idx="67">
                    <c:v>1268552118</c:v>
                  </c:pt>
                  <c:pt idx="68">
                    <c:v>844882661</c:v>
                  </c:pt>
                  <c:pt idx="69">
                    <c:v>2121552118</c:v>
                  </c:pt>
                  <c:pt idx="70">
                    <c:v>1024552118</c:v>
                  </c:pt>
                  <c:pt idx="71">
                    <c:v>1691552118</c:v>
                  </c:pt>
                  <c:pt idx="72">
                    <c:v>1038552118</c:v>
                  </c:pt>
                  <c:pt idx="73">
                    <c:v>916884552</c:v>
                  </c:pt>
                  <c:pt idx="74">
                    <c:v>564118552</c:v>
                  </c:pt>
                  <c:pt idx="75">
                    <c:v>572774661</c:v>
                  </c:pt>
                  <c:pt idx="76">
                    <c:v>6504552991</c:v>
                  </c:pt>
                  <c:pt idx="77">
                    <c:v>3082552118</c:v>
                  </c:pt>
                  <c:pt idx="78">
                    <c:v>5508552118</c:v>
                  </c:pt>
                  <c:pt idx="79">
                    <c:v>2132884552</c:v>
                  </c:pt>
                  <c:pt idx="80">
                    <c:v>6592552118</c:v>
                  </c:pt>
                  <c:pt idx="81">
                    <c:v>2231552118</c:v>
                  </c:pt>
                  <c:pt idx="82">
                    <c:v>2388552118</c:v>
                  </c:pt>
                  <c:pt idx="83">
                    <c:v>3272552118</c:v>
                  </c:pt>
                  <c:pt idx="84">
                    <c:v>1951552118</c:v>
                  </c:pt>
                  <c:pt idx="85">
                    <c:v>1288552118</c:v>
                  </c:pt>
                  <c:pt idx="86">
                    <c:v>1768552118</c:v>
                  </c:pt>
                  <c:pt idx="87">
                    <c:v>2322552118</c:v>
                  </c:pt>
                  <c:pt idx="88">
                    <c:v>1038552118</c:v>
                  </c:pt>
                  <c:pt idx="89">
                    <c:v>1024552118</c:v>
                  </c:pt>
                  <c:pt idx="90">
                    <c:v>1868552118</c:v>
                  </c:pt>
                  <c:pt idx="91">
                    <c:v>1238552118</c:v>
                  </c:pt>
                  <c:pt idx="92">
                    <c:v>994118552</c:v>
                  </c:pt>
                  <c:pt idx="93">
                    <c:v>1848552118</c:v>
                  </c:pt>
                  <c:pt idx="94">
                    <c:v>3082552118</c:v>
                  </c:pt>
                  <c:pt idx="95">
                    <c:v>1817552118</c:v>
                  </c:pt>
                  <c:pt idx="96">
                    <c:v>1344552118</c:v>
                  </c:pt>
                  <c:pt idx="97">
                    <c:v>2972552118</c:v>
                  </c:pt>
                  <c:pt idx="98">
                    <c:v>5784552118</c:v>
                  </c:pt>
                  <c:pt idx="99">
                    <c:v>1064552118</c:v>
                  </c:pt>
                  <c:pt idx="100">
                    <c:v>7102552118</c:v>
                  </c:pt>
                  <c:pt idx="101">
                    <c:v>3982552118</c:v>
                  </c:pt>
                  <c:pt idx="102">
                    <c:v>2161552118</c:v>
                  </c:pt>
                  <c:pt idx="103">
                    <c:v>3542552118</c:v>
                  </c:pt>
                  <c:pt idx="104">
                    <c:v>2988552118</c:v>
                  </c:pt>
                  <c:pt idx="105">
                    <c:v>1408552118</c:v>
                  </c:pt>
                  <c:pt idx="106">
                    <c:v>1462552118</c:v>
                  </c:pt>
                  <c:pt idx="107">
                    <c:v>1902552118</c:v>
                  </c:pt>
                  <c:pt idx="108">
                    <c:v>1951552118</c:v>
                  </c:pt>
                  <c:pt idx="109">
                    <c:v>10612552118</c:v>
                  </c:pt>
                  <c:pt idx="110">
                    <c:v>2474552118</c:v>
                  </c:pt>
                  <c:pt idx="111">
                    <c:v>7804552118</c:v>
                  </c:pt>
                  <c:pt idx="112">
                    <c:v>6428552118</c:v>
                  </c:pt>
                  <c:pt idx="113">
                    <c:v>3702552118</c:v>
                  </c:pt>
                  <c:pt idx="114">
                    <c:v>6068552118</c:v>
                  </c:pt>
                  <c:pt idx="115">
                    <c:v>2982552118</c:v>
                  </c:pt>
                  <c:pt idx="116">
                    <c:v>642552118</c:v>
                  </c:pt>
                  <c:pt idx="117">
                    <c:v>3635104236</c:v>
                  </c:pt>
                  <c:pt idx="118">
                    <c:v>2494552118</c:v>
                  </c:pt>
                  <c:pt idx="119">
                    <c:v>2121552118</c:v>
                  </c:pt>
                  <c:pt idx="120">
                    <c:v>1817552118</c:v>
                  </c:pt>
                  <c:pt idx="121">
                    <c:v>1708552118</c:v>
                  </c:pt>
                  <c:pt idx="122">
                    <c:v>1822552118</c:v>
                  </c:pt>
                  <c:pt idx="123">
                    <c:v>1024552118</c:v>
                  </c:pt>
                  <c:pt idx="124">
                    <c:v>5485104236</c:v>
                  </c:pt>
                  <c:pt idx="125">
                    <c:v>1962552118</c:v>
                  </c:pt>
                  <c:pt idx="126">
                    <c:v>6905104236</c:v>
                  </c:pt>
                  <c:pt idx="127">
                    <c:v>2474552118</c:v>
                  </c:pt>
                  <c:pt idx="128">
                    <c:v>2251552118</c:v>
                  </c:pt>
                  <c:pt idx="129">
                    <c:v>6168552118</c:v>
                  </c:pt>
                  <c:pt idx="130">
                    <c:v>2131552118</c:v>
                  </c:pt>
                  <c:pt idx="131">
                    <c:v>1024552118</c:v>
                  </c:pt>
                  <c:pt idx="132">
                    <c:v>3452552118</c:v>
                  </c:pt>
                  <c:pt idx="133">
                    <c:v>2231552118</c:v>
                  </c:pt>
                  <c:pt idx="134">
                    <c:v>3635104236</c:v>
                  </c:pt>
                  <c:pt idx="135">
                    <c:v>5945104236</c:v>
                  </c:pt>
                  <c:pt idx="136">
                    <c:v>5804552118</c:v>
                  </c:pt>
                  <c:pt idx="137">
                    <c:v>1732552118</c:v>
                  </c:pt>
                  <c:pt idx="138">
                    <c:v>2982552118</c:v>
                  </c:pt>
                  <c:pt idx="139">
                    <c:v>1817552118</c:v>
                  </c:pt>
                  <c:pt idx="140">
                    <c:v>1817552118</c:v>
                  </c:pt>
                  <c:pt idx="141">
                    <c:v>4068552118</c:v>
                  </c:pt>
                  <c:pt idx="142">
                    <c:v>2251552118</c:v>
                  </c:pt>
                  <c:pt idx="143">
                    <c:v>2982552118</c:v>
                  </c:pt>
                  <c:pt idx="144">
                    <c:v>994552118</c:v>
                  </c:pt>
                  <c:pt idx="145">
                    <c:v>2694552118</c:v>
                  </c:pt>
                  <c:pt idx="146">
                    <c:v>2251552118</c:v>
                  </c:pt>
                  <c:pt idx="147">
                    <c:v>2742552118</c:v>
                  </c:pt>
                  <c:pt idx="148">
                    <c:v>2122552118</c:v>
                  </c:pt>
                  <c:pt idx="149">
                    <c:v>3502552118</c:v>
                  </c:pt>
                  <c:pt idx="150">
                    <c:v>2009104236</c:v>
                  </c:pt>
                  <c:pt idx="151">
                    <c:v>7048552118</c:v>
                  </c:pt>
                  <c:pt idx="152">
                    <c:v>2721552118</c:v>
                  </c:pt>
                  <c:pt idx="153">
                    <c:v>2941552118</c:v>
                  </c:pt>
                  <c:pt idx="154">
                    <c:v>2484552118</c:v>
                  </c:pt>
                  <c:pt idx="155">
                    <c:v>4102552118</c:v>
                  </c:pt>
                  <c:pt idx="156">
                    <c:v>3082552118</c:v>
                  </c:pt>
                  <c:pt idx="157">
                    <c:v>2972552118</c:v>
                  </c:pt>
                  <c:pt idx="158">
                    <c:v>3922552118</c:v>
                  </c:pt>
                  <c:pt idx="159">
                    <c:v>1812552118</c:v>
                  </c:pt>
                  <c:pt idx="160">
                    <c:v>2694552118</c:v>
                  </c:pt>
                  <c:pt idx="161">
                    <c:v>4102552118</c:v>
                  </c:pt>
                  <c:pt idx="162">
                    <c:v>2031552118</c:v>
                  </c:pt>
                  <c:pt idx="163">
                    <c:v>1921552118</c:v>
                  </c:pt>
                  <c:pt idx="164">
                    <c:v>3162552118</c:v>
                  </c:pt>
                  <c:pt idx="165">
                    <c:v>4102552118</c:v>
                  </c:pt>
                  <c:pt idx="166">
                    <c:v>2331552118</c:v>
                  </c:pt>
                  <c:pt idx="167">
                    <c:v>2131552118</c:v>
                  </c:pt>
                  <c:pt idx="168">
                    <c:v>5298552118</c:v>
                  </c:pt>
                  <c:pt idx="169">
                    <c:v>2721552118</c:v>
                  </c:pt>
                  <c:pt idx="170">
                    <c:v>5784552118</c:v>
                  </c:pt>
                  <c:pt idx="171">
                    <c:v>2231552118</c:v>
                  </c:pt>
                  <c:pt idx="172">
                    <c:v>4102552118</c:v>
                  </c:pt>
                  <c:pt idx="173">
                    <c:v>2972552118</c:v>
                  </c:pt>
                  <c:pt idx="174">
                    <c:v>2742552118</c:v>
                  </c:pt>
                  <c:pt idx="175">
                    <c:v>2721552118</c:v>
                  </c:pt>
                  <c:pt idx="176">
                    <c:v>4898552118</c:v>
                  </c:pt>
                  <c:pt idx="177">
                    <c:v>4102552118</c:v>
                  </c:pt>
                  <c:pt idx="178">
                    <c:v>2694552118</c:v>
                  </c:pt>
                  <c:pt idx="179">
                    <c:v>4268552118</c:v>
                  </c:pt>
                  <c:pt idx="180">
                    <c:v>2721552118</c:v>
                  </c:pt>
                  <c:pt idx="181">
                    <c:v>1951552118</c:v>
                  </c:pt>
                  <c:pt idx="182">
                    <c:v>2121552118</c:v>
                  </c:pt>
                  <c:pt idx="183">
                    <c:v>2742552118</c:v>
                  </c:pt>
                  <c:pt idx="184">
                    <c:v>2122552118</c:v>
                  </c:pt>
                  <c:pt idx="185">
                    <c:v>1817552118</c:v>
                  </c:pt>
                  <c:pt idx="186">
                    <c:v>6592552118</c:v>
                  </c:pt>
                  <c:pt idx="187">
                    <c:v>4102552118</c:v>
                  </c:pt>
                  <c:pt idx="188">
                    <c:v>6612552118</c:v>
                  </c:pt>
                  <c:pt idx="189">
                    <c:v>2721552118</c:v>
                  </c:pt>
                </c:lvl>
                <c:lvl>
                  <c:pt idx="0">
                    <c:v>185106</c:v>
                  </c:pt>
                  <c:pt idx="1">
                    <c:v>44436</c:v>
                  </c:pt>
                  <c:pt idx="2">
                    <c:v>678262</c:v>
                  </c:pt>
                  <c:pt idx="3">
                    <c:v>580573</c:v>
                  </c:pt>
                  <c:pt idx="4">
                    <c:v>643272</c:v>
                  </c:pt>
                  <c:pt idx="5">
                    <c:v>12500</c:v>
                  </c:pt>
                  <c:pt idx="6">
                    <c:v>299038</c:v>
                  </c:pt>
                  <c:pt idx="7">
                    <c:v>765171</c:v>
                  </c:pt>
                  <c:pt idx="8">
                    <c:v>959579</c:v>
                  </c:pt>
                  <c:pt idx="9">
                    <c:v>1750692</c:v>
                  </c:pt>
                  <c:pt idx="10">
                    <c:v>459254</c:v>
                  </c:pt>
                  <c:pt idx="11">
                    <c:v>915337</c:v>
                  </c:pt>
                  <c:pt idx="12">
                    <c:v>431498</c:v>
                  </c:pt>
                  <c:pt idx="13">
                    <c:v>431261</c:v>
                  </c:pt>
                  <c:pt idx="14">
                    <c:v>205972</c:v>
                  </c:pt>
                  <c:pt idx="15">
                    <c:v>1801907</c:v>
                  </c:pt>
                  <c:pt idx="16">
                    <c:v>198456</c:v>
                  </c:pt>
                  <c:pt idx="17">
                    <c:v>187575</c:v>
                  </c:pt>
                  <c:pt idx="18">
                    <c:v>3413780</c:v>
                  </c:pt>
                  <c:pt idx="19">
                    <c:v>31622</c:v>
                  </c:pt>
                  <c:pt idx="20">
                    <c:v>504232</c:v>
                  </c:pt>
                  <c:pt idx="21">
                    <c:v>19600</c:v>
                  </c:pt>
                  <c:pt idx="22">
                    <c:v>258235</c:v>
                  </c:pt>
                  <c:pt idx="23">
                    <c:v>215033</c:v>
                  </c:pt>
                  <c:pt idx="24">
                    <c:v>178643</c:v>
                  </c:pt>
                  <c:pt idx="25">
                    <c:v>742505</c:v>
                  </c:pt>
                  <c:pt idx="26">
                    <c:v>196179</c:v>
                  </c:pt>
                  <c:pt idx="27">
                    <c:v>253427</c:v>
                  </c:pt>
                  <c:pt idx="28">
                    <c:v>328149</c:v>
                  </c:pt>
                  <c:pt idx="29">
                    <c:v>84769</c:v>
                  </c:pt>
                  <c:pt idx="30">
                    <c:v>135165</c:v>
                  </c:pt>
                  <c:pt idx="31">
                    <c:v>248738</c:v>
                  </c:pt>
                  <c:pt idx="32">
                    <c:v>105227</c:v>
                  </c:pt>
                  <c:pt idx="33">
                    <c:v>104256</c:v>
                  </c:pt>
                  <c:pt idx="34">
                    <c:v>99530</c:v>
                  </c:pt>
                  <c:pt idx="35">
                    <c:v>90242</c:v>
                  </c:pt>
                  <c:pt idx="36">
                    <c:v>87844</c:v>
                  </c:pt>
                  <c:pt idx="37">
                    <c:v>196468</c:v>
                  </c:pt>
                  <c:pt idx="38">
                    <c:v>85461</c:v>
                  </c:pt>
                  <c:pt idx="39">
                    <c:v>76037</c:v>
                  </c:pt>
                  <c:pt idx="40">
                    <c:v>114245</c:v>
                  </c:pt>
                  <c:pt idx="41">
                    <c:v>69397</c:v>
                  </c:pt>
                  <c:pt idx="42">
                    <c:v>68728</c:v>
                  </c:pt>
                  <c:pt idx="43">
                    <c:v>85898</c:v>
                  </c:pt>
                  <c:pt idx="44">
                    <c:v>63987</c:v>
                  </c:pt>
                  <c:pt idx="45">
                    <c:v>60384</c:v>
                  </c:pt>
                  <c:pt idx="46">
                    <c:v>18704</c:v>
                  </c:pt>
                  <c:pt idx="47">
                    <c:v>158682</c:v>
                  </c:pt>
                  <c:pt idx="48">
                    <c:v>54419</c:v>
                  </c:pt>
                  <c:pt idx="49">
                    <c:v>1048222</c:v>
                  </c:pt>
                  <c:pt idx="50">
                    <c:v>52426</c:v>
                  </c:pt>
                  <c:pt idx="51">
                    <c:v>51356</c:v>
                  </c:pt>
                  <c:pt idx="52">
                    <c:v>51237</c:v>
                  </c:pt>
                  <c:pt idx="53">
                    <c:v>49696</c:v>
                  </c:pt>
                  <c:pt idx="54">
                    <c:v>49673</c:v>
                  </c:pt>
                  <c:pt idx="55">
                    <c:v>827889</c:v>
                  </c:pt>
                  <c:pt idx="56">
                    <c:v>164663</c:v>
                  </c:pt>
                  <c:pt idx="57">
                    <c:v>235515</c:v>
                  </c:pt>
                  <c:pt idx="58">
                    <c:v>211013</c:v>
                  </c:pt>
                  <c:pt idx="59">
                    <c:v>787366</c:v>
                  </c:pt>
                  <c:pt idx="60">
                    <c:v>272597</c:v>
                  </c:pt>
                  <c:pt idx="61">
                    <c:v>990662</c:v>
                  </c:pt>
                  <c:pt idx="62">
                    <c:v>146068</c:v>
                  </c:pt>
                  <c:pt idx="63">
                    <c:v>60377</c:v>
                  </c:pt>
                  <c:pt idx="64">
                    <c:v>117570</c:v>
                  </c:pt>
                  <c:pt idx="65">
                    <c:v>156907</c:v>
                  </c:pt>
                  <c:pt idx="66">
                    <c:v>114286</c:v>
                  </c:pt>
                  <c:pt idx="67">
                    <c:v>114355</c:v>
                  </c:pt>
                  <c:pt idx="68">
                    <c:v>109203</c:v>
                  </c:pt>
                  <c:pt idx="69">
                    <c:v>17888</c:v>
                  </c:pt>
                  <c:pt idx="70">
                    <c:v>272320</c:v>
                  </c:pt>
                  <c:pt idx="71">
                    <c:v>129715</c:v>
                  </c:pt>
                  <c:pt idx="72">
                    <c:v>148177</c:v>
                  </c:pt>
                  <c:pt idx="73">
                    <c:v>97577</c:v>
                  </c:pt>
                  <c:pt idx="74">
                    <c:v>86063</c:v>
                  </c:pt>
                  <c:pt idx="75">
                    <c:v>84951</c:v>
                  </c:pt>
                  <c:pt idx="76">
                    <c:v>708475</c:v>
                  </c:pt>
                  <c:pt idx="77">
                    <c:v>1067147</c:v>
                  </c:pt>
                  <c:pt idx="78">
                    <c:v>484339</c:v>
                  </c:pt>
                  <c:pt idx="79">
                    <c:v>380178</c:v>
                  </c:pt>
                  <c:pt idx="80">
                    <c:v>244094</c:v>
                  </c:pt>
                  <c:pt idx="81">
                    <c:v>782574</c:v>
                  </c:pt>
                  <c:pt idx="82">
                    <c:v>172598</c:v>
                  </c:pt>
                  <c:pt idx="83">
                    <c:v>334575</c:v>
                  </c:pt>
                  <c:pt idx="84">
                    <c:v>46370</c:v>
                  </c:pt>
                  <c:pt idx="85">
                    <c:v>143480</c:v>
                  </c:pt>
                  <c:pt idx="86">
                    <c:v>134845</c:v>
                  </c:pt>
                  <c:pt idx="87">
                    <c:v>128448</c:v>
                  </c:pt>
                  <c:pt idx="88">
                    <c:v>111968</c:v>
                  </c:pt>
                  <c:pt idx="89">
                    <c:v>612633</c:v>
                  </c:pt>
                  <c:pt idx="90">
                    <c:v>111804</c:v>
                  </c:pt>
                  <c:pt idx="91">
                    <c:v>111696</c:v>
                  </c:pt>
                  <c:pt idx="92">
                    <c:v>111497</c:v>
                  </c:pt>
                  <c:pt idx="93">
                    <c:v>1149643</c:v>
                  </c:pt>
                  <c:pt idx="94">
                    <c:v>736712</c:v>
                  </c:pt>
                  <c:pt idx="95">
                    <c:v>560565</c:v>
                  </c:pt>
                  <c:pt idx="96">
                    <c:v>161469</c:v>
                  </c:pt>
                  <c:pt idx="97">
                    <c:v>644960</c:v>
                  </c:pt>
                  <c:pt idx="98">
                    <c:v>543385</c:v>
                  </c:pt>
                  <c:pt idx="99">
                    <c:v>542228</c:v>
                  </c:pt>
                  <c:pt idx="100">
                    <c:v>1081459</c:v>
                  </c:pt>
                  <c:pt idx="101">
                    <c:v>447009</c:v>
                  </c:pt>
                  <c:pt idx="102">
                    <c:v>267476</c:v>
                  </c:pt>
                  <c:pt idx="103">
                    <c:v>294948</c:v>
                  </c:pt>
                  <c:pt idx="104">
                    <c:v>241364</c:v>
                  </c:pt>
                  <c:pt idx="105">
                    <c:v>158704</c:v>
                  </c:pt>
                  <c:pt idx="106">
                    <c:v>161066</c:v>
                  </c:pt>
                  <c:pt idx="107">
                    <c:v>177439</c:v>
                  </c:pt>
                  <c:pt idx="108">
                    <c:v>146044</c:v>
                  </c:pt>
                  <c:pt idx="109">
                    <c:v>2208348</c:v>
                  </c:pt>
                  <c:pt idx="110">
                    <c:v>1286169</c:v>
                  </c:pt>
                  <c:pt idx="111">
                    <c:v>1661964</c:v>
                  </c:pt>
                  <c:pt idx="112">
                    <c:v>725012</c:v>
                  </c:pt>
                  <c:pt idx="113">
                    <c:v>445343</c:v>
                  </c:pt>
                  <c:pt idx="114">
                    <c:v>1117147</c:v>
                  </c:pt>
                  <c:pt idx="115">
                    <c:v>1412159</c:v>
                  </c:pt>
                  <c:pt idx="116">
                    <c:v>633404</c:v>
                  </c:pt>
                  <c:pt idx="117">
                    <c:v>1080137</c:v>
                  </c:pt>
                  <c:pt idx="118">
                    <c:v>285548</c:v>
                  </c:pt>
                  <c:pt idx="119">
                    <c:v>829042</c:v>
                  </c:pt>
                  <c:pt idx="120">
                    <c:v>385753</c:v>
                  </c:pt>
                  <c:pt idx="121">
                    <c:v>264193</c:v>
                  </c:pt>
                  <c:pt idx="122">
                    <c:v>207972</c:v>
                  </c:pt>
                  <c:pt idx="123">
                    <c:v>195925</c:v>
                  </c:pt>
                  <c:pt idx="124">
                    <c:v>722612</c:v>
                  </c:pt>
                  <c:pt idx="125">
                    <c:v>504529</c:v>
                  </c:pt>
                  <c:pt idx="126">
                    <c:v>277307</c:v>
                  </c:pt>
                  <c:pt idx="127">
                    <c:v>1134872</c:v>
                  </c:pt>
                  <c:pt idx="128">
                    <c:v>316957</c:v>
                  </c:pt>
                  <c:pt idx="129">
                    <c:v>353881</c:v>
                  </c:pt>
                  <c:pt idx="130">
                    <c:v>344729</c:v>
                  </c:pt>
                  <c:pt idx="131">
                    <c:v>406744</c:v>
                  </c:pt>
                  <c:pt idx="132">
                    <c:v>288202</c:v>
                  </c:pt>
                  <c:pt idx="133">
                    <c:v>1331733</c:v>
                  </c:pt>
                  <c:pt idx="134">
                    <c:v>1267011</c:v>
                  </c:pt>
                  <c:pt idx="135">
                    <c:v>797281</c:v>
                  </c:pt>
                  <c:pt idx="136">
                    <c:v>598645</c:v>
                  </c:pt>
                  <c:pt idx="137">
                    <c:v>546483</c:v>
                  </c:pt>
                  <c:pt idx="138">
                    <c:v>530545</c:v>
                  </c:pt>
                  <c:pt idx="139">
                    <c:v>482064</c:v>
                  </c:pt>
                  <c:pt idx="140">
                    <c:v>447420</c:v>
                  </c:pt>
                  <c:pt idx="141">
                    <c:v>424611</c:v>
                  </c:pt>
                  <c:pt idx="142">
                    <c:v>407160</c:v>
                  </c:pt>
                  <c:pt idx="143">
                    <c:v>321827</c:v>
                  </c:pt>
                  <c:pt idx="144">
                    <c:v>368139</c:v>
                  </c:pt>
                  <c:pt idx="145">
                    <c:v>278203</c:v>
                  </c:pt>
                  <c:pt idx="146">
                    <c:v>286294</c:v>
                  </c:pt>
                  <c:pt idx="147">
                    <c:v>253912</c:v>
                  </c:pt>
                  <c:pt idx="148">
                    <c:v>216414</c:v>
                  </c:pt>
                  <c:pt idx="149">
                    <c:v>62268</c:v>
                  </c:pt>
                  <c:pt idx="150">
                    <c:v>228404</c:v>
                  </c:pt>
                  <c:pt idx="151">
                    <c:v>1421925</c:v>
                  </c:pt>
                  <c:pt idx="152">
                    <c:v>395000</c:v>
                  </c:pt>
                  <c:pt idx="153">
                    <c:v>219058</c:v>
                  </c:pt>
                  <c:pt idx="154">
                    <c:v>154182</c:v>
                  </c:pt>
                  <c:pt idx="155">
                    <c:v>74882</c:v>
                  </c:pt>
                  <c:pt idx="156">
                    <c:v>71064</c:v>
                  </c:pt>
                  <c:pt idx="157">
                    <c:v>71002</c:v>
                  </c:pt>
                  <c:pt idx="158">
                    <c:v>67572</c:v>
                  </c:pt>
                  <c:pt idx="159">
                    <c:v>51740</c:v>
                  </c:pt>
                  <c:pt idx="160">
                    <c:v>44256</c:v>
                  </c:pt>
                  <c:pt idx="161">
                    <c:v>43834</c:v>
                  </c:pt>
                  <c:pt idx="162">
                    <c:v>39456</c:v>
                  </c:pt>
                  <c:pt idx="163">
                    <c:v>38190</c:v>
                  </c:pt>
                  <c:pt idx="164">
                    <c:v>34327</c:v>
                  </c:pt>
                  <c:pt idx="165">
                    <c:v>30967</c:v>
                  </c:pt>
                  <c:pt idx="166">
                    <c:v>30240</c:v>
                  </c:pt>
                  <c:pt idx="167">
                    <c:v>25310</c:v>
                  </c:pt>
                  <c:pt idx="168">
                    <c:v>23431</c:v>
                  </c:pt>
                  <c:pt idx="169">
                    <c:v>20000</c:v>
                  </c:pt>
                  <c:pt idx="170">
                    <c:v>20000</c:v>
                  </c:pt>
                  <c:pt idx="171">
                    <c:v>19059</c:v>
                  </c:pt>
                  <c:pt idx="172">
                    <c:v>18562</c:v>
                  </c:pt>
                  <c:pt idx="173">
                    <c:v>18492</c:v>
                  </c:pt>
                  <c:pt idx="174">
                    <c:v>18205</c:v>
                  </c:pt>
                  <c:pt idx="175">
                    <c:v>16898</c:v>
                  </c:pt>
                  <c:pt idx="176">
                    <c:v>16588</c:v>
                  </c:pt>
                  <c:pt idx="177">
                    <c:v>15778</c:v>
                  </c:pt>
                  <c:pt idx="178">
                    <c:v>15413</c:v>
                  </c:pt>
                  <c:pt idx="179">
                    <c:v>14155</c:v>
                  </c:pt>
                  <c:pt idx="180">
                    <c:v>13990</c:v>
                  </c:pt>
                  <c:pt idx="181">
                    <c:v>10174</c:v>
                  </c:pt>
                  <c:pt idx="182">
                    <c:v>12289</c:v>
                  </c:pt>
                  <c:pt idx="183">
                    <c:v>12063</c:v>
                  </c:pt>
                  <c:pt idx="184">
                    <c:v>11988</c:v>
                  </c:pt>
                  <c:pt idx="185">
                    <c:v>11614</c:v>
                  </c:pt>
                  <c:pt idx="186">
                    <c:v>11555</c:v>
                  </c:pt>
                  <c:pt idx="187">
                    <c:v>11522</c:v>
                  </c:pt>
                  <c:pt idx="188">
                    <c:v>9857</c:v>
                  </c:pt>
                  <c:pt idx="189">
                    <c:v>9251</c:v>
                  </c:pt>
                </c:lvl>
                <c:lvl>
                  <c:pt idx="0">
                    <c:v>ARIRANG (LP)</c:v>
                  </c:pt>
                  <c:pt idx="1">
                    <c:v>1st Mini Album `소야곡` (Weverse)</c:v>
                  </c:pt>
                  <c:pt idx="2">
                    <c:v>REVERXE - The 8th Album</c:v>
                  </c:pt>
                  <c:pt idx="3">
                    <c:v>비상 : QUANTUM LEAP</c:v>
                  </c:pt>
                  <c:pt idx="4">
                    <c:v>Essence of Reverie</c:v>
                  </c:pt>
                  <c:pt idx="5">
                    <c:v>PULSEPHASE</c:v>
                  </c:pt>
                  <c:pt idx="6">
                    <c:v>Super Junior25 - The 12th Album</c:v>
                  </c:pt>
                  <c:pt idx="7">
                    <c:v>THIS IS FOR</c:v>
                  </c:pt>
                  <c:pt idx="8">
                    <c:v>Go Back To The Future</c:v>
                  </c:pt>
                  <c:pt idx="9">
                    <c:v>DEADLINE</c:v>
                  </c:pt>
                  <c:pt idx="10">
                    <c:v>GOT7</c:v>
                  </c:pt>
                  <c:pt idx="11">
                    <c:v>WALK - The 6th Album</c:v>
                  </c:pt>
                  <c:pt idx="12">
                    <c:v>One-reeler / Act IV</c:v>
                  </c:pt>
                  <c:pt idx="13">
                    <c:v>THE X</c:v>
                  </c:pt>
                  <c:pt idx="14">
                    <c:v>The 2nd Album 'Romanticize'</c:v>
                  </c:pt>
                  <c:pt idx="15">
                    <c:v>별의 장: TOGETHER</c:v>
                  </c:pt>
                  <c:pt idx="16">
                    <c:v>꽃갈피 셋</c:v>
                  </c:pt>
                  <c:pt idx="17">
                    <c:v>사월, 그리고 꽃 - The 1st Mini Album</c:v>
                  </c:pt>
                  <c:pt idx="18">
                    <c:v>KARMA</c:v>
                  </c:pt>
                  <c:pt idx="19">
                    <c:v>SEVEN : CRIMSON HORIZON</c:v>
                  </c:pt>
                  <c:pt idx="20">
                    <c:v>Super One</c:v>
                  </c:pt>
                  <c:pt idx="21">
                    <c:v>Panorama : The Best of TAEYEON (LP)</c:v>
                  </c:pt>
                  <c:pt idx="22">
                    <c:v>GOLDEN HOUR : Part.4 (POCA)</c:v>
                  </c:pt>
                  <c:pt idx="23">
                    <c:v>Cosmic</c:v>
                  </c:pt>
                  <c:pt idx="24">
                    <c:v>NOIR - The 2nd Mini Album</c:v>
                  </c:pt>
                  <c:pt idx="25">
                    <c:v>Unexpected</c:v>
                  </c:pt>
                  <c:pt idx="26">
                    <c:v>HOLIDAY</c:v>
                  </c:pt>
                  <c:pt idx="27">
                    <c:v>Drive to the Starry Road</c:v>
                  </c:pt>
                  <c:pt idx="28">
                    <c:v>TUNNEL VISION</c:v>
                  </c:pt>
                  <c:pt idx="29">
                    <c:v>The W</c:v>
                  </c:pt>
                  <c:pt idx="30">
                    <c:v>WAW</c:v>
                  </c:pt>
                  <c:pt idx="31">
                    <c:v>Guilty - The 4th Mini Album</c:v>
                  </c:pt>
                  <c:pt idx="32">
                    <c:v>The Four Seasons</c:v>
                  </c:pt>
                  <c:pt idx="33">
                    <c:v>Another</c:v>
                  </c:pt>
                  <c:pt idx="34">
                    <c:v>S.O.L</c:v>
                  </c:pt>
                  <c:pt idx="35">
                    <c:v>回:Song of the Sirens</c:v>
                  </c:pt>
                  <c:pt idx="36">
                    <c:v>My Moment</c:v>
                  </c:pt>
                  <c:pt idx="37">
                    <c:v>Sequence</c:v>
                  </c:pt>
                  <c:pt idx="38">
                    <c:v>FOCUS</c:v>
                  </c:pt>
                  <c:pt idx="39">
                    <c:v>2nd EP ALBUM `HELLO` Chapter 2. Hello, Strange Place</c:v>
                  </c:pt>
                  <c:pt idx="40">
                    <c:v>VOICE : The future is now</c:v>
                  </c:pt>
                  <c:pt idx="41">
                    <c:v>G1</c:v>
                  </c:pt>
                  <c:pt idx="42">
                    <c:v>NEW KIDS REPACKAGE : THE NEW KIDS</c:v>
                  </c:pt>
                  <c:pt idx="43">
                    <c:v>The Book of Us : The Demon</c:v>
                  </c:pt>
                  <c:pt idx="44">
                    <c:v>끝을 받아들이기가 어려워</c:v>
                  </c:pt>
                  <c:pt idx="45">
                    <c:v>Pink Magic</c:v>
                  </c:pt>
                  <c:pt idx="46">
                    <c:v>Crossfade:</c:v>
                  </c:pt>
                  <c:pt idx="47">
                    <c:v>from our Memento Box</c:v>
                  </c:pt>
                  <c:pt idx="48">
                    <c:v>6th Mini Album [Once upon a time]</c:v>
                  </c:pt>
                  <c:pt idx="49">
                    <c:v>Golden Age - The 4th Album</c:v>
                  </c:pt>
                  <c:pt idx="50">
                    <c:v>1¹¹=1 (POWER OF DESTINY)</c:v>
                  </c:pt>
                  <c:pt idx="51">
                    <c:v>JINU`s HEYDAY</c:v>
                  </c:pt>
                  <c:pt idx="52">
                    <c:v>야호(夜好)</c:v>
                  </c:pt>
                  <c:pt idx="53">
                    <c:v>A Walk to Remember - Special Album</c:v>
                  </c:pt>
                  <c:pt idx="54">
                    <c:v>너를 만나러 간다 (The day we meet again)</c:v>
                  </c:pt>
                  <c:pt idx="55">
                    <c:v>A LIFE(세상)</c:v>
                  </c:pt>
                  <c:pt idx="56">
                    <c:v>THE SIN : VANISH (Weverse)</c:v>
                  </c:pt>
                  <c:pt idx="57">
                    <c:v>Wait On Me - The 4th Mini Album</c:v>
                  </c:pt>
                  <c:pt idx="58">
                    <c:v>Grey Suit - The 2nd Mini Album</c:v>
                  </c:pt>
                  <c:pt idx="59">
                    <c:v>SPECIAL MINI ALBUM [PLEASURE]</c:v>
                  </c:pt>
                  <c:pt idx="60">
                    <c:v>Dare to Crave</c:v>
                  </c:pt>
                  <c:pt idx="61">
                    <c:v>We are</c:v>
                  </c:pt>
                  <c:pt idx="62">
                    <c:v>1ST MINI ALBUM Part. 1 [Love Synonym #1 : Right for Me]</c:v>
                  </c:pt>
                  <c:pt idx="63">
                    <c:v>Archive. 1</c:v>
                  </c:pt>
                  <c:pt idx="64">
                    <c:v>1ST DESIRE [GREED]</c:v>
                  </c:pt>
                  <c:pt idx="65">
                    <c:v>Summer Special [Flip That]</c:v>
                  </c:pt>
                  <c:pt idx="66">
                    <c:v>애요</c:v>
                  </c:pt>
                  <c:pt idx="67">
                    <c:v>LOVE or TAKE</c:v>
                  </c:pt>
                  <c:pt idx="68">
                    <c:v>Chocolate - The 1st Mini Album</c:v>
                  </c:pt>
                  <c:pt idx="69">
                    <c:v>原</c:v>
                  </c:pt>
                  <c:pt idx="70">
                    <c:v>BIG BANDS - The 7th Mini Album</c:v>
                  </c:pt>
                  <c:pt idx="71">
                    <c:v>[Summer Holiday]</c:v>
                  </c:pt>
                  <c:pt idx="72">
                    <c:v>2nd Album [Game Changer]</c:v>
                  </c:pt>
                  <c:pt idx="73">
                    <c:v>TAKE</c:v>
                  </c:pt>
                  <c:pt idx="74">
                    <c:v>Fame</c:v>
                  </c:pt>
                  <c:pt idx="75">
                    <c:v>SPIT IT OUT</c:v>
                  </c:pt>
                  <c:pt idx="76">
                    <c:v>LALISA</c:v>
                  </c:pt>
                  <c:pt idx="77">
                    <c:v>Dirty Work</c:v>
                  </c:pt>
                  <c:pt idx="78">
                    <c:v>rosie</c:v>
                  </c:pt>
                  <c:pt idx="79">
                    <c:v>공감 - The 1st Mini Album</c:v>
                  </c:pt>
                  <c:pt idx="80">
                    <c:v>Poet | Artist (SMC)</c:v>
                  </c:pt>
                  <c:pt idx="81">
                    <c:v>REVIVE+</c:v>
                  </c:pt>
                  <c:pt idx="82">
                    <c:v>Like Water - The 1st Mini Album</c:v>
                  </c:pt>
                  <c:pt idx="83">
                    <c:v>TEENFRESH</c:v>
                  </c:pt>
                  <c:pt idx="84">
                    <c:v>소품집 Vol.2</c:v>
                  </c:pt>
                  <c:pt idx="85">
                    <c:v>MUST</c:v>
                  </c:pt>
                  <c:pt idx="86">
                    <c:v>riBBon</c:v>
                  </c:pt>
                  <c:pt idx="87">
                    <c:v>BAD LOVE - The 1st Mini Album</c:v>
                  </c:pt>
                  <c:pt idx="88">
                    <c:v>The Blowing</c:v>
                  </c:pt>
                  <c:pt idx="89">
                    <c:v>찬란(燦爛) (MINIRECORD)</c:v>
                  </c:pt>
                  <c:pt idx="90">
                    <c:v>Dear OHMYGIRL</c:v>
                  </c:pt>
                  <c:pt idx="91">
                    <c:v>SUMMER POPUP ALBUM [POPPING]</c:v>
                  </c:pt>
                  <c:pt idx="92">
                    <c:v>PAGE</c:v>
                  </c:pt>
                  <c:pt idx="93">
                    <c:v>IM HERO</c:v>
                  </c:pt>
                  <c:pt idx="94">
                    <c:v>Echo</c:v>
                  </c:pt>
                  <c:pt idx="95">
                    <c:v>SPAGHETTI</c:v>
                  </c:pt>
                  <c:pt idx="96">
                    <c:v>2022 Winter SMTOWN : SMCU PALACE</c:v>
                  </c:pt>
                  <c:pt idx="97">
                    <c:v>Fe3O4: FORWARD</c:v>
                  </c:pt>
                  <c:pt idx="98">
                    <c:v>Right Place, Wrong Person</c:v>
                  </c:pt>
                  <c:pt idx="99">
                    <c:v>SuperSuper</c:v>
                  </c:pt>
                  <c:pt idx="100">
                    <c:v>Supernatural</c:v>
                  </c:pt>
                  <c:pt idx="101">
                    <c:v>HOPE ON THE STREET VOL.1</c:v>
                  </c:pt>
                  <c:pt idx="102">
                    <c:v>TROUBLESHOOTER</c:v>
                  </c:pt>
                  <c:pt idx="103">
                    <c:v>FOREVER 1 - The 7th Album</c:v>
                  </c:pt>
                  <c:pt idx="104">
                    <c:v>28 Reasons - The 1st Mini Album</c:v>
                  </c:pt>
                  <c:pt idx="105">
                    <c:v>7th Single Album `CHASE EPISODE 3. BEUM`</c:v>
                  </c:pt>
                  <c:pt idx="106">
                    <c:v>YOUTH</c:v>
                  </c:pt>
                  <c:pt idx="107">
                    <c:v>Brand New - The 1st Mini Album</c:v>
                  </c:pt>
                  <c:pt idx="108">
                    <c:v>Love Pt.2 : Passion</c:v>
                  </c:pt>
                  <c:pt idx="109">
                    <c:v>GOLDEN</c:v>
                  </c:pt>
                  <c:pt idx="110">
                    <c:v>BLUE PARADISE</c:v>
                  </c:pt>
                  <c:pt idx="111">
                    <c:v>Layover</c:v>
                  </c:pt>
                  <c:pt idx="112">
                    <c:v>MUSE</c:v>
                  </c:pt>
                  <c:pt idx="113">
                    <c:v>AMORTAGE</c:v>
                  </c:pt>
                  <c:pt idx="114">
                    <c:v>D-DAY</c:v>
                  </c:pt>
                  <c:pt idx="115">
                    <c:v>ODYSSEY - The 1st Album</c:v>
                  </c:pt>
                  <c:pt idx="116">
                    <c:v>당신 편</c:v>
                  </c:pt>
                  <c:pt idx="117">
                    <c:v>The Action</c:v>
                  </c:pt>
                  <c:pt idx="118">
                    <c:v>TAP - The 2nd Mini Album</c:v>
                  </c:pt>
                  <c:pt idx="119">
                    <c:v>`Caligo Pt.1`</c:v>
                  </c:pt>
                  <c:pt idx="120">
                    <c:v>UNIQUE</c:v>
                  </c:pt>
                  <c:pt idx="121">
                    <c:v>Target: ME</c:v>
                  </c:pt>
                  <c:pt idx="122">
                    <c:v>HOUSE OF TRICKY : WRECKING THE HOUSE</c:v>
                  </c:pt>
                  <c:pt idx="123">
                    <c:v>3rd Mini Album `Love Potion`</c:v>
                  </c:pt>
                  <c:pt idx="124">
                    <c:v>4th Mini Album `play hard`</c:v>
                  </c:pt>
                  <c:pt idx="125">
                    <c:v>DRIP (Nemo)</c:v>
                  </c:pt>
                  <c:pt idx="126">
                    <c:v>NOT CUTE ANYMORE</c:v>
                  </c:pt>
                  <c:pt idx="127">
                    <c:v>poppop - The 2nd Mini Album</c:v>
                  </c:pt>
                  <c:pt idx="128">
                    <c:v>Soar - The 2nd Album</c:v>
                  </c:pt>
                  <c:pt idx="129">
                    <c:v>J - The 1st Album</c:v>
                  </c:pt>
                  <c:pt idx="130">
                    <c:v>Black Out - The 1st Mini Album</c:v>
                  </c:pt>
                  <c:pt idx="131">
                    <c:v>＜ASSEMBLE25＞(Cosmo)</c:v>
                  </c:pt>
                  <c:pt idx="132">
                    <c:v>Like A Flower - The 1st Mini Album</c:v>
                  </c:pt>
                  <c:pt idx="133">
                    <c:v>Back to Life</c:v>
                  </c:pt>
                  <c:pt idx="134">
                    <c:v>COLOR OUTSIDE THE LINES</c:v>
                  </c:pt>
                  <c:pt idx="135">
                    <c:v>Ruby</c:v>
                  </c:pt>
                  <c:pt idx="136">
                    <c:v>Ubermensch</c:v>
                  </c:pt>
                  <c:pt idx="137">
                    <c:v>blackout (EVER ver.)</c:v>
                  </c:pt>
                  <c:pt idx="138">
                    <c:v>The Firstfruit - The 1st Album</c:v>
                  </c:pt>
                  <c:pt idx="139">
                    <c:v>NO LABELS: PART 01</c:v>
                  </c:pt>
                  <c:pt idx="140">
                    <c:v>I did it.</c:v>
                  </c:pt>
                  <c:pt idx="141">
                    <c:v>TASTE - The 1st Album</c:v>
                  </c:pt>
                  <c:pt idx="142">
                    <c:v>Motivation</c:v>
                  </c:pt>
                  <c:pt idx="143">
                    <c:v>FOCUS - The 1st Mini Album</c:v>
                  </c:pt>
                  <c:pt idx="144">
                    <c:v>＜yesweare＞ (Cosmo)</c:v>
                  </c:pt>
                  <c:pt idx="145">
                    <c:v>Flip it, Kick it!</c:v>
                  </c:pt>
                  <c:pt idx="146">
                    <c:v>Beat-Boxer</c:v>
                  </c:pt>
                  <c:pt idx="147">
                    <c:v>MY EYES OPEN VVIDE</c:v>
                  </c:pt>
                  <c:pt idx="148">
                    <c:v>MASTER VOICE (MINIRECORD)</c:v>
                  </c:pt>
                  <c:pt idx="149">
                    <c:v>Delulu Pack</c:v>
                  </c:pt>
                  <c:pt idx="150">
                    <c:v>The Passage (WITHVUU)</c:v>
                  </c:pt>
                  <c:pt idx="151">
                    <c:v>EUPHORIA</c:v>
                  </c:pt>
                  <c:pt idx="152">
                    <c:v>BOTH SIDES - The 1st Mini Album</c:v>
                  </c:pt>
                  <c:pt idx="153">
                    <c:v>POP IT LIKE (POCA)</c:v>
                  </c:pt>
                  <c:pt idx="154">
                    <c:v>&amp;Our Vibe</c:v>
                  </c:pt>
                  <c:pt idx="155">
                    <c:v>NO DOUBT</c:v>
                  </c:pt>
                  <c:pt idx="156">
                    <c:v>ROCK THE NATION</c:v>
                  </c:pt>
                  <c:pt idx="157">
                    <c:v>TOUGH LOVE</c:v>
                  </c:pt>
                  <c:pt idx="158">
                    <c:v>SET BY US ONLY</c:v>
                  </c:pt>
                  <c:pt idx="159">
                    <c:v>1`ONLY</c:v>
                  </c:pt>
                  <c:pt idx="160">
                    <c:v>SHOT CALLERS</c:v>
                  </c:pt>
                  <c:pt idx="161">
                    <c:v>Free Falling</c:v>
                  </c:pt>
                  <c:pt idx="162">
                    <c:v>RE : LOVE</c:v>
                  </c:pt>
                  <c:pt idx="163">
                    <c:v>Unloved Echo</c:v>
                  </c:pt>
                  <c:pt idx="164">
                    <c:v>3LOGY</c:v>
                  </c:pt>
                  <c:pt idx="165">
                    <c:v>Amplify My Way</c:v>
                  </c:pt>
                  <c:pt idx="166">
                    <c:v>LOVE CATCHER</c:v>
                  </c:pt>
                  <c:pt idx="167">
                    <c:v>光 (INSANITY)</c:v>
                  </c:pt>
                  <c:pt idx="168">
                    <c:v>COME TRUE</c:v>
                  </c:pt>
                  <c:pt idx="169">
                    <c:v>UXLXVE</c:v>
                  </c:pt>
                  <c:pt idx="170">
                    <c:v>STILL : I (MINIRECORD)</c:v>
                  </c:pt>
                  <c:pt idx="171">
                    <c:v>BIG IMPACT</c:v>
                  </c:pt>
                  <c:pt idx="172">
                    <c:v>OFF THE MAP</c:v>
                  </c:pt>
                  <c:pt idx="173">
                    <c:v>The 1st Mini Album [AFTER CRY]</c:v>
                  </c:pt>
                  <c:pt idx="174">
                    <c:v>SIS (Soft Is Strong)</c:v>
                  </c:pt>
                  <c:pt idx="175">
                    <c:v>MUSEUM (POCA)</c:v>
                  </c:pt>
                  <c:pt idx="176">
                    <c:v>Girl Meets Boy</c:v>
                  </c:pt>
                  <c:pt idx="177">
                    <c:v>XO, My Cyberlove</c:v>
                  </c:pt>
                  <c:pt idx="178">
                    <c:v>SWEET DREAM</c:v>
                  </c:pt>
                  <c:pt idx="179">
                    <c:v>LOVECHAPTER</c:v>
                  </c:pt>
                  <c:pt idx="180">
                    <c:v>［BGM : HOW WE RISE - PLAY］</c:v>
                  </c:pt>
                  <c:pt idx="181">
                    <c:v>집</c:v>
                  </c:pt>
                  <c:pt idx="182">
                    <c:v>THE CORE - 核</c:v>
                  </c:pt>
                  <c:pt idx="183">
                    <c:v>2nd Single [Babyface]</c:v>
                  </c:pt>
                  <c:pt idx="184">
                    <c:v>STUDIO WE : Recording #4</c:v>
                  </c:pt>
                  <c:pt idx="185">
                    <c:v>FIRST:DELIVERY</c:v>
                  </c:pt>
                  <c:pt idx="186">
                    <c:v>리메이크 앨범 `써브캐릭터 원`</c:v>
                  </c:pt>
                  <c:pt idx="187">
                    <c:v>In Elixir: Spellbound</c:v>
                  </c:pt>
                  <c:pt idx="188">
                    <c:v>RUN RUN RUN</c:v>
                  </c:pt>
                  <c:pt idx="189">
                    <c:v>Emotion</c:v>
                  </c:pt>
                </c:lvl>
                <c:lvl>
                  <c:pt idx="0">
                    <c:v>10604237104</c:v>
                  </c:pt>
                  <c:pt idx="1">
                    <c:v>2502552118</c:v>
                  </c:pt>
                  <c:pt idx="2">
                    <c:v>1311552118</c:v>
                  </c:pt>
                  <c:pt idx="3">
                    <c:v>674552118</c:v>
                  </c:pt>
                  <c:pt idx="4">
                    <c:v>1932552118</c:v>
                  </c:pt>
                  <c:pt idx="5">
                    <c:v>1422552118</c:v>
                  </c:pt>
                  <c:pt idx="6">
                    <c:v>5262552118</c:v>
                  </c:pt>
                  <c:pt idx="7">
                    <c:v>5172552118</c:v>
                  </c:pt>
                  <c:pt idx="8">
                    <c:v>4177104236</c:v>
                  </c:pt>
                  <c:pt idx="9">
                    <c:v>7574552118</c:v>
                  </c:pt>
                  <c:pt idx="10">
                    <c:v>1722552118</c:v>
                  </c:pt>
                  <c:pt idx="11">
                    <c:v>1998552118</c:v>
                  </c:pt>
                  <c:pt idx="12">
                    <c:v>2032552118</c:v>
                  </c:pt>
                  <c:pt idx="13">
                    <c:v>1544552118</c:v>
                  </c:pt>
                  <c:pt idx="14">
                    <c:v>978774661</c:v>
                  </c:pt>
                  <c:pt idx="15">
                    <c:v>2222552118</c:v>
                  </c:pt>
                  <c:pt idx="16">
                    <c:v>3872552118</c:v>
                  </c:pt>
                  <c:pt idx="17">
                    <c:v>564552118</c:v>
                  </c:pt>
                  <c:pt idx="18">
                    <c:v>2898552118</c:v>
                  </c:pt>
                  <c:pt idx="19">
                    <c:v>1161552118</c:v>
                  </c:pt>
                  <c:pt idx="20">
                    <c:v>992552118</c:v>
                  </c:pt>
                  <c:pt idx="21">
                    <c:v>3972552118</c:v>
                  </c:pt>
                  <c:pt idx="22">
                    <c:v>1544552118</c:v>
                  </c:pt>
                  <c:pt idx="23">
                    <c:v>2532552118</c:v>
                  </c:pt>
                  <c:pt idx="24">
                    <c:v>1311552118</c:v>
                  </c:pt>
                  <c:pt idx="25">
                    <c:v>1072552118</c:v>
                  </c:pt>
                  <c:pt idx="26">
                    <c:v>1411552118</c:v>
                  </c:pt>
                  <c:pt idx="27">
                    <c:v>1072552118</c:v>
                  </c:pt>
                  <c:pt idx="28">
                    <c:v>2542552118</c:v>
                  </c:pt>
                  <c:pt idx="29">
                    <c:v>1042552118</c:v>
                  </c:pt>
                  <c:pt idx="30">
                    <c:v>2322552118</c:v>
                  </c:pt>
                  <c:pt idx="31">
                    <c:v>1932552118</c:v>
                  </c:pt>
                  <c:pt idx="32">
                    <c:v>3404552118</c:v>
                  </c:pt>
                  <c:pt idx="33">
                    <c:v>564552118</c:v>
                  </c:pt>
                  <c:pt idx="34">
                    <c:v>1231552118</c:v>
                  </c:pt>
                  <c:pt idx="35">
                    <c:v>1644552118</c:v>
                  </c:pt>
                  <c:pt idx="36">
                    <c:v>1022552118</c:v>
                  </c:pt>
                  <c:pt idx="37">
                    <c:v>1072552118</c:v>
                  </c:pt>
                  <c:pt idx="38">
                    <c:v>1261552118</c:v>
                  </c:pt>
                  <c:pt idx="39">
                    <c:v>1231552118</c:v>
                  </c:pt>
                  <c:pt idx="40">
                    <c:v>1131552118</c:v>
                  </c:pt>
                  <c:pt idx="41">
                    <c:v>458552118</c:v>
                  </c:pt>
                  <c:pt idx="42">
                    <c:v>1411552118</c:v>
                  </c:pt>
                  <c:pt idx="43">
                    <c:v>1088552118</c:v>
                  </c:pt>
                  <c:pt idx="44">
                    <c:v>1311552118</c:v>
                  </c:pt>
                  <c:pt idx="45">
                    <c:v>844552118</c:v>
                  </c:pt>
                  <c:pt idx="46">
                    <c:v>644552118</c:v>
                  </c:pt>
                  <c:pt idx="47">
                    <c:v>1122552118</c:v>
                  </c:pt>
                  <c:pt idx="48">
                    <c:v>644552118</c:v>
                  </c:pt>
                  <c:pt idx="49">
                    <c:v>7729104236</c:v>
                  </c:pt>
                  <c:pt idx="50">
                    <c:v>2222552118</c:v>
                  </c:pt>
                  <c:pt idx="51">
                    <c:v>594552118</c:v>
                  </c:pt>
                  <c:pt idx="52">
                    <c:v>2372552118</c:v>
                  </c:pt>
                  <c:pt idx="53">
                    <c:v>644552118</c:v>
                  </c:pt>
                  <c:pt idx="54">
                    <c:v>544552118</c:v>
                  </c:pt>
                  <c:pt idx="55">
                    <c:v>152441118</c:v>
                  </c:pt>
                  <c:pt idx="56">
                    <c:v>5605551262</c:v>
                  </c:pt>
                  <c:pt idx="57">
                    <c:v>2032904661</c:v>
                  </c:pt>
                  <c:pt idx="58">
                    <c:v>1098110662</c:v>
                  </c:pt>
                  <c:pt idx="59">
                    <c:v>968441209</c:v>
                  </c:pt>
                  <c:pt idx="60">
                    <c:v>798110552</c:v>
                  </c:pt>
                  <c:pt idx="61">
                    <c:v>1944882661</c:v>
                  </c:pt>
                  <c:pt idx="62">
                    <c:v>727994228</c:v>
                  </c:pt>
                  <c:pt idx="63">
                    <c:v>1116118994</c:v>
                  </c:pt>
                  <c:pt idx="64">
                    <c:v>594882119</c:v>
                  </c:pt>
                  <c:pt idx="65">
                    <c:v>1722774661</c:v>
                  </c:pt>
                  <c:pt idx="66">
                    <c:v>398441552</c:v>
                  </c:pt>
                  <c:pt idx="67">
                    <c:v>638994552</c:v>
                  </c:pt>
                  <c:pt idx="68">
                    <c:v>844882661</c:v>
                  </c:pt>
                  <c:pt idx="69">
                    <c:v>1027552118</c:v>
                  </c:pt>
                  <c:pt idx="70">
                    <c:v>1722884441</c:v>
                  </c:pt>
                  <c:pt idx="71">
                    <c:v>1224552771</c:v>
                  </c:pt>
                  <c:pt idx="72">
                    <c:v>542774552</c:v>
                  </c:pt>
                  <c:pt idx="73">
                    <c:v>916884552</c:v>
                  </c:pt>
                  <c:pt idx="74">
                    <c:v>564118552</c:v>
                  </c:pt>
                  <c:pt idx="75">
                    <c:v>572774661</c:v>
                  </c:pt>
                  <c:pt idx="76">
                    <c:v>6504552991</c:v>
                  </c:pt>
                  <c:pt idx="77">
                    <c:v>8617104236</c:v>
                  </c:pt>
                  <c:pt idx="78">
                    <c:v>5572774552</c:v>
                  </c:pt>
                  <c:pt idx="79">
                    <c:v>2132884552</c:v>
                  </c:pt>
                  <c:pt idx="80">
                    <c:v>3542552118</c:v>
                  </c:pt>
                  <c:pt idx="81">
                    <c:v>9608237988</c:v>
                  </c:pt>
                  <c:pt idx="82">
                    <c:v>2388552118</c:v>
                  </c:pt>
                  <c:pt idx="83">
                    <c:v>3222552118</c:v>
                  </c:pt>
                  <c:pt idx="84">
                    <c:v>1022884661</c:v>
                  </c:pt>
                  <c:pt idx="85">
                    <c:v>1288552118</c:v>
                  </c:pt>
                  <c:pt idx="86">
                    <c:v>1768552118</c:v>
                  </c:pt>
                  <c:pt idx="87">
                    <c:v>2322552118</c:v>
                  </c:pt>
                  <c:pt idx="88">
                    <c:v>1038552118</c:v>
                  </c:pt>
                  <c:pt idx="89">
                    <c:v>722552118</c:v>
                  </c:pt>
                  <c:pt idx="90">
                    <c:v>1868552118</c:v>
                  </c:pt>
                  <c:pt idx="91">
                    <c:v>1238552118</c:v>
                  </c:pt>
                  <c:pt idx="92">
                    <c:v>994118552</c:v>
                  </c:pt>
                  <c:pt idx="93">
                    <c:v>1848552118</c:v>
                  </c:pt>
                  <c:pt idx="94">
                    <c:v>3022552118</c:v>
                  </c:pt>
                  <c:pt idx="95">
                    <c:v>6172552118</c:v>
                  </c:pt>
                  <c:pt idx="96">
                    <c:v>1188552118</c:v>
                  </c:pt>
                  <c:pt idx="97">
                    <c:v>3144552118</c:v>
                  </c:pt>
                  <c:pt idx="98">
                    <c:v>4868552118</c:v>
                  </c:pt>
                  <c:pt idx="99">
                    <c:v>1608552118</c:v>
                  </c:pt>
                  <c:pt idx="100">
                    <c:v>13825104236</c:v>
                  </c:pt>
                  <c:pt idx="101">
                    <c:v>3162552118</c:v>
                  </c:pt>
                  <c:pt idx="102">
                    <c:v>2668552118</c:v>
                  </c:pt>
                  <c:pt idx="103">
                    <c:v>3542552118</c:v>
                  </c:pt>
                  <c:pt idx="104">
                    <c:v>2988552118</c:v>
                  </c:pt>
                  <c:pt idx="105">
                    <c:v>1308552118</c:v>
                  </c:pt>
                  <c:pt idx="106">
                    <c:v>1672552118</c:v>
                  </c:pt>
                  <c:pt idx="107">
                    <c:v>1902552118</c:v>
                  </c:pt>
                  <c:pt idx="108">
                    <c:v>1951552118</c:v>
                  </c:pt>
                  <c:pt idx="109">
                    <c:v>10612552118</c:v>
                  </c:pt>
                  <c:pt idx="110">
                    <c:v>3102552118</c:v>
                  </c:pt>
                  <c:pt idx="111">
                    <c:v>7804552118</c:v>
                  </c:pt>
                  <c:pt idx="112">
                    <c:v>6748552118</c:v>
                  </c:pt>
                  <c:pt idx="113">
                    <c:v>6212552118</c:v>
                  </c:pt>
                  <c:pt idx="114">
                    <c:v>6068552118</c:v>
                  </c:pt>
                  <c:pt idx="115">
                    <c:v>968237104</c:v>
                  </c:pt>
                  <c:pt idx="116">
                    <c:v>1442552118</c:v>
                  </c:pt>
                  <c:pt idx="117">
                    <c:v>2222552118</c:v>
                  </c:pt>
                  <c:pt idx="118">
                    <c:v>3224552118</c:v>
                  </c:pt>
                  <c:pt idx="119">
                    <c:v>2361552118</c:v>
                  </c:pt>
                  <c:pt idx="120">
                    <c:v>1972552118</c:v>
                  </c:pt>
                  <c:pt idx="121">
                    <c:v>1708552118</c:v>
                  </c:pt>
                  <c:pt idx="122">
                    <c:v>1794552118</c:v>
                  </c:pt>
                  <c:pt idx="123">
                    <c:v>1524552118</c:v>
                  </c:pt>
                  <c:pt idx="124">
                    <c:v>2484552118</c:v>
                  </c:pt>
                  <c:pt idx="125">
                    <c:v>3522552118</c:v>
                  </c:pt>
                  <c:pt idx="126">
                    <c:v>5124552118</c:v>
                  </c:pt>
                  <c:pt idx="127">
                    <c:v>2464552118</c:v>
                  </c:pt>
                  <c:pt idx="128">
                    <c:v>2291552118</c:v>
                  </c:pt>
                  <c:pt idx="129">
                    <c:v>6168552118</c:v>
                  </c:pt>
                  <c:pt idx="130">
                    <c:v>2131552118</c:v>
                  </c:pt>
                  <c:pt idx="131">
                    <c:v>1024552118</c:v>
                  </c:pt>
                  <c:pt idx="132">
                    <c:v>3452552118</c:v>
                  </c:pt>
                  <c:pt idx="133">
                    <c:v>2231552118</c:v>
                  </c:pt>
                  <c:pt idx="134">
                    <c:v>3635104236</c:v>
                  </c:pt>
                  <c:pt idx="135">
                    <c:v>5945104236</c:v>
                  </c:pt>
                  <c:pt idx="136">
                    <c:v>5804552118</c:v>
                  </c:pt>
                  <c:pt idx="137">
                    <c:v>1732552118</c:v>
                  </c:pt>
                  <c:pt idx="138">
                    <c:v>2982552118</c:v>
                  </c:pt>
                  <c:pt idx="139">
                    <c:v>1817552118</c:v>
                  </c:pt>
                  <c:pt idx="140">
                    <c:v>1817552118</c:v>
                  </c:pt>
                  <c:pt idx="141">
                    <c:v>4068552118</c:v>
                  </c:pt>
                  <c:pt idx="142">
                    <c:v>2251552118</c:v>
                  </c:pt>
                  <c:pt idx="143">
                    <c:v>1014552118</c:v>
                  </c:pt>
                  <c:pt idx="144">
                    <c:v>1024552118</c:v>
                  </c:pt>
                  <c:pt idx="145">
                    <c:v>1822552118</c:v>
                  </c:pt>
                  <c:pt idx="146">
                    <c:v>2251552118</c:v>
                  </c:pt>
                  <c:pt idx="147">
                    <c:v>2742552118</c:v>
                  </c:pt>
                  <c:pt idx="148">
                    <c:v>2131552118</c:v>
                  </c:pt>
                  <c:pt idx="149">
                    <c:v>1817552118</c:v>
                  </c:pt>
                  <c:pt idx="150">
                    <c:v>2009104236</c:v>
                  </c:pt>
                  <c:pt idx="151">
                    <c:v>7048552118</c:v>
                  </c:pt>
                  <c:pt idx="152">
                    <c:v>2721552118</c:v>
                  </c:pt>
                  <c:pt idx="153">
                    <c:v>2941552118</c:v>
                  </c:pt>
                  <c:pt idx="154">
                    <c:v>2484552118</c:v>
                  </c:pt>
                  <c:pt idx="155">
                    <c:v>4102552118</c:v>
                  </c:pt>
                  <c:pt idx="156">
                    <c:v>3082552118</c:v>
                  </c:pt>
                  <c:pt idx="157">
                    <c:v>2972552118</c:v>
                  </c:pt>
                  <c:pt idx="158">
                    <c:v>3922552118</c:v>
                  </c:pt>
                  <c:pt idx="159">
                    <c:v>1812552118</c:v>
                  </c:pt>
                  <c:pt idx="160">
                    <c:v>2694552118</c:v>
                  </c:pt>
                  <c:pt idx="161">
                    <c:v>4102552118</c:v>
                  </c:pt>
                  <c:pt idx="162">
                    <c:v>2031552118</c:v>
                  </c:pt>
                  <c:pt idx="163">
                    <c:v>1921552118</c:v>
                  </c:pt>
                  <c:pt idx="164">
                    <c:v>3162552118</c:v>
                  </c:pt>
                  <c:pt idx="165">
                    <c:v>4102552118</c:v>
                  </c:pt>
                  <c:pt idx="166">
                    <c:v>2331552118</c:v>
                  </c:pt>
                  <c:pt idx="167">
                    <c:v>2131552118</c:v>
                  </c:pt>
                  <c:pt idx="168">
                    <c:v>5298552118</c:v>
                  </c:pt>
                  <c:pt idx="169">
                    <c:v>2721552118</c:v>
                  </c:pt>
                  <c:pt idx="170">
                    <c:v>5784552118</c:v>
                  </c:pt>
                  <c:pt idx="171">
                    <c:v>2231552118</c:v>
                  </c:pt>
                  <c:pt idx="172">
                    <c:v>4102552118</c:v>
                  </c:pt>
                  <c:pt idx="173">
                    <c:v>2972552118</c:v>
                  </c:pt>
                  <c:pt idx="174">
                    <c:v>2742552118</c:v>
                  </c:pt>
                  <c:pt idx="175">
                    <c:v>2721552118</c:v>
                  </c:pt>
                  <c:pt idx="176">
                    <c:v>4898552118</c:v>
                  </c:pt>
                  <c:pt idx="177">
                    <c:v>4102552118</c:v>
                  </c:pt>
                  <c:pt idx="178">
                    <c:v>2694552118</c:v>
                  </c:pt>
                  <c:pt idx="179">
                    <c:v>4268552118</c:v>
                  </c:pt>
                  <c:pt idx="180">
                    <c:v>2721552118</c:v>
                  </c:pt>
                  <c:pt idx="181">
                    <c:v>1951552118</c:v>
                  </c:pt>
                  <c:pt idx="182">
                    <c:v>2121552118</c:v>
                  </c:pt>
                  <c:pt idx="183">
                    <c:v>2742552118</c:v>
                  </c:pt>
                  <c:pt idx="184">
                    <c:v>2122552118</c:v>
                  </c:pt>
                  <c:pt idx="185">
                    <c:v>1817552118</c:v>
                  </c:pt>
                  <c:pt idx="186">
                    <c:v>6592552118</c:v>
                  </c:pt>
                  <c:pt idx="187">
                    <c:v>4102552118</c:v>
                  </c:pt>
                  <c:pt idx="188">
                    <c:v>6612552118</c:v>
                  </c:pt>
                  <c:pt idx="189">
                    <c:v>2721552118</c:v>
                  </c:pt>
                </c:lvl>
                <c:lvl>
                  <c:pt idx="0">
                    <c:v>185183</c:v>
                  </c:pt>
                  <c:pt idx="1">
                    <c:v>225173</c:v>
                  </c:pt>
                  <c:pt idx="2">
                    <c:v>391121</c:v>
                  </c:pt>
                  <c:pt idx="3">
                    <c:v>580573</c:v>
                  </c:pt>
                  <c:pt idx="4">
                    <c:v>525935</c:v>
                  </c:pt>
                  <c:pt idx="5">
                    <c:v>500134</c:v>
                  </c:pt>
                  <c:pt idx="6">
                    <c:v>89959</c:v>
                  </c:pt>
                  <c:pt idx="7">
                    <c:v>50877</c:v>
                  </c:pt>
                  <c:pt idx="8">
                    <c:v>457608</c:v>
                  </c:pt>
                  <c:pt idx="9">
                    <c:v>57332</c:v>
                  </c:pt>
                  <c:pt idx="10">
                    <c:v>314948</c:v>
                  </c:pt>
                  <c:pt idx="11">
                    <c:v>265762</c:v>
                  </c:pt>
                  <c:pt idx="12">
                    <c:v>255536</c:v>
                  </c:pt>
                  <c:pt idx="13">
                    <c:v>253456</c:v>
                  </c:pt>
                  <c:pt idx="14">
                    <c:v>193509</c:v>
                  </c:pt>
                  <c:pt idx="15">
                    <c:v>203795</c:v>
                  </c:pt>
                  <c:pt idx="16">
                    <c:v>191051</c:v>
                  </c:pt>
                  <c:pt idx="17">
                    <c:v>157429</c:v>
                  </c:pt>
                  <c:pt idx="18">
                    <c:v>169319</c:v>
                  </c:pt>
                  <c:pt idx="19">
                    <c:v>168075</c:v>
                  </c:pt>
                  <c:pt idx="20">
                    <c:v>167640</c:v>
                  </c:pt>
                  <c:pt idx="21">
                    <c:v>165739</c:v>
                  </c:pt>
                  <c:pt idx="22">
                    <c:v>69903</c:v>
                  </c:pt>
                  <c:pt idx="23">
                    <c:v>156993</c:v>
                  </c:pt>
                  <c:pt idx="24">
                    <c:v>143424</c:v>
                  </c:pt>
                  <c:pt idx="25">
                    <c:v>130018</c:v>
                  </c:pt>
                  <c:pt idx="26">
                    <c:v>129783</c:v>
                  </c:pt>
                  <c:pt idx="27">
                    <c:v>126721</c:v>
                  </c:pt>
                  <c:pt idx="28">
                    <c:v>123777</c:v>
                  </c:pt>
                  <c:pt idx="29">
                    <c:v>109428</c:v>
                  </c:pt>
                  <c:pt idx="30">
                    <c:v>69832</c:v>
                  </c:pt>
                  <c:pt idx="31">
                    <c:v>107578</c:v>
                  </c:pt>
                  <c:pt idx="32">
                    <c:v>105227</c:v>
                  </c:pt>
                  <c:pt idx="33">
                    <c:v>104256</c:v>
                  </c:pt>
                  <c:pt idx="34">
                    <c:v>99530</c:v>
                  </c:pt>
                  <c:pt idx="35">
                    <c:v>93025</c:v>
                  </c:pt>
                  <c:pt idx="36">
                    <c:v>81759</c:v>
                  </c:pt>
                  <c:pt idx="37">
                    <c:v>64339</c:v>
                  </c:pt>
                  <c:pt idx="38">
                    <c:v>85461</c:v>
                  </c:pt>
                  <c:pt idx="39">
                    <c:v>73790</c:v>
                  </c:pt>
                  <c:pt idx="40">
                    <c:v>74602</c:v>
                  </c:pt>
                  <c:pt idx="41">
                    <c:v>69397</c:v>
                  </c:pt>
                  <c:pt idx="42">
                    <c:v>68728</c:v>
                  </c:pt>
                  <c:pt idx="43">
                    <c:v>60013</c:v>
                  </c:pt>
                  <c:pt idx="44">
                    <c:v>63987</c:v>
                  </c:pt>
                  <c:pt idx="45">
                    <c:v>60384</c:v>
                  </c:pt>
                  <c:pt idx="46">
                    <c:v>50960</c:v>
                  </c:pt>
                  <c:pt idx="47">
                    <c:v>56121</c:v>
                  </c:pt>
                  <c:pt idx="48">
                    <c:v>54419</c:v>
                  </c:pt>
                  <c:pt idx="49">
                    <c:v>252043</c:v>
                  </c:pt>
                  <c:pt idx="50">
                    <c:v>52426</c:v>
                  </c:pt>
                  <c:pt idx="51">
                    <c:v>51356</c:v>
                  </c:pt>
                  <c:pt idx="52">
                    <c:v>51237</c:v>
                  </c:pt>
                  <c:pt idx="53">
                    <c:v>49696</c:v>
                  </c:pt>
                  <c:pt idx="54">
                    <c:v>49673</c:v>
                  </c:pt>
                  <c:pt idx="55">
                    <c:v>248480</c:v>
                  </c:pt>
                  <c:pt idx="56">
                    <c:v>569824</c:v>
                  </c:pt>
                  <c:pt idx="57">
                    <c:v>344246</c:v>
                  </c:pt>
                  <c:pt idx="58">
                    <c:v>272698</c:v>
                  </c:pt>
                  <c:pt idx="59">
                    <c:v>247983</c:v>
                  </c:pt>
                  <c:pt idx="60">
                    <c:v>154360</c:v>
                  </c:pt>
                  <c:pt idx="61">
                    <c:v>154016</c:v>
                  </c:pt>
                  <c:pt idx="62">
                    <c:v>146068</c:v>
                  </c:pt>
                  <c:pt idx="63">
                    <c:v>143791</c:v>
                  </c:pt>
                  <c:pt idx="64">
                    <c:v>117570</c:v>
                  </c:pt>
                  <c:pt idx="65">
                    <c:v>114503</c:v>
                  </c:pt>
                  <c:pt idx="66">
                    <c:v>114286</c:v>
                  </c:pt>
                  <c:pt idx="67">
                    <c:v>110801</c:v>
                  </c:pt>
                  <c:pt idx="68">
                    <c:v>109203</c:v>
                  </c:pt>
                  <c:pt idx="69">
                    <c:v>108862</c:v>
                  </c:pt>
                  <c:pt idx="70">
                    <c:v>107773</c:v>
                  </c:pt>
                  <c:pt idx="71">
                    <c:v>99746</c:v>
                  </c:pt>
                  <c:pt idx="72">
                    <c:v>98239</c:v>
                  </c:pt>
                  <c:pt idx="73">
                    <c:v>97577</c:v>
                  </c:pt>
                  <c:pt idx="74">
                    <c:v>86063</c:v>
                  </c:pt>
                  <c:pt idx="75">
                    <c:v>84951</c:v>
                  </c:pt>
                  <c:pt idx="76">
                    <c:v>708475</c:v>
                  </c:pt>
                  <c:pt idx="77">
                    <c:v>755951</c:v>
                  </c:pt>
                  <c:pt idx="78">
                    <c:v>516915</c:v>
                  </c:pt>
                  <c:pt idx="79">
                    <c:v>380178</c:v>
                  </c:pt>
                  <c:pt idx="80">
                    <c:v>307859</c:v>
                  </c:pt>
                  <c:pt idx="81">
                    <c:v>444307</c:v>
                  </c:pt>
                  <c:pt idx="82">
                    <c:v>172598</c:v>
                  </c:pt>
                  <c:pt idx="83">
                    <c:v>166529</c:v>
                  </c:pt>
                  <c:pt idx="84">
                    <c:v>144576</c:v>
                  </c:pt>
                  <c:pt idx="85">
                    <c:v>143480</c:v>
                  </c:pt>
                  <c:pt idx="86">
                    <c:v>134845</c:v>
                  </c:pt>
                  <c:pt idx="87">
                    <c:v>128448</c:v>
                  </c:pt>
                  <c:pt idx="88">
                    <c:v>111968</c:v>
                  </c:pt>
                  <c:pt idx="89">
                    <c:v>111817</c:v>
                  </c:pt>
                  <c:pt idx="90">
                    <c:v>111804</c:v>
                  </c:pt>
                  <c:pt idx="91">
                    <c:v>111696</c:v>
                  </c:pt>
                  <c:pt idx="92">
                    <c:v>111497</c:v>
                  </c:pt>
                  <c:pt idx="93">
                    <c:v>1149643</c:v>
                  </c:pt>
                  <c:pt idx="94">
                    <c:v>1040155</c:v>
                  </c:pt>
                  <c:pt idx="95">
                    <c:v>453215</c:v>
                  </c:pt>
                  <c:pt idx="96">
                    <c:v>564410</c:v>
                  </c:pt>
                  <c:pt idx="97">
                    <c:v>498432</c:v>
                  </c:pt>
                  <c:pt idx="98">
                    <c:v>544294</c:v>
                  </c:pt>
                  <c:pt idx="99">
                    <c:v>534147</c:v>
                  </c:pt>
                  <c:pt idx="100">
                    <c:v>1036109</c:v>
                  </c:pt>
                  <c:pt idx="101">
                    <c:v>476770</c:v>
                  </c:pt>
                  <c:pt idx="102">
                    <c:v>396102</c:v>
                  </c:pt>
                  <c:pt idx="103">
                    <c:v>294948</c:v>
                  </c:pt>
                  <c:pt idx="104">
                    <c:v>241364</c:v>
                  </c:pt>
                  <c:pt idx="105">
                    <c:v>208671</c:v>
                  </c:pt>
                  <c:pt idx="106">
                    <c:v>194166</c:v>
                  </c:pt>
                  <c:pt idx="107">
                    <c:v>177439</c:v>
                  </c:pt>
                  <c:pt idx="108">
                    <c:v>146044</c:v>
                  </c:pt>
                  <c:pt idx="109">
                    <c:v>2208348</c:v>
                  </c:pt>
                  <c:pt idx="110">
                    <c:v>2037790</c:v>
                  </c:pt>
                  <c:pt idx="111">
                    <c:v>1661964</c:v>
                  </c:pt>
                  <c:pt idx="112">
                    <c:v>1322936</c:v>
                  </c:pt>
                  <c:pt idx="113">
                    <c:v>1147208</c:v>
                  </c:pt>
                  <c:pt idx="114">
                    <c:v>1117147</c:v>
                  </c:pt>
                  <c:pt idx="115">
                    <c:v>454778</c:v>
                  </c:pt>
                  <c:pt idx="116">
                    <c:v>512643</c:v>
                  </c:pt>
                  <c:pt idx="117">
                    <c:v>231740</c:v>
                  </c:pt>
                  <c:pt idx="118">
                    <c:v>460765</c:v>
                  </c:pt>
                  <c:pt idx="119">
                    <c:v>277427</c:v>
                  </c:pt>
                  <c:pt idx="120">
                    <c:v>265141</c:v>
                  </c:pt>
                  <c:pt idx="121">
                    <c:v>264193</c:v>
                  </c:pt>
                  <c:pt idx="122">
                    <c:v>248816</c:v>
                  </c:pt>
                  <c:pt idx="123">
                    <c:v>215324</c:v>
                  </c:pt>
                  <c:pt idx="124">
                    <c:v>556346</c:v>
                  </c:pt>
                  <c:pt idx="125">
                    <c:v>660326</c:v>
                  </c:pt>
                  <c:pt idx="126">
                    <c:v>483327</c:v>
                  </c:pt>
                  <c:pt idx="127">
                    <c:v>363965</c:v>
                  </c:pt>
                  <c:pt idx="128">
                    <c:v>384145</c:v>
                  </c:pt>
                  <c:pt idx="129">
                    <c:v>353881</c:v>
                  </c:pt>
                  <c:pt idx="130">
                    <c:v>344729</c:v>
                  </c:pt>
                  <c:pt idx="131">
                    <c:v>289224</c:v>
                  </c:pt>
                  <c:pt idx="132">
                    <c:v>288202</c:v>
                  </c:pt>
                  <c:pt idx="133">
                    <c:v>1331733</c:v>
                  </c:pt>
                  <c:pt idx="134">
                    <c:v>1267011</c:v>
                  </c:pt>
                  <c:pt idx="135">
                    <c:v>797281</c:v>
                  </c:pt>
                  <c:pt idx="136">
                    <c:v>598645</c:v>
                  </c:pt>
                  <c:pt idx="137">
                    <c:v>546483</c:v>
                  </c:pt>
                  <c:pt idx="138">
                    <c:v>530545</c:v>
                  </c:pt>
                  <c:pt idx="139">
                    <c:v>482064</c:v>
                  </c:pt>
                  <c:pt idx="140">
                    <c:v>447420</c:v>
                  </c:pt>
                  <c:pt idx="141">
                    <c:v>424611</c:v>
                  </c:pt>
                  <c:pt idx="142">
                    <c:v>407160</c:v>
                  </c:pt>
                  <c:pt idx="143">
                    <c:v>361295</c:v>
                  </c:pt>
                  <c:pt idx="144">
                    <c:v>322660</c:v>
                  </c:pt>
                  <c:pt idx="145">
                    <c:v>305152</c:v>
                  </c:pt>
                  <c:pt idx="146">
                    <c:v>286294</c:v>
                  </c:pt>
                  <c:pt idx="147">
                    <c:v>253912</c:v>
                  </c:pt>
                  <c:pt idx="148">
                    <c:v>250967</c:v>
                  </c:pt>
                  <c:pt idx="149">
                    <c:v>210484</c:v>
                  </c:pt>
                  <c:pt idx="150">
                    <c:v>228404</c:v>
                  </c:pt>
                  <c:pt idx="151">
                    <c:v>1421925</c:v>
                  </c:pt>
                  <c:pt idx="152">
                    <c:v>395000</c:v>
                  </c:pt>
                  <c:pt idx="153">
                    <c:v>29155</c:v>
                  </c:pt>
                  <c:pt idx="154">
                    <c:v>154182</c:v>
                  </c:pt>
                  <c:pt idx="155">
                    <c:v>74882</c:v>
                  </c:pt>
                  <c:pt idx="156">
                    <c:v>71064</c:v>
                  </c:pt>
                  <c:pt idx="157">
                    <c:v>71002</c:v>
                  </c:pt>
                  <c:pt idx="158">
                    <c:v>67572</c:v>
                  </c:pt>
                  <c:pt idx="159">
                    <c:v>51740</c:v>
                  </c:pt>
                  <c:pt idx="160">
                    <c:v>44256</c:v>
                  </c:pt>
                  <c:pt idx="161">
                    <c:v>43834</c:v>
                  </c:pt>
                  <c:pt idx="162">
                    <c:v>39456</c:v>
                  </c:pt>
                  <c:pt idx="163">
                    <c:v>38190</c:v>
                  </c:pt>
                  <c:pt idx="164">
                    <c:v>34327</c:v>
                  </c:pt>
                  <c:pt idx="165">
                    <c:v>30967</c:v>
                  </c:pt>
                  <c:pt idx="166">
                    <c:v>30240</c:v>
                  </c:pt>
                  <c:pt idx="167">
                    <c:v>25310</c:v>
                  </c:pt>
                  <c:pt idx="168">
                    <c:v>23431</c:v>
                  </c:pt>
                  <c:pt idx="169">
                    <c:v>20000</c:v>
                  </c:pt>
                  <c:pt idx="170">
                    <c:v>20000</c:v>
                  </c:pt>
                  <c:pt idx="171">
                    <c:v>19059</c:v>
                  </c:pt>
                  <c:pt idx="172">
                    <c:v>18562</c:v>
                  </c:pt>
                  <c:pt idx="173">
                    <c:v>18492</c:v>
                  </c:pt>
                  <c:pt idx="174">
                    <c:v>18205</c:v>
                  </c:pt>
                  <c:pt idx="175">
                    <c:v>16898</c:v>
                  </c:pt>
                  <c:pt idx="176">
                    <c:v>16588</c:v>
                  </c:pt>
                  <c:pt idx="177">
                    <c:v>15778</c:v>
                  </c:pt>
                  <c:pt idx="178">
                    <c:v>15413</c:v>
                  </c:pt>
                  <c:pt idx="179">
                    <c:v>14155</c:v>
                  </c:pt>
                  <c:pt idx="180">
                    <c:v>13990</c:v>
                  </c:pt>
                  <c:pt idx="181">
                    <c:v>12503</c:v>
                  </c:pt>
                  <c:pt idx="182">
                    <c:v>12289</c:v>
                  </c:pt>
                  <c:pt idx="183">
                    <c:v>12063</c:v>
                  </c:pt>
                  <c:pt idx="184">
                    <c:v>11988</c:v>
                  </c:pt>
                  <c:pt idx="185">
                    <c:v>11614</c:v>
                  </c:pt>
                  <c:pt idx="186">
                    <c:v>11555</c:v>
                  </c:pt>
                  <c:pt idx="187">
                    <c:v>11522</c:v>
                  </c:pt>
                  <c:pt idx="188">
                    <c:v>9857</c:v>
                  </c:pt>
                  <c:pt idx="189">
                    <c:v>9251</c:v>
                  </c:pt>
                </c:lvl>
                <c:lvl>
                  <c:pt idx="0">
                    <c:v>2 Cool 4 Skool</c:v>
                  </c:pt>
                  <c:pt idx="1">
                    <c:v>4th Mini Album `Al1`</c:v>
                  </c:pt>
                  <c:pt idx="2">
                    <c:v>What a life - The 1st Mini Album</c:v>
                  </c:pt>
                  <c:pt idx="3">
                    <c:v>비상 : QUANTUM LEAP</c:v>
                  </c:pt>
                  <c:pt idx="4">
                    <c:v>City Lights - The 1st Mini Album</c:v>
                  </c:pt>
                  <c:pt idx="5">
                    <c:v>color on me</c:v>
                  </c:pt>
                  <c:pt idx="6">
                    <c:v>DANGER - The 3rd Mini Album</c:v>
                  </c:pt>
                  <c:pt idx="7">
                    <c:v>What is Love?</c:v>
                  </c:pt>
                  <c:pt idx="8">
                    <c:v>We Boom - The 3rd Mini Album</c:v>
                  </c:pt>
                  <c:pt idx="9">
                    <c:v>SQUARE UP</c:v>
                  </c:pt>
                  <c:pt idx="10">
                    <c:v>SPINNING TOP : BETWEEN SECURITY &amp; INSECURITY</c:v>
                  </c:pt>
                  <c:pt idx="11">
                    <c:v>NCT #127 WE ARE SUPERHUMAN - The 4th Mini Album</c:v>
                  </c:pt>
                  <c:pt idx="12">
                    <c:v>HEART*IZ</c:v>
                  </c:pt>
                  <c:pt idx="13">
                    <c:v>WE ARE HERE - The 2nd Album Take.2</c:v>
                  </c:pt>
                  <c:pt idx="14">
                    <c:v>The 8th Mini Album `The Nocturne`</c:v>
                  </c:pt>
                  <c:pt idx="15">
                    <c:v>꿈의 장: STAR</c:v>
                  </c:pt>
                  <c:pt idx="16">
                    <c:v>Love poem</c:v>
                  </c:pt>
                  <c:pt idx="17">
                    <c:v>사랑하는 그대에게 - The 2nd Mini Album</c:v>
                  </c:pt>
                  <c:pt idx="18">
                    <c:v>Cle 1 : MIROH</c:v>
                  </c:pt>
                  <c:pt idx="19">
                    <c:v>B:COMPLETE</c:v>
                  </c:pt>
                  <c:pt idx="20">
                    <c:v>The 1st Mini Album</c:v>
                  </c:pt>
                  <c:pt idx="21">
                    <c:v>Purpose - The 2nd Album</c:v>
                  </c:pt>
                  <c:pt idx="22">
                    <c:v>TREASURE EP.2 : Zero To One</c:v>
                  </c:pt>
                  <c:pt idx="23">
                    <c:v>`The ReVe Festival` Day 1</c:v>
                  </c:pt>
                  <c:pt idx="24">
                    <c:v>True Colors - The 1st Mini Album</c:v>
                  </c:pt>
                  <c:pt idx="25">
                    <c:v>2nd Single Album [Bloom Bloom]</c:v>
                  </c:pt>
                  <c:pt idx="26">
                    <c:v>WE</c:v>
                  </c:pt>
                  <c:pt idx="27">
                    <c:v>All Light</c:v>
                  </c:pt>
                  <c:pt idx="28">
                    <c:v>IT`z ICY</c:v>
                  </c:pt>
                  <c:pt idx="29">
                    <c:v>O`CLOCK</c:v>
                  </c:pt>
                  <c:pt idx="30">
                    <c:v>White Wind</c:v>
                  </c:pt>
                  <c:pt idx="31">
                    <c:v>WANT - The 2nd Mini Album</c:v>
                  </c:pt>
                  <c:pt idx="32">
                    <c:v>The Four Seasons</c:v>
                  </c:pt>
                  <c:pt idx="33">
                    <c:v>Another</c:v>
                  </c:pt>
                  <c:pt idx="34">
                    <c:v>S.O.L</c:v>
                  </c:pt>
                  <c:pt idx="35">
                    <c:v>The 2nd Album `Time for us`</c:v>
                  </c:pt>
                  <c:pt idx="36">
                    <c:v>BXXX</c:v>
                  </c:pt>
                  <c:pt idx="37">
                    <c:v>WJ STAY?</c:v>
                  </c:pt>
                  <c:pt idx="38">
                    <c:v>FOCUS</c:v>
                  </c:pt>
                  <c:pt idx="39">
                    <c:v>1st EP ALBUM `HELLO` Chapter 1. Hello, Stranger</c:v>
                  </c:pt>
                  <c:pt idx="40">
                    <c:v>nostalgia</c:v>
                  </c:pt>
                  <c:pt idx="41">
                    <c:v>G1</c:v>
                  </c:pt>
                  <c:pt idx="42">
                    <c:v>NEW KIDS REPACKAGE : THE NEW KIDS</c:v>
                  </c:pt>
                  <c:pt idx="43">
                    <c:v>The Book of Us : Gravity</c:v>
                  </c:pt>
                  <c:pt idx="44">
                    <c:v>끝을 받아들이기가 어려워</c:v>
                  </c:pt>
                  <c:pt idx="45">
                    <c:v>Pink Magic</c:v>
                  </c:pt>
                  <c:pt idx="46">
                    <c:v>6th Mini Album `NARCISSUS`</c:v>
                  </c:pt>
                  <c:pt idx="47">
                    <c:v>FUN FACTORY</c:v>
                  </c:pt>
                  <c:pt idx="48">
                    <c:v>6th Mini Album [Once upon a time]</c:v>
                  </c:pt>
                  <c:pt idx="49">
                    <c:v>NCT 2018 EMPATHY</c:v>
                  </c:pt>
                  <c:pt idx="50">
                    <c:v>1¹¹=1 (POWER OF DESTINY)</c:v>
                  </c:pt>
                  <c:pt idx="51">
                    <c:v>JINU`s HEYDAY</c:v>
                  </c:pt>
                  <c:pt idx="52">
                    <c:v>야호(夜好)</c:v>
                  </c:pt>
                  <c:pt idx="53">
                    <c:v>A Walk to Remember - Special Album</c:v>
                  </c:pt>
                  <c:pt idx="54">
                    <c:v>너를 만나러 간다 (The day we meet again)</c:v>
                  </c:pt>
                  <c:pt idx="55">
                    <c:v>The Classic Album I - My Favorite Arias</c:v>
                  </c:pt>
                  <c:pt idx="56">
                    <c:v>BORDER : DAY ONE</c:v>
                  </c:pt>
                  <c:pt idx="57">
                    <c:v>KAI - The 1st Mini Album</c:v>
                  </c:pt>
                  <c:pt idx="58">
                    <c:v>자화상 - The 1st Mini Album</c:v>
                  </c:pt>
                  <c:pt idx="59">
                    <c:v>THE FIRST STEP : CHAPTER ONE</c:v>
                  </c:pt>
                  <c:pt idx="60">
                    <c:v>HIDEOUT: REMEMBER WHO WE ARE - SEASON1.</c:v>
                  </c:pt>
                  <c:pt idx="61">
                    <c:v>I trust</c:v>
                  </c:pt>
                  <c:pt idx="62">
                    <c:v>1ST MINI ALBUM Part. 1 [Love Synonym #1 : Right for Me]</c:v>
                  </c:pt>
                  <c:pt idx="63">
                    <c:v>EQUAL</c:v>
                  </c:pt>
                  <c:pt idx="64">
                    <c:v>1ST DESIRE [GREED]</c:v>
                  </c:pt>
                  <c:pt idx="65">
                    <c:v>[12:00]</c:v>
                  </c:pt>
                  <c:pt idx="66">
                    <c:v>애요</c:v>
                  </c:pt>
                  <c:pt idx="67">
                    <c:v>WE:TH</c:v>
                  </c:pt>
                  <c:pt idx="68">
                    <c:v>Chocolate - The 1st Mini Album</c:v>
                  </c:pt>
                  <c:pt idx="69">
                    <c:v>LIVED</c:v>
                  </c:pt>
                  <c:pt idx="70">
                    <c:v>Awaken The World - The 1st Album</c:v>
                  </c:pt>
                  <c:pt idx="71">
                    <c:v>5th Mini Album [Dystopia : Lose Myself]</c:v>
                  </c:pt>
                  <c:pt idx="72">
                    <c:v>2nd Single Album [Pump It Up]</c:v>
                  </c:pt>
                  <c:pt idx="73">
                    <c:v>TAKE</c:v>
                  </c:pt>
                  <c:pt idx="74">
                    <c:v>Fame</c:v>
                  </c:pt>
                  <c:pt idx="75">
                    <c:v>SPIT IT OUT</c:v>
                  </c:pt>
                  <c:pt idx="76">
                    <c:v>LALISA</c:v>
                  </c:pt>
                  <c:pt idx="77">
                    <c:v>Savage - The 1st Mini Album</c:v>
                  </c:pt>
                  <c:pt idx="78">
                    <c:v>R</c:v>
                  </c:pt>
                  <c:pt idx="79">
                    <c:v>공감 - The 1st Mini Album</c:v>
                  </c:pt>
                  <c:pt idx="80">
                    <c:v>Don`t Call Me - The 7th Album</c:v>
                  </c:pt>
                  <c:pt idx="81">
                    <c:v>ELEVEN</c:v>
                  </c:pt>
                  <c:pt idx="82">
                    <c:v>Like Water - The 1st Mini Album</c:v>
                  </c:pt>
                  <c:pt idx="83">
                    <c:v>STEREOTYPE</c:v>
                  </c:pt>
                  <c:pt idx="84">
                    <c:v>그리움, 아낌없이 주는 나무</c:v>
                  </c:pt>
                  <c:pt idx="85">
                    <c:v>MUST</c:v>
                  </c:pt>
                  <c:pt idx="86">
                    <c:v>riBBon</c:v>
                  </c:pt>
                  <c:pt idx="87">
                    <c:v>BAD LOVE - The 1st Mini Album</c:v>
                  </c:pt>
                  <c:pt idx="88">
                    <c:v>The Blowing</c:v>
                  </c:pt>
                  <c:pt idx="89">
                    <c:v>..선물</c:v>
                  </c:pt>
                  <c:pt idx="90">
                    <c:v>Dear OHMYGIRL</c:v>
                  </c:pt>
                  <c:pt idx="91">
                    <c:v>SUMMER POPUP ALBUM [POPPING]</c:v>
                  </c:pt>
                  <c:pt idx="92">
                    <c:v>PAGE</c:v>
                  </c:pt>
                  <c:pt idx="93">
                    <c:v>IM HERO</c:v>
                  </c:pt>
                  <c:pt idx="94">
                    <c:v>The Astronaut</c:v>
                  </c:pt>
                  <c:pt idx="95">
                    <c:v>FEARLESS</c:v>
                  </c:pt>
                  <c:pt idx="96">
                    <c:v>2021 Winter SMTOWN : SMCU EXPRESS</c:v>
                  </c:pt>
                  <c:pt idx="97">
                    <c:v>AD MARE</c:v>
                  </c:pt>
                  <c:pt idx="98">
                    <c:v>Indigo</c:v>
                  </c:pt>
                  <c:pt idx="99">
                    <c:v>MMM</c:v>
                  </c:pt>
                  <c:pt idx="100">
                    <c:v>1st EP `New Jeans`</c:v>
                  </c:pt>
                  <c:pt idx="101">
                    <c:v>Jack In The Box (Weverse)</c:v>
                  </c:pt>
                  <c:pt idx="102">
                    <c:v>FIRST IMPACT</c:v>
                  </c:pt>
                  <c:pt idx="103">
                    <c:v>FOREVER 1 - The 7th Album</c:v>
                  </c:pt>
                  <c:pt idx="104">
                    <c:v>28 Reasons - The 1st Mini Album</c:v>
                  </c:pt>
                  <c:pt idx="105">
                    <c:v>6th Single Album `CHASE EPISODE 2. MAUM`</c:v>
                  </c:pt>
                  <c:pt idx="106">
                    <c:v>VOYAGER</c:v>
                  </c:pt>
                  <c:pt idx="107">
                    <c:v>Brand New - The 1st Mini Album</c:v>
                  </c:pt>
                  <c:pt idx="108">
                    <c:v>Love Pt.2 : Passion</c:v>
                  </c:pt>
                  <c:pt idx="109">
                    <c:v>GOLDEN</c:v>
                  </c:pt>
                  <c:pt idx="110">
                    <c:v>YOUTH IN THE SHADE</c:v>
                  </c:pt>
                  <c:pt idx="111">
                    <c:v>Layover</c:v>
                  </c:pt>
                  <c:pt idx="112">
                    <c:v>FACE</c:v>
                  </c:pt>
                  <c:pt idx="113">
                    <c:v>ME</c:v>
                  </c:pt>
                  <c:pt idx="114">
                    <c:v>D-DAY</c:v>
                  </c:pt>
                  <c:pt idx="115">
                    <c:v>Fame</c:v>
                  </c:pt>
                  <c:pt idx="116">
                    <c:v>가을, 그리움</c:v>
                  </c:pt>
                  <c:pt idx="117">
                    <c:v>WHO!</c:v>
                  </c:pt>
                  <c:pt idx="118">
                    <c:v>SHALALA - The 1st Mini Album</c:v>
                  </c:pt>
                  <c:pt idx="119">
                    <c:v>ASTERUM : The Shape of Things to Come</c:v>
                  </c:pt>
                  <c:pt idx="120">
                    <c:v>HARMONY : ALL IN</c:v>
                  </c:pt>
                  <c:pt idx="121">
                    <c:v>Target: ME</c:v>
                  </c:pt>
                  <c:pt idx="122">
                    <c:v>HOUSE OF TRICKY : HOW TO PLAY</c:v>
                  </c:pt>
                  <c:pt idx="123">
                    <c:v>DEBUT ALBUM : BIRTH OF COSMO</c:v>
                  </c:pt>
                  <c:pt idx="124">
                    <c:v>2nd Mini Album `SUMMER BEAT!`</c:v>
                  </c:pt>
                  <c:pt idx="125">
                    <c:v>WE GO UP</c:v>
                  </c:pt>
                  <c:pt idx="126">
                    <c:v>SUPER REAL ME</c:v>
                  </c:pt>
                  <c:pt idx="127">
                    <c:v>WISH</c:v>
                  </c:pt>
                  <c:pt idx="128">
                    <c:v>청춘의 포말 (YOUTH) - The 1st Album</c:v>
                  </c:pt>
                  <c:pt idx="129">
                    <c:v>J - The 1st Album</c:v>
                  </c:pt>
                  <c:pt idx="130">
                    <c:v>Black Out - The 1st Mini Album</c:v>
                  </c:pt>
                  <c:pt idx="131">
                    <c:v>Visionary Vision ＜Performante＞ (Cosmo)</c:v>
                  </c:pt>
                  <c:pt idx="132">
                    <c:v>Like A Flower - The 1st Mini Album</c:v>
                  </c:pt>
                  <c:pt idx="133">
                    <c:v>Back to Life</c:v>
                  </c:pt>
                  <c:pt idx="134">
                    <c:v>COLOR OUTSIDE THE LINES</c:v>
                  </c:pt>
                  <c:pt idx="135">
                    <c:v>Ruby</c:v>
                  </c:pt>
                  <c:pt idx="136">
                    <c:v>Ubermensch</c:v>
                  </c:pt>
                  <c:pt idx="137">
                    <c:v>blackout (EVER ver.)</c:v>
                  </c:pt>
                  <c:pt idx="138">
                    <c:v>The Firstfruit - The 1st Album</c:v>
                  </c:pt>
                  <c:pt idx="139">
                    <c:v>NO LABELS: PART 01</c:v>
                  </c:pt>
                  <c:pt idx="140">
                    <c:v>I did it.</c:v>
                  </c:pt>
                  <c:pt idx="141">
                    <c:v>TASTE - The 1st Album</c:v>
                  </c:pt>
                  <c:pt idx="142">
                    <c:v>Motivation</c:v>
                  </c:pt>
                  <c:pt idx="143">
                    <c:v>The Chase</c:v>
                  </c:pt>
                  <c:pt idx="144">
                    <c:v>＜unevermet＞ (Cosmo)</c:v>
                  </c:pt>
                  <c:pt idx="145">
                    <c:v>Kick Out, Flip Now!</c:v>
                  </c:pt>
                  <c:pt idx="146">
                    <c:v>Beat-Boxer</c:v>
                  </c:pt>
                  <c:pt idx="147">
                    <c:v>MY EYES OPEN VVIDE</c:v>
                  </c:pt>
                  <c:pt idx="148">
                    <c:v>OCEAN</c:v>
                  </c:pt>
                  <c:pt idx="149">
                    <c:v>UNCUT GEM</c:v>
                  </c:pt>
                  <c:pt idx="150">
                    <c:v>The Passage (WITHVUU)</c:v>
                  </c:pt>
                  <c:pt idx="151">
                    <c:v>EUPHORIA</c:v>
                  </c:pt>
                  <c:pt idx="152">
                    <c:v>BOTH SIDES - The 1st Mini Album</c:v>
                  </c:pt>
                  <c:pt idx="153">
                    <c:v>POP IT LIKE</c:v>
                  </c:pt>
                  <c:pt idx="154">
                    <c:v>&amp;Our Vibe</c:v>
                  </c:pt>
                  <c:pt idx="155">
                    <c:v>NO DOUBT</c:v>
                  </c:pt>
                  <c:pt idx="156">
                    <c:v>ROCK THE NATION</c:v>
                  </c:pt>
                  <c:pt idx="157">
                    <c:v>TOUGH LOVE</c:v>
                  </c:pt>
                  <c:pt idx="158">
                    <c:v>SET BY US ONLY</c:v>
                  </c:pt>
                  <c:pt idx="159">
                    <c:v>1`ONLY</c:v>
                  </c:pt>
                  <c:pt idx="160">
                    <c:v>SHOT CALLERS</c:v>
                  </c:pt>
                  <c:pt idx="161">
                    <c:v>Free Falling</c:v>
                  </c:pt>
                  <c:pt idx="162">
                    <c:v>RE : LOVE</c:v>
                  </c:pt>
                  <c:pt idx="163">
                    <c:v>Unloved Echo</c:v>
                  </c:pt>
                  <c:pt idx="164">
                    <c:v>3LOGY</c:v>
                  </c:pt>
                  <c:pt idx="165">
                    <c:v>Amplify My Way</c:v>
                  </c:pt>
                  <c:pt idx="166">
                    <c:v>LOVE CATCHER</c:v>
                  </c:pt>
                  <c:pt idx="167">
                    <c:v>光 (INSANITY)</c:v>
                  </c:pt>
                  <c:pt idx="168">
                    <c:v>COME TRUE</c:v>
                  </c:pt>
                  <c:pt idx="169">
                    <c:v>UXLXVE</c:v>
                  </c:pt>
                  <c:pt idx="170">
                    <c:v>STILL : I (MINIRECORD)</c:v>
                  </c:pt>
                  <c:pt idx="171">
                    <c:v>BIG IMPACT</c:v>
                  </c:pt>
                  <c:pt idx="172">
                    <c:v>OFF THE MAP</c:v>
                  </c:pt>
                  <c:pt idx="173">
                    <c:v>The 1st Mini Album [AFTER CRY]</c:v>
                  </c:pt>
                  <c:pt idx="174">
                    <c:v>SIS (Soft Is Strong)</c:v>
                  </c:pt>
                  <c:pt idx="175">
                    <c:v>MUSEUM (POCA)</c:v>
                  </c:pt>
                  <c:pt idx="176">
                    <c:v>Girl Meets Boy</c:v>
                  </c:pt>
                  <c:pt idx="177">
                    <c:v>XO, My Cyberlove</c:v>
                  </c:pt>
                  <c:pt idx="178">
                    <c:v>SWEET DREAM</c:v>
                  </c:pt>
                  <c:pt idx="179">
                    <c:v>LOVECHAPTER</c:v>
                  </c:pt>
                  <c:pt idx="180">
                    <c:v>［BGM : HOW WE RISE - PLAY］</c:v>
                  </c:pt>
                  <c:pt idx="181">
                    <c:v>이상비행</c:v>
                  </c:pt>
                  <c:pt idx="182">
                    <c:v>THE CORE - 核</c:v>
                  </c:pt>
                  <c:pt idx="183">
                    <c:v>2nd Single [Babyface]</c:v>
                  </c:pt>
                  <c:pt idx="184">
                    <c:v>STUDIO WE : Recording #4</c:v>
                  </c:pt>
                  <c:pt idx="185">
                    <c:v>FIRST:DELIVERY</c:v>
                  </c:pt>
                  <c:pt idx="186">
                    <c:v>리메이크 앨범 `써브캐릭터 원`</c:v>
                  </c:pt>
                  <c:pt idx="187">
                    <c:v>In Elixir: Spellbound</c:v>
                  </c:pt>
                  <c:pt idx="188">
                    <c:v>RUN RUN RUN</c:v>
                  </c:pt>
                  <c:pt idx="189">
                    <c:v>Emotion</c:v>
                  </c:pt>
                </c:lvl>
                <c:lvl>
                  <c:pt idx="0">
                    <c:v>HYBE</c:v>
                  </c:pt>
                  <c:pt idx="1">
                    <c:v>PLEDIS</c:v>
                  </c:pt>
                  <c:pt idx="2">
                    <c:v>SM</c:v>
                  </c:pt>
                  <c:pt idx="3">
                    <c:v>BRANDNEW</c:v>
                  </c:pt>
                  <c:pt idx="4">
                    <c:v>SM</c:v>
                  </c:pt>
                  <c:pt idx="5">
                    <c:v>KONNECT</c:v>
                  </c:pt>
                  <c:pt idx="6">
                    <c:v>SM</c:v>
                  </c:pt>
                  <c:pt idx="7">
                    <c:v>JYP</c:v>
                  </c:pt>
                  <c:pt idx="8">
                    <c:v>SM</c:v>
                  </c:pt>
                  <c:pt idx="9">
                    <c:v>YG</c:v>
                  </c:pt>
                  <c:pt idx="10">
                    <c:v>JYP</c:v>
                  </c:pt>
                  <c:pt idx="11">
                    <c:v>SM</c:v>
                  </c:pt>
                  <c:pt idx="12">
                    <c:v>OFF THE RECORD</c:v>
                  </c:pt>
                  <c:pt idx="13">
                    <c:v>STARSHIP</c:v>
                  </c:pt>
                  <c:pt idx="14">
                    <c:v>PLEDIS</c:v>
                  </c:pt>
                  <c:pt idx="15">
                    <c:v>HYBE</c:v>
                  </c:pt>
                  <c:pt idx="16">
                    <c:v>EDAM</c:v>
                  </c:pt>
                  <c:pt idx="17">
                    <c:v>SM</c:v>
                  </c:pt>
                  <c:pt idx="18">
                    <c:v>JYP</c:v>
                  </c:pt>
                  <c:pt idx="19">
                    <c:v>BRANDNEW</c:v>
                  </c:pt>
                  <c:pt idx="20">
                    <c:v>INDIE</c:v>
                  </c:pt>
                  <c:pt idx="21">
                    <c:v>SM</c:v>
                  </c:pt>
                  <c:pt idx="22">
                    <c:v>KQ</c:v>
                  </c:pt>
                  <c:pt idx="23">
                    <c:v>SM</c:v>
                  </c:pt>
                  <c:pt idx="24">
                    <c:v>SM</c:v>
                  </c:pt>
                  <c:pt idx="25">
                    <c:v>IST</c:v>
                  </c:pt>
                  <c:pt idx="26">
                    <c:v>STARSHIP</c:v>
                  </c:pt>
                  <c:pt idx="27">
                    <c:v>RBW</c:v>
                  </c:pt>
                  <c:pt idx="28">
                    <c:v>JYP</c:v>
                  </c:pt>
                  <c:pt idx="29">
                    <c:v>INDIE</c:v>
                  </c:pt>
                  <c:pt idx="30">
                    <c:v>RBW</c:v>
                  </c:pt>
                  <c:pt idx="31">
                    <c:v>SM</c:v>
                  </c:pt>
                  <c:pt idx="32">
                    <c:v>SM</c:v>
                  </c:pt>
                  <c:pt idx="33">
                    <c:v>INDIE</c:v>
                  </c:pt>
                  <c:pt idx="34">
                    <c:v>INDIE</c:v>
                  </c:pt>
                  <c:pt idx="35">
                    <c:v>SOURCE</c:v>
                  </c:pt>
                  <c:pt idx="36">
                    <c:v>INDIE</c:v>
                  </c:pt>
                  <c:pt idx="37">
                    <c:v>STARSHIP</c:v>
                  </c:pt>
                  <c:pt idx="38">
                    <c:v>SM</c:v>
                  </c:pt>
                  <c:pt idx="39">
                    <c:v>INDIE</c:v>
                  </c:pt>
                  <c:pt idx="40">
                    <c:v>INDIE</c:v>
                  </c:pt>
                  <c:pt idx="41">
                    <c:v>INDIE</c:v>
                  </c:pt>
                  <c:pt idx="42">
                    <c:v>YG</c:v>
                  </c:pt>
                  <c:pt idx="43">
                    <c:v>JYP</c:v>
                  </c:pt>
                  <c:pt idx="44">
                    <c:v>INDIE</c:v>
                  </c:pt>
                  <c:pt idx="45">
                    <c:v>RBW</c:v>
                  </c:pt>
                  <c:pt idx="46">
                    <c:v>RBW</c:v>
                  </c:pt>
                  <c:pt idx="47">
                    <c:v>OFF RECORD</c:v>
                  </c:pt>
                  <c:pt idx="48">
                    <c:v>WM</c:v>
                  </c:pt>
                  <c:pt idx="49">
                    <c:v>SM</c:v>
                  </c:pt>
                  <c:pt idx="50">
                    <c:v>SWING</c:v>
                  </c:pt>
                  <c:pt idx="51">
                    <c:v>YG</c:v>
                  </c:pt>
                  <c:pt idx="52">
                    <c:v>WM</c:v>
                  </c:pt>
                  <c:pt idx="53">
                    <c:v>JYP</c:v>
                  </c:pt>
                  <c:pt idx="54">
                    <c:v>INDIE</c:v>
                  </c:pt>
                  <c:pt idx="55">
                    <c:v>CLASSICAL</c:v>
                  </c:pt>
                  <c:pt idx="56">
                    <c:v>BELIFT LAB</c:v>
                  </c:pt>
                  <c:pt idx="57">
                    <c:v>SM</c:v>
                  </c:pt>
                  <c:pt idx="58">
                    <c:v>SM</c:v>
                  </c:pt>
                  <c:pt idx="59">
                    <c:v>YG</c:v>
                  </c:pt>
                  <c:pt idx="60">
                    <c:v>STARSHIP</c:v>
                  </c:pt>
                  <c:pt idx="61">
                    <c:v>CUBE</c:v>
                  </c:pt>
                  <c:pt idx="62">
                    <c:v>PLEDIS</c:v>
                  </c:pt>
                  <c:pt idx="63">
                    <c:v>SM</c:v>
                  </c:pt>
                  <c:pt idx="64">
                    <c:v>IST</c:v>
                  </c:pt>
                  <c:pt idx="65">
                    <c:v>BLOCKBERRY</c:v>
                  </c:pt>
                  <c:pt idx="66">
                    <c:v>INDIE</c:v>
                  </c:pt>
                  <c:pt idx="67">
                    <c:v>IST</c:v>
                  </c:pt>
                  <c:pt idx="68">
                    <c:v>SM</c:v>
                  </c:pt>
                  <c:pt idx="69">
                    <c:v>RBW</c:v>
                  </c:pt>
                  <c:pt idx="70">
                    <c:v>SM</c:v>
                  </c:pt>
                  <c:pt idx="71">
                    <c:v>DREAMCATCHER</c:v>
                  </c:pt>
                  <c:pt idx="72">
                    <c:v>IST</c:v>
                  </c:pt>
                  <c:pt idx="73">
                    <c:v>RBW</c:v>
                  </c:pt>
                  <c:pt idx="74">
                    <c:v>INDIE</c:v>
                  </c:pt>
                  <c:pt idx="75">
                    <c:v>RBW</c:v>
                  </c:pt>
                  <c:pt idx="76">
                    <c:v>YG</c:v>
                  </c:pt>
                  <c:pt idx="77">
                    <c:v>SM</c:v>
                  </c:pt>
                  <c:pt idx="78">
                    <c:v>YG</c:v>
                  </c:pt>
                  <c:pt idx="79">
                    <c:v>SM</c:v>
                  </c:pt>
                  <c:pt idx="80">
                    <c:v>SM</c:v>
                  </c:pt>
                  <c:pt idx="81">
                    <c:v>STARSHIP</c:v>
                  </c:pt>
                  <c:pt idx="82">
                    <c:v>SM</c:v>
                  </c:pt>
                  <c:pt idx="83">
                    <c:v>HIGHUP</c:v>
                  </c:pt>
                  <c:pt idx="84">
                    <c:v>INDIE</c:v>
                  </c:pt>
                  <c:pt idx="85">
                    <c:v>JYP</c:v>
                  </c:pt>
                  <c:pt idx="86">
                    <c:v>ABYSS</c:v>
                  </c:pt>
                  <c:pt idx="87">
                    <c:v>SM</c:v>
                  </c:pt>
                  <c:pt idx="88">
                    <c:v>IST</c:v>
                  </c:pt>
                  <c:pt idx="89">
                    <c:v>INDIE</c:v>
                  </c:pt>
                  <c:pt idx="90">
                    <c:v>WM</c:v>
                  </c:pt>
                  <c:pt idx="91">
                    <c:v>WM</c:v>
                  </c:pt>
                  <c:pt idx="92">
                    <c:v>IST</c:v>
                  </c:pt>
                  <c:pt idx="93">
                    <c:v>Mulgogi</c:v>
                  </c:pt>
                  <c:pt idx="94">
                    <c:v>HYBE</c:v>
                  </c:pt>
                  <c:pt idx="95">
                    <c:v>SOURCE</c:v>
                  </c:pt>
                  <c:pt idx="96">
                    <c:v>SM</c:v>
                  </c:pt>
                  <c:pt idx="97">
                    <c:v>JYP</c:v>
                  </c:pt>
                  <c:pt idx="98">
                    <c:v>HYBE</c:v>
                  </c:pt>
                  <c:pt idx="99">
                    <c:v>RBW</c:v>
                  </c:pt>
                  <c:pt idx="100">
                    <c:v>ADOR</c:v>
                  </c:pt>
                  <c:pt idx="101">
                    <c:v>HYBE</c:v>
                  </c:pt>
                  <c:pt idx="102">
                    <c:v>WAKEONE</c:v>
                  </c:pt>
                  <c:pt idx="103">
                    <c:v>SM</c:v>
                  </c:pt>
                  <c:pt idx="104">
                    <c:v>SM</c:v>
                  </c:pt>
                  <c:pt idx="105">
                    <c:v>IST</c:v>
                  </c:pt>
                  <c:pt idx="106">
                    <c:v>STARSHIP</c:v>
                  </c:pt>
                  <c:pt idx="107">
                    <c:v>SM</c:v>
                  </c:pt>
                  <c:pt idx="108">
                    <c:v>BRANDNEW</c:v>
                  </c:pt>
                  <c:pt idx="109">
                    <c:v>HYBE</c:v>
                  </c:pt>
                  <c:pt idx="110">
                    <c:v>WAKEONE</c:v>
                  </c:pt>
                  <c:pt idx="111">
                    <c:v>HYBE</c:v>
                  </c:pt>
                  <c:pt idx="112">
                    <c:v>HYBE</c:v>
                  </c:pt>
                  <c:pt idx="113">
                    <c:v>YG</c:v>
                  </c:pt>
                  <c:pt idx="114">
                    <c:v>HYBE</c:v>
                  </c:pt>
                  <c:pt idx="115">
                    <c:v>SM</c:v>
                  </c:pt>
                  <c:pt idx="116">
                    <c:v>EDAM</c:v>
                  </c:pt>
                  <c:pt idx="117">
                    <c:v>KOZ</c:v>
                  </c:pt>
                  <c:pt idx="118">
                    <c:v>SM</c:v>
                  </c:pt>
                  <c:pt idx="119">
                    <c:v>WAKEONE</c:v>
                  </c:pt>
                  <c:pt idx="120">
                    <c:v>FNC</c:v>
                  </c:pt>
                  <c:pt idx="121">
                    <c:v>WM</c:v>
                  </c:pt>
                  <c:pt idx="122">
                    <c:v>KQ</c:v>
                  </c:pt>
                  <c:pt idx="123">
                    <c:v>HIGHUP</c:v>
                  </c:pt>
                  <c:pt idx="124">
                    <c:v>IST</c:v>
                  </c:pt>
                  <c:pt idx="125">
                    <c:v>YG</c:v>
                  </c:pt>
                  <c:pt idx="126">
                    <c:v>HYBE</c:v>
                  </c:pt>
                  <c:pt idx="127">
                    <c:v>SM</c:v>
                  </c:pt>
                  <c:pt idx="128">
                    <c:v>EDAM</c:v>
                  </c:pt>
                  <c:pt idx="129">
                    <c:v>SM</c:v>
                  </c:pt>
                  <c:pt idx="130">
                    <c:v>IST</c:v>
                  </c:pt>
                  <c:pt idx="131">
                    <c:v>MODHAUS</c:v>
                  </c:pt>
                  <c:pt idx="132">
                    <c:v>SM</c:v>
                  </c:pt>
                  <c:pt idx="133">
                    <c:v>YG</c:v>
                  </c:pt>
                  <c:pt idx="134">
                    <c:v>STARSHIP</c:v>
                  </c:pt>
                  <c:pt idx="135">
                    <c:v>PLEDIS</c:v>
                  </c:pt>
                  <c:pt idx="136">
                    <c:v>HYBE</c:v>
                  </c:pt>
                  <c:pt idx="137">
                    <c:v>DSP</c:v>
                  </c:pt>
                  <c:pt idx="138">
                    <c:v>SM</c:v>
                  </c:pt>
                  <c:pt idx="139">
                    <c:v>STARSHIP</c:v>
                  </c:pt>
                  <c:pt idx="140">
                    <c:v>KOZ</c:v>
                  </c:pt>
                  <c:pt idx="141">
                    <c:v>BELIFT LAB</c:v>
                  </c:pt>
                  <c:pt idx="142">
                    <c:v>SM</c:v>
                  </c:pt>
                  <c:pt idx="143">
                    <c:v>SM</c:v>
                  </c:pt>
                  <c:pt idx="144">
                    <c:v>MODHAUS</c:v>
                  </c:pt>
                  <c:pt idx="145">
                    <c:v>SM</c:v>
                  </c:pt>
                  <c:pt idx="146">
                    <c:v>SM</c:v>
                  </c:pt>
                  <c:pt idx="147">
                    <c:v>HIGHUP</c:v>
                  </c:pt>
                  <c:pt idx="148">
                    <c:v>IST</c:v>
                  </c:pt>
                  <c:pt idx="149">
                    <c:v>STARSHIP</c:v>
                  </c:pt>
                  <c:pt idx="150">
                    <c:v>BPM</c:v>
                  </c:pt>
                  <c:pt idx="151">
                    <c:v>HYBE</c:v>
                  </c:pt>
                  <c:pt idx="152">
                    <c:v>SM</c:v>
                  </c:pt>
                  <c:pt idx="153">
                    <c:v>HYBE</c:v>
                  </c:pt>
                  <c:pt idx="154">
                    <c:v>WAKEONE</c:v>
                  </c:pt>
                  <c:pt idx="155">
                    <c:v>HYBE</c:v>
                  </c:pt>
                  <c:pt idx="156">
                    <c:v>SM</c:v>
                  </c:pt>
                  <c:pt idx="157">
                    <c:v>JYP</c:v>
                  </c:pt>
                  <c:pt idx="158">
                    <c:v>PLEDIS</c:v>
                  </c:pt>
                  <c:pt idx="159">
                    <c:v>KOZ</c:v>
                  </c:pt>
                  <c:pt idx="160">
                    <c:v>SM</c:v>
                  </c:pt>
                  <c:pt idx="161">
                    <c:v>HYBE</c:v>
                  </c:pt>
                  <c:pt idx="162">
                    <c:v>STARSHIP</c:v>
                  </c:pt>
                  <c:pt idx="163">
                    <c:v>EDAM</c:v>
                  </c:pt>
                  <c:pt idx="164">
                    <c:v>JYP</c:v>
                  </c:pt>
                  <c:pt idx="165">
                    <c:v>BELIFT LAB</c:v>
                  </c:pt>
                  <c:pt idx="166">
                    <c:v>WAKEONE</c:v>
                  </c:pt>
                  <c:pt idx="167">
                    <c:v>SM</c:v>
                  </c:pt>
                  <c:pt idx="168">
                    <c:v>SM</c:v>
                  </c:pt>
                  <c:pt idx="169">
                    <c:v>SM</c:v>
                  </c:pt>
                  <c:pt idx="170">
                    <c:v>HYBE</c:v>
                  </c:pt>
                  <c:pt idx="171">
                    <c:v>YG</c:v>
                  </c:pt>
                  <c:pt idx="172">
                    <c:v>BELIFT LAB</c:v>
                  </c:pt>
                  <c:pt idx="173">
                    <c:v>S2</c:v>
                  </c:pt>
                  <c:pt idx="174">
                    <c:v>HIGHUP</c:v>
                  </c:pt>
                  <c:pt idx="175">
                    <c:v>SM</c:v>
                  </c:pt>
                  <c:pt idx="176">
                    <c:v>STARSHIP</c:v>
                  </c:pt>
                  <c:pt idx="177">
                    <c:v>HYBE</c:v>
                  </c:pt>
                  <c:pt idx="178">
                    <c:v>SM</c:v>
                  </c:pt>
                  <c:pt idx="179">
                    <c:v>HYBE</c:v>
                  </c:pt>
                  <c:pt idx="180">
                    <c:v>SM</c:v>
                  </c:pt>
                  <c:pt idx="181">
                    <c:v>YG</c:v>
                  </c:pt>
                  <c:pt idx="182">
                    <c:v>SM</c:v>
                  </c:pt>
                  <c:pt idx="183">
                    <c:v>HIGHUP</c:v>
                  </c:pt>
                  <c:pt idx="184">
                    <c:v>SM</c:v>
                  </c:pt>
                  <c:pt idx="185">
                    <c:v>STARSHIP</c:v>
                  </c:pt>
                  <c:pt idx="186">
                    <c:v>EDAM</c:v>
                  </c:pt>
                  <c:pt idx="187">
                    <c:v>BELIFT LAB</c:v>
                  </c:pt>
                  <c:pt idx="188">
                    <c:v>HYBE</c:v>
                  </c:pt>
                  <c:pt idx="189">
                    <c:v>SM</c:v>
                  </c:pt>
                </c:lvl>
                <c:lvl>
                  <c:pt idx="0">
                    <c:v>MAP OF THE SOUL : 7</c:v>
                  </c:pt>
                  <c:pt idx="1">
                    <c:v>10th Mini Album `FML`</c:v>
                  </c:pt>
                  <c:pt idx="2">
                    <c:v>EXIST - The 7th Album</c:v>
                  </c:pt>
                  <c:pt idx="3">
                    <c:v>비상 : QUANTUM LEAP</c:v>
                  </c:pt>
                  <c:pt idx="4">
                    <c:v>Hello, World - The 4th Mini Album</c:v>
                  </c:pt>
                  <c:pt idx="5">
                    <c:v>color on me</c:v>
                  </c:pt>
                  <c:pt idx="6">
                    <c:v>The Renaissance - The 10th Album</c:v>
                  </c:pt>
                  <c:pt idx="7">
                    <c:v>READY TO BE</c:v>
                  </c:pt>
                  <c:pt idx="8">
                    <c:v>ISTJ - The 3rd Album</c:v>
                  </c:pt>
                  <c:pt idx="9">
                    <c:v>BORN PINK</c:v>
                  </c:pt>
                  <c:pt idx="10">
                    <c:v>GOT7</c:v>
                  </c:pt>
                  <c:pt idx="11">
                    <c:v>Sticker - The 3rd Album</c:v>
                  </c:pt>
                  <c:pt idx="12">
                    <c:v>Oneiric Diary (幻想日記)</c:v>
                  </c:pt>
                  <c:pt idx="13">
                    <c:v>SHAPE of LOVE</c:v>
                  </c:pt>
                  <c:pt idx="14">
                    <c:v>The 6th Mini Album `Happily Ever After`</c:v>
                  </c:pt>
                  <c:pt idx="15">
                    <c:v>이름의 장: TEMPTATION</c:v>
                  </c:pt>
                  <c:pt idx="16">
                    <c:v>5th Album `LILAC`</c:v>
                  </c:pt>
                  <c:pt idx="17">
                    <c:v>사월, 그리고 꽃 - The 1st Mini Album</c:v>
                  </c:pt>
                  <c:pt idx="18">
                    <c:v>★★★★★ (5-STAR)</c:v>
                  </c:pt>
                  <c:pt idx="19">
                    <c:v>B:COMPLETE</c:v>
                  </c:pt>
                  <c:pt idx="20">
                    <c:v>Super One</c:v>
                  </c:pt>
                  <c:pt idx="21">
                    <c:v>INVU - The 3rd Album</c:v>
                  </c:pt>
                  <c:pt idx="22">
                    <c:v>THE WORLD EP.FIN : WILL</c:v>
                  </c:pt>
                  <c:pt idx="23">
                    <c:v>`The ReVe Festival 2022 - Birthday`</c:v>
                  </c:pt>
                  <c:pt idx="24">
                    <c:v>NOIR - The 2nd Mini Album</c:v>
                  </c:pt>
                  <c:pt idx="25">
                    <c:v>Unexpected</c:v>
                  </c:pt>
                  <c:pt idx="26">
                    <c:v>HOLIDAY</c:v>
                  </c:pt>
                  <c:pt idx="27">
                    <c:v>All Yours</c:v>
                  </c:pt>
                  <c:pt idx="28">
                    <c:v>KILL MY DOUBT</c:v>
                  </c:pt>
                  <c:pt idx="29">
                    <c:v>O`CLOCK</c:v>
                  </c:pt>
                  <c:pt idx="30">
                    <c:v>TRAVEL</c:v>
                  </c:pt>
                  <c:pt idx="31">
                    <c:v>Guilty - The 4th Mini Album</c:v>
                  </c:pt>
                  <c:pt idx="32">
                    <c:v>The Four Seasons</c:v>
                  </c:pt>
                  <c:pt idx="33">
                    <c:v>Another</c:v>
                  </c:pt>
                  <c:pt idx="34">
                    <c:v>S.O.L</c:v>
                  </c:pt>
                  <c:pt idx="35">
                    <c:v>The 2nd Album `Time for us`</c:v>
                  </c:pt>
                  <c:pt idx="36">
                    <c:v>My Moment</c:v>
                  </c:pt>
                  <c:pt idx="37">
                    <c:v>Sequence</c:v>
                  </c:pt>
                  <c:pt idx="38">
                    <c:v>FOCUS</c:v>
                  </c:pt>
                  <c:pt idx="39">
                    <c:v>2nd EP ALBUM `HELLO` Chapter 2. Hello, Strange Place</c:v>
                  </c:pt>
                  <c:pt idx="40">
                    <c:v>VOICE : The future is now</c:v>
                  </c:pt>
                  <c:pt idx="41">
                    <c:v>G1</c:v>
                  </c:pt>
                  <c:pt idx="42">
                    <c:v>NEW KIDS REPACKAGE : THE NEW KIDS</c:v>
                  </c:pt>
                  <c:pt idx="43">
                    <c:v>The Book of Us : The Demon</c:v>
                  </c:pt>
                  <c:pt idx="44">
                    <c:v>끝을 받아들이기가 어려워</c:v>
                  </c:pt>
                  <c:pt idx="45">
                    <c:v>Pink Magic</c:v>
                  </c:pt>
                  <c:pt idx="46">
                    <c:v>TURN OVER</c:v>
                  </c:pt>
                  <c:pt idx="47">
                    <c:v>from our Memento Box</c:v>
                  </c:pt>
                  <c:pt idx="48">
                    <c:v>6th Mini Album [Once upon a time]</c:v>
                  </c:pt>
                  <c:pt idx="49">
                    <c:v>Universe - The 3rd Album</c:v>
                  </c:pt>
                  <c:pt idx="50">
                    <c:v>1¹¹=1 (POWER OF DESTINY)</c:v>
                  </c:pt>
                  <c:pt idx="51">
                    <c:v>JINU`s HEYDAY</c:v>
                  </c:pt>
                  <c:pt idx="52">
                    <c:v>야호(夜好)</c:v>
                  </c:pt>
                  <c:pt idx="53">
                    <c:v>A Walk to Remember - Special Album</c:v>
                  </c:pt>
                  <c:pt idx="54">
                    <c:v>너를 만나러 간다 (The day we meet again)</c:v>
                  </c:pt>
                  <c:pt idx="55">
                    <c:v>A LIFE(세상)</c:v>
                  </c:pt>
                  <c:pt idx="56">
                    <c:v>ROMANCE : UNTOLD</c:v>
                  </c:pt>
                  <c:pt idx="57">
                    <c:v>KAI - The 1st Mini Album</c:v>
                  </c:pt>
                  <c:pt idx="58">
                    <c:v>자화상 - The 1st Mini Album</c:v>
                  </c:pt>
                  <c:pt idx="59">
                    <c:v>2ND FULL ALBUM `REBOOT`</c:v>
                  </c:pt>
                  <c:pt idx="60">
                    <c:v>EVERSHINE</c:v>
                  </c:pt>
                  <c:pt idx="61">
                    <c:v>2</c:v>
                  </c:pt>
                  <c:pt idx="62">
                    <c:v>1ST MINI ALBUM Part. 1 [Love Synonym #1 : Right for Me]</c:v>
                  </c:pt>
                  <c:pt idx="63">
                    <c:v>EQUAL</c:v>
                  </c:pt>
                  <c:pt idx="64">
                    <c:v>1ST DESIRE [GREED]</c:v>
                  </c:pt>
                  <c:pt idx="65">
                    <c:v>Summer Special [Flip That]</c:v>
                  </c:pt>
                  <c:pt idx="66">
                    <c:v>애요</c:v>
                  </c:pt>
                  <c:pt idx="67">
                    <c:v>LOVE or TAKE</c:v>
                  </c:pt>
                  <c:pt idx="68">
                    <c:v>Chocolate - The 1st Mini Album</c:v>
                  </c:pt>
                  <c:pt idx="69">
                    <c:v>TRICKSTER</c:v>
                  </c:pt>
                  <c:pt idx="70">
                    <c:v>On My Youth - The 2nd Album</c:v>
                  </c:pt>
                  <c:pt idx="71">
                    <c:v>Dystopia : Road to Utopia</c:v>
                  </c:pt>
                  <c:pt idx="72">
                    <c:v>2nd Album [Game Changer]</c:v>
                  </c:pt>
                  <c:pt idx="73">
                    <c:v>TAKE</c:v>
                  </c:pt>
                  <c:pt idx="74">
                    <c:v>Fame</c:v>
                  </c:pt>
                  <c:pt idx="75">
                    <c:v>SPIT IT OUT</c:v>
                  </c:pt>
                  <c:pt idx="76">
                    <c:v>LALISA</c:v>
                  </c:pt>
                  <c:pt idx="77">
                    <c:v>MY WORLD - The 3rd Mini Album</c:v>
                  </c:pt>
                  <c:pt idx="78">
                    <c:v>R</c:v>
                  </c:pt>
                  <c:pt idx="79">
                    <c:v>공감 - The 1st Mini Album</c:v>
                  </c:pt>
                  <c:pt idx="80">
                    <c:v>HARD - The 8th Album</c:v>
                  </c:pt>
                  <c:pt idx="81">
                    <c:v>I`VE MINE</c:v>
                  </c:pt>
                  <c:pt idx="82">
                    <c:v>Like Water - The 1st Mini Album</c:v>
                  </c:pt>
                  <c:pt idx="83">
                    <c:v>Teddy Bear</c:v>
                  </c:pt>
                  <c:pt idx="84">
                    <c:v>그리움, 아낌없이 주는 나무</c:v>
                  </c:pt>
                  <c:pt idx="85">
                    <c:v>MUST</c:v>
                  </c:pt>
                  <c:pt idx="86">
                    <c:v>riBBon</c:v>
                  </c:pt>
                  <c:pt idx="87">
                    <c:v>BAD LOVE - The 1st Mini Album</c:v>
                  </c:pt>
                  <c:pt idx="88">
                    <c:v>The Blowing</c:v>
                  </c:pt>
                  <c:pt idx="89">
                    <c:v>찬란(燦爛) (MINIRECORD)</c:v>
                  </c:pt>
                  <c:pt idx="90">
                    <c:v>Dear OHMYGIRL</c:v>
                  </c:pt>
                  <c:pt idx="91">
                    <c:v>SUMMER POPUP ALBUM [POPPING]</c:v>
                  </c:pt>
                  <c:pt idx="92">
                    <c:v>PAGE</c:v>
                  </c:pt>
                  <c:pt idx="93">
                    <c:v>IM HERO</c:v>
                  </c:pt>
                  <c:pt idx="94">
                    <c:v>The Astronaut</c:v>
                  </c:pt>
                  <c:pt idx="95">
                    <c:v>UNFORGIVEN</c:v>
                  </c:pt>
                  <c:pt idx="96">
                    <c:v>2021 Winter SMTOWN : SMCU EXPRESS</c:v>
                  </c:pt>
                  <c:pt idx="97">
                    <c:v>expergo</c:v>
                  </c:pt>
                  <c:pt idx="98">
                    <c:v>Indigo</c:v>
                  </c:pt>
                  <c:pt idx="99">
                    <c:v>FORM</c:v>
                  </c:pt>
                  <c:pt idx="100">
                    <c:v>2nd EP `Get Up`</c:v>
                  </c:pt>
                  <c:pt idx="101">
                    <c:v>Jack In The Box (HOPE Edition)</c:v>
                  </c:pt>
                  <c:pt idx="102">
                    <c:v>FIRST IMPACT</c:v>
                  </c:pt>
                  <c:pt idx="103">
                    <c:v>FOREVER 1 - The 7th Album</c:v>
                  </c:pt>
                  <c:pt idx="104">
                    <c:v>28 Reasons - The 1st Mini Album</c:v>
                  </c:pt>
                  <c:pt idx="105">
                    <c:v>6th Single Album `CHASE EPISODE 2. MAUM`</c:v>
                  </c:pt>
                  <c:pt idx="106">
                    <c:v>VOYAGER</c:v>
                  </c:pt>
                  <c:pt idx="107">
                    <c:v>Brand New - The 1st Mini Album</c:v>
                  </c:pt>
                  <c:pt idx="108">
                    <c:v>Love Pt.2 : Passion</c:v>
                  </c:pt>
                  <c:pt idx="109">
                    <c:v>GOLDEN</c:v>
                  </c:pt>
                  <c:pt idx="110">
                    <c:v>YOUTH IN THE SHADE</c:v>
                  </c:pt>
                  <c:pt idx="111">
                    <c:v>Layover</c:v>
                  </c:pt>
                  <c:pt idx="112">
                    <c:v>FACE</c:v>
                  </c:pt>
                  <c:pt idx="113">
                    <c:v>ME</c:v>
                  </c:pt>
                  <c:pt idx="114">
                    <c:v>D-DAY</c:v>
                  </c:pt>
                  <c:pt idx="115">
                    <c:v>ODYSSEY - The 1st Album</c:v>
                  </c:pt>
                  <c:pt idx="116">
                    <c:v>당신 편</c:v>
                  </c:pt>
                  <c:pt idx="117">
                    <c:v>No Genre</c:v>
                  </c:pt>
                  <c:pt idx="118">
                    <c:v>SHALALA - The 1st Mini Album</c:v>
                  </c:pt>
                  <c:pt idx="119">
                    <c:v>PLBBUU (POCA)</c:v>
                  </c:pt>
                  <c:pt idx="120">
                    <c:v>DUH!</c:v>
                  </c:pt>
                  <c:pt idx="121">
                    <c:v>Target: ME</c:v>
                  </c:pt>
                  <c:pt idx="122">
                    <c:v>HOUSE OF TRICKY : HOW TO PLAY</c:v>
                  </c:pt>
                  <c:pt idx="123">
                    <c:v>2nd MINI ALBUM `Happy &amp;`</c:v>
                  </c:pt>
                  <c:pt idx="124">
                    <c:v>4th Mini Album `play hard`</c:v>
                  </c:pt>
                  <c:pt idx="125">
                    <c:v>WE GO UP</c:v>
                  </c:pt>
                  <c:pt idx="126">
                    <c:v>SUPER REAL ME</c:v>
                  </c:pt>
                  <c:pt idx="127">
                    <c:v>COLOR - The 3rd Mini Album</c:v>
                  </c:pt>
                  <c:pt idx="128">
                    <c:v>청춘의 포말 (YOUTH) - The 1st Album</c:v>
                  </c:pt>
                  <c:pt idx="129">
                    <c:v>J - The 1st Album</c:v>
                  </c:pt>
                  <c:pt idx="130">
                    <c:v>Black Out - The 1st Mini Album</c:v>
                  </c:pt>
                  <c:pt idx="131">
                    <c:v>＜ASSEMBLE25＞(Cosmo)</c:v>
                  </c:pt>
                  <c:pt idx="132">
                    <c:v>Like A Flower - The 1st Mini Album</c:v>
                  </c:pt>
                  <c:pt idx="133">
                    <c:v>Back to Life</c:v>
                  </c:pt>
                  <c:pt idx="134">
                    <c:v>COLOR OUTSIDE THE LINES</c:v>
                  </c:pt>
                  <c:pt idx="135">
                    <c:v>Ruby</c:v>
                  </c:pt>
                  <c:pt idx="136">
                    <c:v>Ubermensch</c:v>
                  </c:pt>
                  <c:pt idx="137">
                    <c:v>blackout (EVER ver.)</c:v>
                  </c:pt>
                  <c:pt idx="138">
                    <c:v>The Firstfruit - The 1st Album</c:v>
                  </c:pt>
                  <c:pt idx="139">
                    <c:v>NO LABELS: PART 01</c:v>
                  </c:pt>
                  <c:pt idx="140">
                    <c:v>I did it.</c:v>
                  </c:pt>
                  <c:pt idx="141">
                    <c:v>TASTE - The 1st Album</c:v>
                  </c:pt>
                  <c:pt idx="142">
                    <c:v>Motivation</c:v>
                  </c:pt>
                  <c:pt idx="143">
                    <c:v>The Chase</c:v>
                  </c:pt>
                  <c:pt idx="144">
                    <c:v>＜yesweare＞ (Cosmo)</c:v>
                  </c:pt>
                  <c:pt idx="145">
                    <c:v>Kick Out, Flip Now!</c:v>
                  </c:pt>
                  <c:pt idx="146">
                    <c:v>Beat-Boxer</c:v>
                  </c:pt>
                  <c:pt idx="147">
                    <c:v>MY EYES OPEN VVIDE</c:v>
                  </c:pt>
                  <c:pt idx="148">
                    <c:v>OCEAN</c:v>
                  </c:pt>
                  <c:pt idx="149">
                    <c:v>UNCUT GEM</c:v>
                  </c:pt>
                  <c:pt idx="150">
                    <c:v>The Passage (WITHVUU)</c:v>
                  </c:pt>
                  <c:pt idx="151">
                    <c:v>EUPHORIA</c:v>
                  </c:pt>
                  <c:pt idx="152">
                    <c:v>BOTH SIDES - The 1st Mini Album</c:v>
                  </c:pt>
                  <c:pt idx="153">
                    <c:v>POP IT LIKE (POCA)</c:v>
                  </c:pt>
                  <c:pt idx="154">
                    <c:v>&amp;Our Vibe</c:v>
                  </c:pt>
                  <c:pt idx="155">
                    <c:v>NO DOUBT</c:v>
                  </c:pt>
                  <c:pt idx="156">
                    <c:v>ROCK THE NATION</c:v>
                  </c:pt>
                  <c:pt idx="157">
                    <c:v>TOUGH LOVE</c:v>
                  </c:pt>
                  <c:pt idx="158">
                    <c:v>SET BY US ONLY</c:v>
                  </c:pt>
                  <c:pt idx="159">
                    <c:v>1`ONLY</c:v>
                  </c:pt>
                  <c:pt idx="160">
                    <c:v>SHOT CALLERS</c:v>
                  </c:pt>
                  <c:pt idx="161">
                    <c:v>Free Falling</c:v>
                  </c:pt>
                  <c:pt idx="162">
                    <c:v>RE : LOVE</c:v>
                  </c:pt>
                  <c:pt idx="163">
                    <c:v>Unloved Echo</c:v>
                  </c:pt>
                  <c:pt idx="164">
                    <c:v>3LOGY</c:v>
                  </c:pt>
                  <c:pt idx="165">
                    <c:v>Amplify My Way</c:v>
                  </c:pt>
                  <c:pt idx="166">
                    <c:v>LOVE CATCHER</c:v>
                  </c:pt>
                  <c:pt idx="167">
                    <c:v>光 (INSANITY)</c:v>
                  </c:pt>
                  <c:pt idx="168">
                    <c:v>COME TRUE</c:v>
                  </c:pt>
                  <c:pt idx="169">
                    <c:v>UXLXVE</c:v>
                  </c:pt>
                  <c:pt idx="170">
                    <c:v>STILL : I (MINIRECORD)</c:v>
                  </c:pt>
                  <c:pt idx="171">
                    <c:v>BIG IMPACT</c:v>
                  </c:pt>
                  <c:pt idx="172">
                    <c:v>OFF THE MAP</c:v>
                  </c:pt>
                  <c:pt idx="173">
                    <c:v>The 1st Mini Album [AFTER CRY]</c:v>
                  </c:pt>
                  <c:pt idx="174">
                    <c:v>SIS (Soft Is Strong)</c:v>
                  </c:pt>
                  <c:pt idx="175">
                    <c:v>MUSEUM (POCA)</c:v>
                  </c:pt>
                  <c:pt idx="176">
                    <c:v>Girl Meets Boy</c:v>
                  </c:pt>
                  <c:pt idx="177">
                    <c:v>XO, My Cyberlove</c:v>
                  </c:pt>
                  <c:pt idx="178">
                    <c:v>SWEET DREAM</c:v>
                  </c:pt>
                  <c:pt idx="179">
                    <c:v>LOVECHAPTER</c:v>
                  </c:pt>
                  <c:pt idx="180">
                    <c:v>［BGM : HOW WE RISE - PLAY］</c:v>
                  </c:pt>
                  <c:pt idx="181">
                    <c:v>이상비행</c:v>
                  </c:pt>
                  <c:pt idx="182">
                    <c:v>THE CORE - 核</c:v>
                  </c:pt>
                  <c:pt idx="183">
                    <c:v>2nd Single [Babyface]</c:v>
                  </c:pt>
                  <c:pt idx="184">
                    <c:v>STUDIO WE : Recording #4</c:v>
                  </c:pt>
                  <c:pt idx="185">
                    <c:v>FIRST:DELIVERY</c:v>
                  </c:pt>
                  <c:pt idx="186">
                    <c:v>리메이크 앨범 `써브캐릭터 원`</c:v>
                  </c:pt>
                  <c:pt idx="187">
                    <c:v>In Elixir: Spellbound</c:v>
                  </c:pt>
                  <c:pt idx="188">
                    <c:v>RUN RUN RUN</c:v>
                  </c:pt>
                  <c:pt idx="189">
                    <c:v>Emotion</c:v>
                  </c:pt>
                </c:lvl>
                <c:lvl>
                  <c:pt idx="0">
                    <c:v>5014888</c:v>
                  </c:pt>
                  <c:pt idx="1">
                    <c:v>5546930</c:v>
                  </c:pt>
                  <c:pt idx="2">
                    <c:v>1644860</c:v>
                  </c:pt>
                  <c:pt idx="3">
                    <c:v>580573</c:v>
                  </c:pt>
                  <c:pt idx="4">
                    <c:v>1245318</c:v>
                  </c:pt>
                  <c:pt idx="5">
                    <c:v>500134</c:v>
                  </c:pt>
                  <c:pt idx="6">
                    <c:v>442742</c:v>
                  </c:pt>
                  <c:pt idx="7">
                    <c:v>1674143</c:v>
                  </c:pt>
                  <c:pt idx="8">
                    <c:v>3369118</c:v>
                  </c:pt>
                  <c:pt idx="9">
                    <c:v>2768482</c:v>
                  </c:pt>
                  <c:pt idx="10">
                    <c:v>459254</c:v>
                  </c:pt>
                  <c:pt idx="11">
                    <c:v>2427559</c:v>
                  </c:pt>
                  <c:pt idx="12">
                    <c:v>515492</c:v>
                  </c:pt>
                  <c:pt idx="13">
                    <c:v>435754</c:v>
                  </c:pt>
                  <c:pt idx="14">
                    <c:v>251083</c:v>
                  </c:pt>
                  <c:pt idx="15">
                    <c:v>2868866</c:v>
                  </c:pt>
                  <c:pt idx="16">
                    <c:v>402864</c:v>
                  </c:pt>
                  <c:pt idx="17">
                    <c:v>187575</c:v>
                  </c:pt>
                  <c:pt idx="18">
                    <c:v>5246998</c:v>
                  </c:pt>
                  <c:pt idx="19">
                    <c:v>168075</c:v>
                  </c:pt>
                  <c:pt idx="20">
                    <c:v>504232</c:v>
                  </c:pt>
                  <c:pt idx="21">
                    <c:v>193154</c:v>
                  </c:pt>
                  <c:pt idx="22">
                    <c:v>1444021</c:v>
                  </c:pt>
                  <c:pt idx="23">
                    <c:v>803108</c:v>
                  </c:pt>
                  <c:pt idx="24">
                    <c:v>178643</c:v>
                  </c:pt>
                  <c:pt idx="25">
                    <c:v>742505</c:v>
                  </c:pt>
                  <c:pt idx="26">
                    <c:v>196179</c:v>
                  </c:pt>
                  <c:pt idx="27">
                    <c:v>360911</c:v>
                  </c:pt>
                  <c:pt idx="28">
                    <c:v>1145134</c:v>
                  </c:pt>
                  <c:pt idx="29">
                    <c:v>109428</c:v>
                  </c:pt>
                  <c:pt idx="30">
                    <c:v>169850</c:v>
                  </c:pt>
                  <c:pt idx="31">
                    <c:v>248738</c:v>
                  </c:pt>
                  <c:pt idx="32">
                    <c:v>105227</c:v>
                  </c:pt>
                  <c:pt idx="33">
                    <c:v>104256</c:v>
                  </c:pt>
                  <c:pt idx="34">
                    <c:v>99530</c:v>
                  </c:pt>
                  <c:pt idx="35">
                    <c:v>93025</c:v>
                  </c:pt>
                  <c:pt idx="36">
                    <c:v>87844</c:v>
                  </c:pt>
                  <c:pt idx="37">
                    <c:v>196468</c:v>
                  </c:pt>
                  <c:pt idx="38">
                    <c:v>85461</c:v>
                  </c:pt>
                  <c:pt idx="39">
                    <c:v>76037</c:v>
                  </c:pt>
                  <c:pt idx="40">
                    <c:v>114245</c:v>
                  </c:pt>
                  <c:pt idx="41">
                    <c:v>69397</c:v>
                  </c:pt>
                  <c:pt idx="42">
                    <c:v>68728</c:v>
                  </c:pt>
                  <c:pt idx="43">
                    <c:v>85898</c:v>
                  </c:pt>
                  <c:pt idx="44">
                    <c:v>63987</c:v>
                  </c:pt>
                  <c:pt idx="45">
                    <c:v>60384</c:v>
                  </c:pt>
                  <c:pt idx="46">
                    <c:v>217201</c:v>
                  </c:pt>
                  <c:pt idx="47">
                    <c:v>158682</c:v>
                  </c:pt>
                  <c:pt idx="48">
                    <c:v>54419</c:v>
                  </c:pt>
                  <c:pt idx="49">
                    <c:v>1838636</c:v>
                  </c:pt>
                  <c:pt idx="50">
                    <c:v>52426</c:v>
                  </c:pt>
                  <c:pt idx="51">
                    <c:v>51356</c:v>
                  </c:pt>
                  <c:pt idx="52">
                    <c:v>51237</c:v>
                  </c:pt>
                  <c:pt idx="53">
                    <c:v>49696</c:v>
                  </c:pt>
                  <c:pt idx="54">
                    <c:v>49673</c:v>
                  </c:pt>
                  <c:pt idx="55">
                    <c:v>827889</c:v>
                  </c:pt>
                  <c:pt idx="56">
                    <c:v>2419471</c:v>
                  </c:pt>
                  <c:pt idx="57">
                    <c:v>344246</c:v>
                  </c:pt>
                  <c:pt idx="58">
                    <c:v>272698</c:v>
                  </c:pt>
                  <c:pt idx="59">
                    <c:v>1655397</c:v>
                  </c:pt>
                  <c:pt idx="60">
                    <c:v>360547</c:v>
                  </c:pt>
                  <c:pt idx="61">
                    <c:v>1100757</c:v>
                  </c:pt>
                  <c:pt idx="62">
                    <c:v>146068</c:v>
                  </c:pt>
                  <c:pt idx="63">
                    <c:v>143791</c:v>
                  </c:pt>
                  <c:pt idx="64">
                    <c:v>117570</c:v>
                  </c:pt>
                  <c:pt idx="65">
                    <c:v>156907</c:v>
                  </c:pt>
                  <c:pt idx="66">
                    <c:v>114286</c:v>
                  </c:pt>
                  <c:pt idx="67">
                    <c:v>114355</c:v>
                  </c:pt>
                  <c:pt idx="68">
                    <c:v>109203</c:v>
                  </c:pt>
                  <c:pt idx="69">
                    <c:v>243263</c:v>
                  </c:pt>
                  <c:pt idx="70">
                    <c:v>373307</c:v>
                  </c:pt>
                  <c:pt idx="71">
                    <c:v>129797</c:v>
                  </c:pt>
                  <c:pt idx="72">
                    <c:v>148177</c:v>
                  </c:pt>
                  <c:pt idx="73">
                    <c:v>97577</c:v>
                  </c:pt>
                  <c:pt idx="74">
                    <c:v>86063</c:v>
                  </c:pt>
                  <c:pt idx="75">
                    <c:v>84951</c:v>
                  </c:pt>
                  <c:pt idx="76">
                    <c:v>708475</c:v>
                  </c:pt>
                  <c:pt idx="77">
                    <c:v>2050530</c:v>
                  </c:pt>
                  <c:pt idx="78">
                    <c:v>516915</c:v>
                  </c:pt>
                  <c:pt idx="79">
                    <c:v>380178</c:v>
                  </c:pt>
                  <c:pt idx="80">
                    <c:v>329115</c:v>
                  </c:pt>
                  <c:pt idx="81">
                    <c:v>1878270</c:v>
                  </c:pt>
                  <c:pt idx="82">
                    <c:v>172598</c:v>
                  </c:pt>
                  <c:pt idx="83">
                    <c:v>405233</c:v>
                  </c:pt>
                  <c:pt idx="84">
                    <c:v>144576</c:v>
                  </c:pt>
                  <c:pt idx="85">
                    <c:v>143480</c:v>
                  </c:pt>
                  <c:pt idx="86">
                    <c:v>134845</c:v>
                  </c:pt>
                  <c:pt idx="87">
                    <c:v>128448</c:v>
                  </c:pt>
                  <c:pt idx="88">
                    <c:v>111968</c:v>
                  </c:pt>
                  <c:pt idx="89">
                    <c:v>612633</c:v>
                  </c:pt>
                  <c:pt idx="90">
                    <c:v>111804</c:v>
                  </c:pt>
                  <c:pt idx="91">
                    <c:v>111696</c:v>
                  </c:pt>
                  <c:pt idx="92">
                    <c:v>111497</c:v>
                  </c:pt>
                  <c:pt idx="93">
                    <c:v>1149643</c:v>
                  </c:pt>
                  <c:pt idx="94">
                    <c:v>1040155</c:v>
                  </c:pt>
                  <c:pt idx="95">
                    <c:v>1356140</c:v>
                  </c:pt>
                  <c:pt idx="96">
                    <c:v>564410</c:v>
                  </c:pt>
                  <c:pt idx="97">
                    <c:v>953087</c:v>
                  </c:pt>
                  <c:pt idx="98">
                    <c:v>544294</c:v>
                  </c:pt>
                  <c:pt idx="99">
                    <c:v>630148</c:v>
                  </c:pt>
                  <c:pt idx="100">
                    <c:v>1648361</c:v>
                  </c:pt>
                  <c:pt idx="101">
                    <c:v>577904</c:v>
                  </c:pt>
                  <c:pt idx="102">
                    <c:v>396102</c:v>
                  </c:pt>
                  <c:pt idx="103">
                    <c:v>294948</c:v>
                  </c:pt>
                  <c:pt idx="104">
                    <c:v>241364</c:v>
                  </c:pt>
                  <c:pt idx="105">
                    <c:v>208671</c:v>
                  </c:pt>
                  <c:pt idx="106">
                    <c:v>194166</c:v>
                  </c:pt>
                  <c:pt idx="107">
                    <c:v>177439</c:v>
                  </c:pt>
                  <c:pt idx="108">
                    <c:v>146044</c:v>
                  </c:pt>
                  <c:pt idx="109">
                    <c:v>2208348</c:v>
                  </c:pt>
                  <c:pt idx="110">
                    <c:v>2037790</c:v>
                  </c:pt>
                  <c:pt idx="111">
                    <c:v>1661964</c:v>
                  </c:pt>
                  <c:pt idx="112">
                    <c:v>1322936</c:v>
                  </c:pt>
                  <c:pt idx="113">
                    <c:v>1147208</c:v>
                  </c:pt>
                  <c:pt idx="114">
                    <c:v>1117147</c:v>
                  </c:pt>
                  <c:pt idx="115">
                    <c:v>1412159</c:v>
                  </c:pt>
                  <c:pt idx="116">
                    <c:v>633404</c:v>
                  </c:pt>
                  <c:pt idx="117">
                    <c:v>1164577</c:v>
                  </c:pt>
                  <c:pt idx="118">
                    <c:v>460765</c:v>
                  </c:pt>
                  <c:pt idx="119">
                    <c:v>985947</c:v>
                  </c:pt>
                  <c:pt idx="120">
                    <c:v>397108</c:v>
                  </c:pt>
                  <c:pt idx="121">
                    <c:v>264193</c:v>
                  </c:pt>
                  <c:pt idx="122">
                    <c:v>248816</c:v>
                  </c:pt>
                  <c:pt idx="123">
                    <c:v>239438</c:v>
                  </c:pt>
                  <c:pt idx="124">
                    <c:v>722612</c:v>
                  </c:pt>
                  <c:pt idx="125">
                    <c:v>660326</c:v>
                  </c:pt>
                  <c:pt idx="126">
                    <c:v>483327</c:v>
                  </c:pt>
                  <c:pt idx="127">
                    <c:v>1366466</c:v>
                  </c:pt>
                  <c:pt idx="128">
                    <c:v>384145</c:v>
                  </c:pt>
                  <c:pt idx="129">
                    <c:v>353881</c:v>
                  </c:pt>
                  <c:pt idx="130">
                    <c:v>344729</c:v>
                  </c:pt>
                  <c:pt idx="131">
                    <c:v>406744</c:v>
                  </c:pt>
                  <c:pt idx="132">
                    <c:v>288202</c:v>
                  </c:pt>
                  <c:pt idx="133">
                    <c:v>1331733</c:v>
                  </c:pt>
                  <c:pt idx="134">
                    <c:v>1267011</c:v>
                  </c:pt>
                  <c:pt idx="135">
                    <c:v>797281</c:v>
                  </c:pt>
                  <c:pt idx="136">
                    <c:v>598645</c:v>
                  </c:pt>
                  <c:pt idx="137">
                    <c:v>546483</c:v>
                  </c:pt>
                  <c:pt idx="138">
                    <c:v>530545</c:v>
                  </c:pt>
                  <c:pt idx="139">
                    <c:v>482064</c:v>
                  </c:pt>
                  <c:pt idx="140">
                    <c:v>447420</c:v>
                  </c:pt>
                  <c:pt idx="141">
                    <c:v>424611</c:v>
                  </c:pt>
                  <c:pt idx="142">
                    <c:v>407160</c:v>
                  </c:pt>
                  <c:pt idx="143">
                    <c:v>361295</c:v>
                  </c:pt>
                  <c:pt idx="144">
                    <c:v>368139</c:v>
                  </c:pt>
                  <c:pt idx="145">
                    <c:v>305152</c:v>
                  </c:pt>
                  <c:pt idx="146">
                    <c:v>286294</c:v>
                  </c:pt>
                  <c:pt idx="147">
                    <c:v>253912</c:v>
                  </c:pt>
                  <c:pt idx="148">
                    <c:v>250967</c:v>
                  </c:pt>
                  <c:pt idx="149">
                    <c:v>210484</c:v>
                  </c:pt>
                  <c:pt idx="150">
                    <c:v>228404</c:v>
                  </c:pt>
                  <c:pt idx="151">
                    <c:v>1421925</c:v>
                  </c:pt>
                  <c:pt idx="152">
                    <c:v>395000</c:v>
                  </c:pt>
                  <c:pt idx="153">
                    <c:v>219058</c:v>
                  </c:pt>
                  <c:pt idx="154">
                    <c:v>154182</c:v>
                  </c:pt>
                  <c:pt idx="155">
                    <c:v>74882</c:v>
                  </c:pt>
                  <c:pt idx="156">
                    <c:v>71064</c:v>
                  </c:pt>
                  <c:pt idx="157">
                    <c:v>71002</c:v>
                  </c:pt>
                  <c:pt idx="158">
                    <c:v>67572</c:v>
                  </c:pt>
                  <c:pt idx="159">
                    <c:v>51740</c:v>
                  </c:pt>
                  <c:pt idx="160">
                    <c:v>44256</c:v>
                  </c:pt>
                  <c:pt idx="161">
                    <c:v>43834</c:v>
                  </c:pt>
                  <c:pt idx="162">
                    <c:v>39456</c:v>
                  </c:pt>
                  <c:pt idx="163">
                    <c:v>38190</c:v>
                  </c:pt>
                  <c:pt idx="164">
                    <c:v>34327</c:v>
                  </c:pt>
                  <c:pt idx="165">
                    <c:v>30967</c:v>
                  </c:pt>
                  <c:pt idx="166">
                    <c:v>30240</c:v>
                  </c:pt>
                  <c:pt idx="167">
                    <c:v>25310</c:v>
                  </c:pt>
                  <c:pt idx="168">
                    <c:v>23431</c:v>
                  </c:pt>
                  <c:pt idx="169">
                    <c:v>20000</c:v>
                  </c:pt>
                  <c:pt idx="170">
                    <c:v>20000</c:v>
                  </c:pt>
                  <c:pt idx="171">
                    <c:v>19059</c:v>
                  </c:pt>
                  <c:pt idx="172">
                    <c:v>18562</c:v>
                  </c:pt>
                  <c:pt idx="173">
                    <c:v>18492</c:v>
                  </c:pt>
                  <c:pt idx="174">
                    <c:v>18205</c:v>
                  </c:pt>
                  <c:pt idx="175">
                    <c:v>16898</c:v>
                  </c:pt>
                  <c:pt idx="176">
                    <c:v>16588</c:v>
                  </c:pt>
                  <c:pt idx="177">
                    <c:v>15778</c:v>
                  </c:pt>
                  <c:pt idx="178">
                    <c:v>15413</c:v>
                  </c:pt>
                  <c:pt idx="179">
                    <c:v>14155</c:v>
                  </c:pt>
                  <c:pt idx="180">
                    <c:v>13990</c:v>
                  </c:pt>
                  <c:pt idx="181">
                    <c:v>12503</c:v>
                  </c:pt>
                  <c:pt idx="182">
                    <c:v>12289</c:v>
                  </c:pt>
                  <c:pt idx="183">
                    <c:v>12063</c:v>
                  </c:pt>
                  <c:pt idx="184">
                    <c:v>11988</c:v>
                  </c:pt>
                  <c:pt idx="185">
                    <c:v>11614</c:v>
                  </c:pt>
                  <c:pt idx="186">
                    <c:v>11555</c:v>
                  </c:pt>
                  <c:pt idx="187">
                    <c:v>11522</c:v>
                  </c:pt>
                  <c:pt idx="188">
                    <c:v>9857</c:v>
                  </c:pt>
                  <c:pt idx="189">
                    <c:v>9251</c:v>
                  </c:pt>
                </c:lvl>
                <c:lvl>
                  <c:pt idx="0">
                    <c:v>24</c:v>
                  </c:pt>
                  <c:pt idx="1">
                    <c:v>36</c:v>
                  </c:pt>
                  <c:pt idx="2">
                    <c:v>9</c:v>
                  </c:pt>
                  <c:pt idx="3">
                    <c:v>2</c:v>
                  </c:pt>
                  <c:pt idx="4">
                    <c:v>6</c:v>
                  </c:pt>
                  <c:pt idx="5">
                    <c:v>7</c:v>
                  </c:pt>
                  <c:pt idx="6">
                    <c:v>10</c:v>
                  </c:pt>
                  <c:pt idx="7">
                    <c:v>17</c:v>
                  </c:pt>
                  <c:pt idx="8">
                    <c:v>16</c:v>
                  </c:pt>
                  <c:pt idx="9">
                    <c:v>6</c:v>
                  </c:pt>
                  <c:pt idx="10">
                    <c:v>5</c:v>
                  </c:pt>
                  <c:pt idx="11">
                    <c:v>11</c:v>
                  </c:pt>
                  <c:pt idx="12">
                    <c:v>4</c:v>
                  </c:pt>
                  <c:pt idx="13">
                    <c:v>9</c:v>
                  </c:pt>
                  <c:pt idx="14">
                    <c:v>4</c:v>
                  </c:pt>
                  <c:pt idx="15">
                    <c:v>13</c:v>
                  </c:pt>
                  <c:pt idx="16">
                    <c:v>4</c:v>
                  </c:pt>
                  <c:pt idx="17">
                    <c:v>2</c:v>
                  </c:pt>
                  <c:pt idx="18">
                    <c:v>18</c:v>
                  </c:pt>
                  <c:pt idx="19">
                    <c:v>5</c:v>
                  </c:pt>
                  <c:pt idx="20">
                    <c:v>2</c:v>
                  </c:pt>
                  <c:pt idx="21">
                    <c:v>4</c:v>
                  </c:pt>
                  <c:pt idx="22">
                    <c:v>21</c:v>
                  </c:pt>
                  <c:pt idx="23">
                    <c:v>9</c:v>
                  </c:pt>
                  <c:pt idx="24">
                    <c:v>2</c:v>
                  </c:pt>
                  <c:pt idx="25">
                    <c:v>15</c:v>
                  </c:pt>
                  <c:pt idx="26">
                    <c:v>4</c:v>
                  </c:pt>
                  <c:pt idx="27">
                    <c:v>7</c:v>
                  </c:pt>
                  <c:pt idx="28">
                    <c:v>15</c:v>
                  </c:pt>
                  <c:pt idx="29">
                    <c:v>3</c:v>
                  </c:pt>
                  <c:pt idx="30">
                    <c:v>4</c:v>
                  </c:pt>
                  <c:pt idx="31">
                    <c:v>5</c:v>
                  </c:pt>
                  <c:pt idx="32">
                    <c:v>1</c:v>
                  </c:pt>
                  <c:pt idx="33">
                    <c:v>2</c:v>
                  </c:pt>
                  <c:pt idx="34">
                    <c:v>1</c:v>
                  </c:pt>
                  <c:pt idx="35">
                    <c:v>4</c:v>
                  </c:pt>
                  <c:pt idx="36">
                    <c:v>2</c:v>
                  </c:pt>
                  <c:pt idx="37">
                    <c:v>5</c:v>
                  </c:pt>
                  <c:pt idx="38">
                    <c:v>1</c:v>
                  </c:pt>
                  <c:pt idx="39">
                    <c:v>2</c:v>
                  </c:pt>
                  <c:pt idx="40">
                    <c:v>4</c:v>
                  </c:pt>
                  <c:pt idx="41">
                    <c:v>1</c:v>
                  </c:pt>
                  <c:pt idx="42">
                    <c:v>1</c:v>
                  </c:pt>
                  <c:pt idx="43">
                    <c:v>3</c:v>
                  </c:pt>
                  <c:pt idx="44">
                    <c:v>1</c:v>
                  </c:pt>
                  <c:pt idx="45">
                    <c:v>1</c:v>
                  </c:pt>
                  <c:pt idx="46">
                    <c:v>9</c:v>
                  </c:pt>
                  <c:pt idx="47">
                    <c:v>2</c:v>
                  </c:pt>
                  <c:pt idx="48">
                    <c:v>1</c:v>
                  </c:pt>
                  <c:pt idx="49">
                    <c:v>8</c:v>
                  </c:pt>
                  <c:pt idx="50">
                    <c:v>1</c:v>
                  </c:pt>
                  <c:pt idx="51">
                    <c:v>1</c:v>
                  </c:pt>
                  <c:pt idx="52">
                    <c:v>1</c:v>
                  </c:pt>
                  <c:pt idx="53">
                    <c:v>1</c:v>
                  </c:pt>
                  <c:pt idx="54">
                    <c:v>1</c:v>
                  </c:pt>
                  <c:pt idx="55">
                    <c:v>5</c:v>
                  </c:pt>
                  <c:pt idx="56">
                    <c:v>18</c:v>
                  </c:pt>
                  <c:pt idx="57">
                    <c:v>4</c:v>
                  </c:pt>
                  <c:pt idx="58">
                    <c:v>2</c:v>
                  </c:pt>
                  <c:pt idx="59">
                    <c:v>9</c:v>
                  </c:pt>
                  <c:pt idx="60">
                    <c:v>11</c:v>
                  </c:pt>
                  <c:pt idx="61">
                    <c:v>14</c:v>
                  </c:pt>
                  <c:pt idx="62">
                    <c:v>1</c:v>
                  </c:pt>
                  <c:pt idx="63">
                    <c:v>4</c:v>
                  </c:pt>
                  <c:pt idx="64">
                    <c:v>1</c:v>
                  </c:pt>
                  <c:pt idx="65">
                    <c:v>3</c:v>
                  </c:pt>
                  <c:pt idx="66">
                    <c:v>1</c:v>
                  </c:pt>
                  <c:pt idx="67">
                    <c:v>2</c:v>
                  </c:pt>
                  <c:pt idx="68">
                    <c:v>1</c:v>
                  </c:pt>
                  <c:pt idx="69">
                    <c:v>6</c:v>
                  </c:pt>
                  <c:pt idx="70">
                    <c:v>7</c:v>
                  </c:pt>
                  <c:pt idx="71">
                    <c:v>3</c:v>
                  </c:pt>
                  <c:pt idx="72">
                    <c:v>3</c:v>
                  </c:pt>
                  <c:pt idx="73">
                    <c:v>1</c:v>
                  </c:pt>
                  <c:pt idx="74">
                    <c:v>1</c:v>
                  </c:pt>
                  <c:pt idx="75">
                    <c:v>1</c:v>
                  </c:pt>
                  <c:pt idx="76">
                    <c:v>1</c:v>
                  </c:pt>
                  <c:pt idx="77">
                    <c:v>8</c:v>
                  </c:pt>
                  <c:pt idx="78">
                    <c:v>2</c:v>
                  </c:pt>
                  <c:pt idx="79">
                    <c:v>1</c:v>
                  </c:pt>
                  <c:pt idx="80">
                    <c:v>4</c:v>
                  </c:pt>
                  <c:pt idx="81">
                    <c:v>11</c:v>
                  </c:pt>
                  <c:pt idx="82">
                    <c:v>1</c:v>
                  </c:pt>
                  <c:pt idx="83">
                    <c:v>5</c:v>
                  </c:pt>
                  <c:pt idx="84">
                    <c:v>2</c:v>
                  </c:pt>
                  <c:pt idx="85">
                    <c:v>1</c:v>
                  </c:pt>
                  <c:pt idx="86">
                    <c:v>1</c:v>
                  </c:pt>
                  <c:pt idx="87">
                    <c:v>1</c:v>
                  </c:pt>
                  <c:pt idx="88">
                    <c:v>1</c:v>
                  </c:pt>
                  <c:pt idx="89">
                    <c:v>4</c:v>
                  </c:pt>
                  <c:pt idx="90">
                    <c:v>1</c:v>
                  </c:pt>
                  <c:pt idx="91">
                    <c:v>1</c:v>
                  </c:pt>
                  <c:pt idx="92">
                    <c:v>1</c:v>
                  </c:pt>
                  <c:pt idx="93">
                    <c:v>1</c:v>
                  </c:pt>
                  <c:pt idx="94">
                    <c:v>3</c:v>
                  </c:pt>
                  <c:pt idx="95">
                    <c:v>9</c:v>
                  </c:pt>
                  <c:pt idx="96">
                    <c:v>2</c:v>
                  </c:pt>
                  <c:pt idx="97">
                    <c:v>8</c:v>
                  </c:pt>
                  <c:pt idx="98">
                    <c:v>3</c:v>
                  </c:pt>
                  <c:pt idx="99">
                    <c:v>3</c:v>
                  </c:pt>
                  <c:pt idx="100">
                    <c:v>10</c:v>
                  </c:pt>
                  <c:pt idx="101">
                    <c:v>3</c:v>
                  </c:pt>
                  <c:pt idx="102">
                    <c:v>3</c:v>
                  </c:pt>
                  <c:pt idx="103">
                    <c:v>1</c:v>
                  </c:pt>
                  <c:pt idx="104">
                    <c:v>1</c:v>
                  </c:pt>
                  <c:pt idx="105">
                    <c:v>2</c:v>
                  </c:pt>
                  <c:pt idx="106">
                    <c:v>2</c:v>
                  </c:pt>
                  <c:pt idx="107">
                    <c:v>1</c:v>
                  </c:pt>
                  <c:pt idx="108">
                    <c:v>1</c:v>
                  </c:pt>
                  <c:pt idx="109">
                    <c:v>2</c:v>
                  </c:pt>
                  <c:pt idx="110">
                    <c:v>8</c:v>
                  </c:pt>
                  <c:pt idx="111">
                    <c:v>2</c:v>
                  </c:pt>
                  <c:pt idx="112">
                    <c:v>3</c:v>
                  </c:pt>
                  <c:pt idx="113">
                    <c:v>3</c:v>
                  </c:pt>
                  <c:pt idx="114">
                    <c:v>1</c:v>
                  </c:pt>
                  <c:pt idx="115">
                    <c:v>7</c:v>
                  </c:pt>
                  <c:pt idx="116">
                    <c:v>2</c:v>
                  </c:pt>
                  <c:pt idx="117">
                    <c:v>7</c:v>
                  </c:pt>
                  <c:pt idx="118">
                    <c:v>2</c:v>
                  </c:pt>
                  <c:pt idx="119">
                    <c:v>7</c:v>
                  </c:pt>
                  <c:pt idx="120">
                    <c:v>6</c:v>
                  </c:pt>
                  <c:pt idx="121">
                    <c:v>1</c:v>
                  </c:pt>
                  <c:pt idx="122">
                    <c:v>3</c:v>
                  </c:pt>
                  <c:pt idx="123">
                    <c:v>5</c:v>
                  </c:pt>
                  <c:pt idx="124">
                    <c:v>5</c:v>
                  </c:pt>
                  <c:pt idx="125">
                    <c:v>5</c:v>
                  </c:pt>
                  <c:pt idx="126">
                    <c:v>4</c:v>
                  </c:pt>
                  <c:pt idx="127">
                    <c:v>7</c:v>
                  </c:pt>
                  <c:pt idx="128">
                    <c:v>2</c:v>
                  </c:pt>
                  <c:pt idx="129">
                    <c:v>1</c:v>
                  </c:pt>
                  <c:pt idx="130">
                    <c:v>1</c:v>
                  </c:pt>
                  <c:pt idx="131">
                    <c:v>3</c:v>
                  </c:pt>
                  <c:pt idx="132">
                    <c:v>1</c:v>
                  </c:pt>
                  <c:pt idx="133">
                    <c:v>1</c:v>
                  </c:pt>
                  <c:pt idx="134">
                    <c:v>3</c:v>
                  </c:pt>
                  <c:pt idx="135">
                    <c:v>1</c:v>
                  </c:pt>
                  <c:pt idx="136">
                    <c:v>2</c:v>
                  </c:pt>
                  <c:pt idx="137">
                    <c:v>1</c:v>
                  </c:pt>
                  <c:pt idx="138">
                    <c:v>1</c:v>
                  </c:pt>
                  <c:pt idx="139">
                    <c:v>2</c:v>
                  </c:pt>
                  <c:pt idx="140">
                    <c:v>1</c:v>
                  </c:pt>
                  <c:pt idx="141">
                    <c:v>1</c:v>
                  </c:pt>
                  <c:pt idx="142">
                    <c:v>1</c:v>
                  </c:pt>
                  <c:pt idx="143">
                    <c:v>2</c:v>
                  </c:pt>
                  <c:pt idx="144">
                    <c:v>3</c:v>
                  </c:pt>
                  <c:pt idx="145">
                    <c:v>3</c:v>
                  </c:pt>
                  <c:pt idx="146">
                    <c:v>1</c:v>
                  </c:pt>
                  <c:pt idx="147">
                    <c:v>1</c:v>
                  </c:pt>
                  <c:pt idx="148">
                    <c:v>2</c:v>
                  </c:pt>
                  <c:pt idx="149">
                    <c:v>2</c:v>
                  </c:pt>
                  <c:pt idx="150">
                    <c:v>1</c:v>
                  </c:pt>
                  <c:pt idx="151">
                    <c:v>2</c:v>
                  </c:pt>
                  <c:pt idx="152">
                    <c:v>2</c:v>
                  </c:pt>
                  <c:pt idx="153">
                    <c:v>2</c:v>
                  </c:pt>
                  <c:pt idx="154">
                    <c:v>1</c:v>
                  </c:pt>
                  <c:pt idx="155">
                    <c:v>1</c:v>
                  </c:pt>
                  <c:pt idx="156">
                    <c:v>1</c:v>
                  </c:pt>
                  <c:pt idx="157">
                    <c:v>2</c:v>
                  </c:pt>
                  <c:pt idx="158">
                    <c:v>1</c:v>
                  </c:pt>
                  <c:pt idx="159">
                    <c:v>1</c:v>
                  </c:pt>
                  <c:pt idx="160">
                    <c:v>1</c:v>
                  </c:pt>
                  <c:pt idx="161">
                    <c:v>2</c:v>
                  </c:pt>
                  <c:pt idx="162">
                    <c:v>1</c:v>
                  </c:pt>
                  <c:pt idx="163">
                    <c:v>1</c:v>
                  </c:pt>
                  <c:pt idx="164">
                    <c:v>1</c:v>
                  </c:pt>
                  <c:pt idx="165">
                    <c:v>1</c:v>
                  </c:pt>
                  <c:pt idx="166">
                    <c:v>2</c:v>
                  </c:pt>
                  <c:pt idx="167">
                    <c:v>1</c:v>
                  </c:pt>
                  <c:pt idx="168">
                    <c:v>1</c:v>
                  </c:pt>
                  <c:pt idx="169">
                    <c:v>1</c:v>
                  </c:pt>
                  <c:pt idx="170">
                    <c:v>2</c:v>
                  </c:pt>
                  <c:pt idx="171">
                    <c:v>1</c:v>
                  </c:pt>
                  <c:pt idx="172">
                    <c:v>1</c:v>
                  </c:pt>
                  <c:pt idx="173">
                    <c:v>1</c:v>
                  </c:pt>
                  <c:pt idx="174">
                    <c:v>1</c:v>
                  </c:pt>
                  <c:pt idx="175">
                    <c:v>1</c:v>
                  </c:pt>
                  <c:pt idx="176">
                    <c:v>1</c:v>
                  </c:pt>
                  <c:pt idx="177">
                    <c:v>1</c:v>
                  </c:pt>
                  <c:pt idx="178">
                    <c:v>1</c:v>
                  </c:pt>
                  <c:pt idx="179">
                    <c:v>1</c:v>
                  </c:pt>
                  <c:pt idx="180">
                    <c:v>1</c:v>
                  </c:pt>
                  <c:pt idx="181">
                    <c:v>2</c:v>
                  </c:pt>
                  <c:pt idx="182">
                    <c:v>1</c:v>
                  </c:pt>
                  <c:pt idx="183">
                    <c:v>1</c:v>
                  </c:pt>
                  <c:pt idx="184">
                    <c:v>1</c:v>
                  </c:pt>
                  <c:pt idx="185">
                    <c:v>1</c:v>
                  </c:pt>
                  <c:pt idx="186">
                    <c:v>1</c:v>
                  </c:pt>
                  <c:pt idx="187">
                    <c:v>1</c:v>
                  </c:pt>
                  <c:pt idx="188">
                    <c:v>1</c:v>
                  </c:pt>
                  <c:pt idx="189">
                    <c:v>1</c:v>
                  </c:pt>
                </c:lvl>
                <c:lvl>
                  <c:pt idx="0">
                    <c:v>55</c:v>
                  </c:pt>
                  <c:pt idx="1">
                    <c:v>50</c:v>
                  </c:pt>
                  <c:pt idx="2">
                    <c:v>9</c:v>
                  </c:pt>
                  <c:pt idx="3">
                    <c:v>2</c:v>
                  </c:pt>
                  <c:pt idx="4">
                    <c:v>6</c:v>
                  </c:pt>
                  <c:pt idx="5">
                    <c:v>7</c:v>
                  </c:pt>
                  <c:pt idx="6">
                    <c:v>10</c:v>
                  </c:pt>
                  <c:pt idx="7">
                    <c:v>17</c:v>
                  </c:pt>
                  <c:pt idx="8">
                    <c:v>19</c:v>
                  </c:pt>
                  <c:pt idx="9">
                    <c:v>10</c:v>
                  </c:pt>
                  <c:pt idx="10">
                    <c:v>5</c:v>
                  </c:pt>
                  <c:pt idx="11">
                    <c:v>11</c:v>
                  </c:pt>
                  <c:pt idx="12">
                    <c:v>4</c:v>
                  </c:pt>
                  <c:pt idx="13">
                    <c:v>9</c:v>
                  </c:pt>
                  <c:pt idx="14">
                    <c:v>4</c:v>
                  </c:pt>
                  <c:pt idx="15">
                    <c:v>17</c:v>
                  </c:pt>
                  <c:pt idx="16">
                    <c:v>4</c:v>
                  </c:pt>
                  <c:pt idx="17">
                    <c:v>2</c:v>
                  </c:pt>
                  <c:pt idx="18">
                    <c:v>25</c:v>
                  </c:pt>
                  <c:pt idx="19">
                    <c:v>5</c:v>
                  </c:pt>
                  <c:pt idx="20">
                    <c:v>2</c:v>
                  </c:pt>
                  <c:pt idx="21">
                    <c:v>4</c:v>
                  </c:pt>
                  <c:pt idx="22">
                    <c:v>21</c:v>
                  </c:pt>
                  <c:pt idx="23">
                    <c:v>10</c:v>
                  </c:pt>
                  <c:pt idx="24">
                    <c:v>2</c:v>
                  </c:pt>
                  <c:pt idx="25">
                    <c:v>15</c:v>
                  </c:pt>
                  <c:pt idx="26">
                    <c:v>4</c:v>
                  </c:pt>
                  <c:pt idx="27">
                    <c:v>7</c:v>
                  </c:pt>
                  <c:pt idx="28">
                    <c:v>15</c:v>
                  </c:pt>
                  <c:pt idx="29">
                    <c:v>3</c:v>
                  </c:pt>
                  <c:pt idx="30">
                    <c:v>4</c:v>
                  </c:pt>
                  <c:pt idx="31">
                    <c:v>5</c:v>
                  </c:pt>
                  <c:pt idx="32">
                    <c:v>1</c:v>
                  </c:pt>
                  <c:pt idx="33">
                    <c:v>2</c:v>
                  </c:pt>
                  <c:pt idx="34">
                    <c:v>1</c:v>
                  </c:pt>
                  <c:pt idx="35">
                    <c:v>4</c:v>
                  </c:pt>
                  <c:pt idx="36">
                    <c:v>2</c:v>
                  </c:pt>
                  <c:pt idx="37">
                    <c:v>5</c:v>
                  </c:pt>
                  <c:pt idx="38">
                    <c:v>1</c:v>
                  </c:pt>
                  <c:pt idx="39">
                    <c:v>2</c:v>
                  </c:pt>
                  <c:pt idx="40">
                    <c:v>4</c:v>
                  </c:pt>
                  <c:pt idx="41">
                    <c:v>1</c:v>
                  </c:pt>
                  <c:pt idx="42">
                    <c:v>1</c:v>
                  </c:pt>
                  <c:pt idx="43">
                    <c:v>3</c:v>
                  </c:pt>
                  <c:pt idx="44">
                    <c:v>1</c:v>
                  </c:pt>
                  <c:pt idx="45">
                    <c:v>1</c:v>
                  </c:pt>
                  <c:pt idx="46">
                    <c:v>9</c:v>
                  </c:pt>
                  <c:pt idx="47">
                    <c:v>2</c:v>
                  </c:pt>
                  <c:pt idx="48">
                    <c:v>1</c:v>
                  </c:pt>
                  <c:pt idx="49">
                    <c:v>12</c:v>
                  </c:pt>
                  <c:pt idx="50">
                    <c:v>1</c:v>
                  </c:pt>
                  <c:pt idx="51">
                    <c:v>1</c:v>
                  </c:pt>
                  <c:pt idx="52">
                    <c:v>1</c:v>
                  </c:pt>
                  <c:pt idx="53">
                    <c:v>1</c:v>
                  </c:pt>
                  <c:pt idx="54">
                    <c:v>1</c:v>
                  </c:pt>
                  <c:pt idx="55">
                    <c:v>5</c:v>
                  </c:pt>
                  <c:pt idx="56">
                    <c:v>22</c:v>
                  </c:pt>
                  <c:pt idx="57">
                    <c:v>4</c:v>
                  </c:pt>
                  <c:pt idx="58">
                    <c:v>2</c:v>
                  </c:pt>
                  <c:pt idx="59">
                    <c:v>9</c:v>
                  </c:pt>
                  <c:pt idx="60">
                    <c:v>11</c:v>
                  </c:pt>
                  <c:pt idx="61">
                    <c:v>14</c:v>
                  </c:pt>
                  <c:pt idx="62">
                    <c:v>1</c:v>
                  </c:pt>
                  <c:pt idx="63">
                    <c:v>4</c:v>
                  </c:pt>
                  <c:pt idx="64">
                    <c:v>1</c:v>
                  </c:pt>
                  <c:pt idx="65">
                    <c:v>3</c:v>
                  </c:pt>
                  <c:pt idx="66">
                    <c:v>1</c:v>
                  </c:pt>
                  <c:pt idx="67">
                    <c:v>2</c:v>
                  </c:pt>
                  <c:pt idx="68">
                    <c:v>1</c:v>
                  </c:pt>
                  <c:pt idx="69">
                    <c:v>6</c:v>
                  </c:pt>
                  <c:pt idx="70">
                    <c:v>7</c:v>
                  </c:pt>
                  <c:pt idx="71">
                    <c:v>3</c:v>
                  </c:pt>
                  <c:pt idx="72">
                    <c:v>3</c:v>
                  </c:pt>
                  <c:pt idx="73">
                    <c:v>1</c:v>
                  </c:pt>
                  <c:pt idx="74">
                    <c:v>1</c:v>
                  </c:pt>
                  <c:pt idx="75">
                    <c:v>1</c:v>
                  </c:pt>
                  <c:pt idx="76">
                    <c:v>1</c:v>
                  </c:pt>
                  <c:pt idx="77">
                    <c:v>9</c:v>
                  </c:pt>
                  <c:pt idx="78">
                    <c:v>2</c:v>
                  </c:pt>
                  <c:pt idx="79">
                    <c:v>1</c:v>
                  </c:pt>
                  <c:pt idx="80">
                    <c:v>4</c:v>
                  </c:pt>
                  <c:pt idx="81">
                    <c:v>12</c:v>
                  </c:pt>
                  <c:pt idx="82">
                    <c:v>1</c:v>
                  </c:pt>
                  <c:pt idx="83">
                    <c:v>5</c:v>
                  </c:pt>
                  <c:pt idx="84">
                    <c:v>2</c:v>
                  </c:pt>
                  <c:pt idx="85">
                    <c:v>1</c:v>
                  </c:pt>
                  <c:pt idx="86">
                    <c:v>1</c:v>
                  </c:pt>
                  <c:pt idx="87">
                    <c:v>1</c:v>
                  </c:pt>
                  <c:pt idx="88">
                    <c:v>1</c:v>
                  </c:pt>
                  <c:pt idx="89">
                    <c:v>4</c:v>
                  </c:pt>
                  <c:pt idx="90">
                    <c:v>1</c:v>
                  </c:pt>
                  <c:pt idx="91">
                    <c:v>1</c:v>
                  </c:pt>
                  <c:pt idx="92">
                    <c:v>1</c:v>
                  </c:pt>
                  <c:pt idx="93">
                    <c:v>1</c:v>
                  </c:pt>
                  <c:pt idx="94">
                    <c:v>3</c:v>
                  </c:pt>
                  <c:pt idx="95">
                    <c:v>10</c:v>
                  </c:pt>
                  <c:pt idx="96">
                    <c:v>2</c:v>
                  </c:pt>
                  <c:pt idx="97">
                    <c:v>8</c:v>
                  </c:pt>
                  <c:pt idx="98">
                    <c:v>3</c:v>
                  </c:pt>
                  <c:pt idx="99">
                    <c:v>3</c:v>
                  </c:pt>
                  <c:pt idx="100">
                    <c:v>12</c:v>
                  </c:pt>
                  <c:pt idx="101">
                    <c:v>3</c:v>
                  </c:pt>
                  <c:pt idx="102">
                    <c:v>3</c:v>
                  </c:pt>
                  <c:pt idx="103">
                    <c:v>1</c:v>
                  </c:pt>
                  <c:pt idx="104">
                    <c:v>1</c:v>
                  </c:pt>
                  <c:pt idx="105">
                    <c:v>2</c:v>
                  </c:pt>
                  <c:pt idx="106">
                    <c:v>2</c:v>
                  </c:pt>
                  <c:pt idx="107">
                    <c:v>1</c:v>
                  </c:pt>
                  <c:pt idx="108">
                    <c:v>1</c:v>
                  </c:pt>
                  <c:pt idx="109">
                    <c:v>2</c:v>
                  </c:pt>
                  <c:pt idx="110">
                    <c:v>8</c:v>
                  </c:pt>
                  <c:pt idx="111">
                    <c:v>2</c:v>
                  </c:pt>
                  <c:pt idx="112">
                    <c:v>3</c:v>
                  </c:pt>
                  <c:pt idx="113">
                    <c:v>3</c:v>
                  </c:pt>
                  <c:pt idx="114">
                    <c:v>1</c:v>
                  </c:pt>
                  <c:pt idx="115">
                    <c:v>8</c:v>
                  </c:pt>
                  <c:pt idx="116">
                    <c:v>2</c:v>
                  </c:pt>
                  <c:pt idx="117">
                    <c:v>8</c:v>
                  </c:pt>
                  <c:pt idx="118">
                    <c:v>2</c:v>
                  </c:pt>
                  <c:pt idx="119">
                    <c:v>7</c:v>
                  </c:pt>
                  <c:pt idx="120">
                    <c:v>6</c:v>
                  </c:pt>
                  <c:pt idx="121">
                    <c:v>1</c:v>
                  </c:pt>
                  <c:pt idx="122">
                    <c:v>3</c:v>
                  </c:pt>
                  <c:pt idx="123">
                    <c:v>5</c:v>
                  </c:pt>
                  <c:pt idx="124">
                    <c:v>6</c:v>
                  </c:pt>
                  <c:pt idx="125">
                    <c:v>5</c:v>
                  </c:pt>
                  <c:pt idx="126">
                    <c:v>5</c:v>
                  </c:pt>
                  <c:pt idx="127">
                    <c:v>7</c:v>
                  </c:pt>
                  <c:pt idx="128">
                    <c:v>2</c:v>
                  </c:pt>
                  <c:pt idx="129">
                    <c:v>1</c:v>
                  </c:pt>
                  <c:pt idx="130">
                    <c:v>1</c:v>
                  </c:pt>
                  <c:pt idx="131">
                    <c:v>4</c:v>
                  </c:pt>
                  <c:pt idx="132">
                    <c:v>1</c:v>
                  </c:pt>
                  <c:pt idx="133">
                    <c:v>1</c:v>
                  </c:pt>
                  <c:pt idx="134">
                    <c:v>5</c:v>
                  </c:pt>
                  <c:pt idx="135">
                    <c:v>2</c:v>
                  </c:pt>
                  <c:pt idx="136">
                    <c:v>2</c:v>
                  </c:pt>
                  <c:pt idx="137">
                    <c:v>1</c:v>
                  </c:pt>
                  <c:pt idx="138">
                    <c:v>1</c:v>
                  </c:pt>
                  <c:pt idx="139">
                    <c:v>2</c:v>
                  </c:pt>
                  <c:pt idx="140">
                    <c:v>1</c:v>
                  </c:pt>
                  <c:pt idx="141">
                    <c:v>1</c:v>
                  </c:pt>
                  <c:pt idx="142">
                    <c:v>1</c:v>
                  </c:pt>
                  <c:pt idx="143">
                    <c:v>2</c:v>
                  </c:pt>
                  <c:pt idx="144">
                    <c:v>3</c:v>
                  </c:pt>
                  <c:pt idx="145">
                    <c:v>3</c:v>
                  </c:pt>
                  <c:pt idx="146">
                    <c:v>1</c:v>
                  </c:pt>
                  <c:pt idx="147">
                    <c:v>1</c:v>
                  </c:pt>
                  <c:pt idx="148">
                    <c:v>2</c:v>
                  </c:pt>
                  <c:pt idx="149">
                    <c:v>2</c:v>
                  </c:pt>
                  <c:pt idx="150">
                    <c:v>2</c:v>
                  </c:pt>
                  <c:pt idx="151">
                    <c:v>2</c:v>
                  </c:pt>
                  <c:pt idx="152">
                    <c:v>2</c:v>
                  </c:pt>
                  <c:pt idx="153">
                    <c:v>2</c:v>
                  </c:pt>
                  <c:pt idx="154">
                    <c:v>1</c:v>
                  </c:pt>
                  <c:pt idx="155">
                    <c:v>1</c:v>
                  </c:pt>
                  <c:pt idx="156">
                    <c:v>1</c:v>
                  </c:pt>
                  <c:pt idx="157">
                    <c:v>2</c:v>
                  </c:pt>
                  <c:pt idx="158">
                    <c:v>1</c:v>
                  </c:pt>
                  <c:pt idx="159">
                    <c:v>1</c:v>
                  </c:pt>
                  <c:pt idx="160">
                    <c:v>1</c:v>
                  </c:pt>
                  <c:pt idx="161">
                    <c:v>2</c:v>
                  </c:pt>
                  <c:pt idx="162">
                    <c:v>1</c:v>
                  </c:pt>
                  <c:pt idx="163">
                    <c:v>1</c:v>
                  </c:pt>
                  <c:pt idx="164">
                    <c:v>1</c:v>
                  </c:pt>
                  <c:pt idx="165">
                    <c:v>1</c:v>
                  </c:pt>
                  <c:pt idx="166">
                    <c:v>2</c:v>
                  </c:pt>
                  <c:pt idx="167">
                    <c:v>1</c:v>
                  </c:pt>
                  <c:pt idx="168">
                    <c:v>1</c:v>
                  </c:pt>
                  <c:pt idx="169">
                    <c:v>1</c:v>
                  </c:pt>
                  <c:pt idx="170">
                    <c:v>2</c:v>
                  </c:pt>
                  <c:pt idx="171">
                    <c:v>1</c:v>
                  </c:pt>
                  <c:pt idx="172">
                    <c:v>1</c:v>
                  </c:pt>
                  <c:pt idx="173">
                    <c:v>1</c:v>
                  </c:pt>
                  <c:pt idx="174">
                    <c:v>1</c:v>
                  </c:pt>
                  <c:pt idx="175">
                    <c:v>1</c:v>
                  </c:pt>
                  <c:pt idx="176">
                    <c:v>1</c:v>
                  </c:pt>
                  <c:pt idx="177">
                    <c:v>1</c:v>
                  </c:pt>
                  <c:pt idx="178">
                    <c:v>1</c:v>
                  </c:pt>
                  <c:pt idx="179">
                    <c:v>1</c:v>
                  </c:pt>
                  <c:pt idx="180">
                    <c:v>1</c:v>
                  </c:pt>
                  <c:pt idx="181">
                    <c:v>2</c:v>
                  </c:pt>
                  <c:pt idx="182">
                    <c:v>1</c:v>
                  </c:pt>
                  <c:pt idx="183">
                    <c:v>1</c:v>
                  </c:pt>
                  <c:pt idx="184">
                    <c:v>1</c:v>
                  </c:pt>
                  <c:pt idx="185">
                    <c:v>1</c:v>
                  </c:pt>
                  <c:pt idx="186">
                    <c:v>1</c:v>
                  </c:pt>
                  <c:pt idx="187">
                    <c:v>1</c:v>
                  </c:pt>
                  <c:pt idx="188">
                    <c:v>1</c:v>
                  </c:pt>
                  <c:pt idx="189">
                    <c:v>1</c:v>
                  </c:pt>
                </c:lvl>
                <c:lvl>
                  <c:pt idx="0">
                    <c:v>🌍 Spotify Global</c:v>
                  </c:pt>
                  <c:pt idx="1">
                    <c:v>🌍 Spotify Global</c:v>
                  </c:pt>
                  <c:pt idx="2">
                    <c:v>🌍 Spotify Global</c:v>
                  </c:pt>
                  <c:pt idx="3">
                    <c:v>🇰🇷 Melon Korea</c:v>
                  </c:pt>
                  <c:pt idx="4">
                    <c:v>⚖️ Mixed</c:v>
                  </c:pt>
                  <c:pt idx="5">
                    <c:v>⚖️ Mixed</c:v>
                  </c:pt>
                  <c:pt idx="6">
                    <c:v>⚖️ Mixed</c:v>
                  </c:pt>
                  <c:pt idx="7">
                    <c:v>🌍 Spotify Global</c:v>
                  </c:pt>
                  <c:pt idx="8">
                    <c:v>🌍 Spotify Global</c:v>
                  </c:pt>
                  <c:pt idx="9">
                    <c:v>🌍 Spotify Global</c:v>
                  </c:pt>
                  <c:pt idx="10">
                    <c:v>⚖️ Mixed</c:v>
                  </c:pt>
                  <c:pt idx="11">
                    <c:v>🌍 Spotify Global</c:v>
                  </c:pt>
                  <c:pt idx="12">
                    <c:v>⚖️ Mixed</c:v>
                  </c:pt>
                  <c:pt idx="13">
                    <c:v>⚖️ Mixed</c:v>
                  </c:pt>
                  <c:pt idx="14">
                    <c:v>⚖️ Mixed</c:v>
                  </c:pt>
                  <c:pt idx="15">
                    <c:v>🌍 Spotify Global</c:v>
                  </c:pt>
                  <c:pt idx="16">
                    <c:v>🌍 Spotify Global</c:v>
                  </c:pt>
                  <c:pt idx="17">
                    <c:v>⚖️ Mixed</c:v>
                  </c:pt>
                  <c:pt idx="18">
                    <c:v>🌍 Spotify Global</c:v>
                  </c:pt>
                  <c:pt idx="19">
                    <c:v>⚖️ Mixed</c:v>
                  </c:pt>
                  <c:pt idx="20">
                    <c:v>⚖️ Mixed</c:v>
                  </c:pt>
                  <c:pt idx="21">
                    <c:v>🌍 Spotify Global</c:v>
                  </c:pt>
                  <c:pt idx="22">
                    <c:v>🌍 Spotify Global</c:v>
                  </c:pt>
                  <c:pt idx="23">
                    <c:v>⚖️ Mixed</c:v>
                  </c:pt>
                  <c:pt idx="24">
                    <c:v>⚖️ Mixed</c:v>
                  </c:pt>
                  <c:pt idx="25">
                    <c:v>⚖️ Mixed</c:v>
                  </c:pt>
                  <c:pt idx="26">
                    <c:v>⚖️ Mixed</c:v>
                  </c:pt>
                  <c:pt idx="27">
                    <c:v>⚖️ Mixed</c:v>
                  </c:pt>
                  <c:pt idx="28">
                    <c:v>🌍 Spotify Global</c:v>
                  </c:pt>
                  <c:pt idx="29">
                    <c:v>⚖️ Mixed</c:v>
                  </c:pt>
                  <c:pt idx="30">
                    <c:v>⚖️ Mixed</c:v>
                  </c:pt>
                  <c:pt idx="31">
                    <c:v>⚖️ Mixed</c:v>
                  </c:pt>
                  <c:pt idx="32">
                    <c:v>🌍 Spotify Global</c:v>
                  </c:pt>
                  <c:pt idx="33">
                    <c:v>⚖️ Mixed</c:v>
                  </c:pt>
                  <c:pt idx="34">
                    <c:v>🌍 Spotify Global</c:v>
                  </c:pt>
                  <c:pt idx="35">
                    <c:v>⚖️ Mixed</c:v>
                  </c:pt>
                  <c:pt idx="36">
                    <c:v>⚖️ Mixed</c:v>
                  </c:pt>
                  <c:pt idx="37">
                    <c:v>⚖️ Mixed</c:v>
                  </c:pt>
                  <c:pt idx="38">
                    <c:v>⚖️ Mixed</c:v>
                  </c:pt>
                  <c:pt idx="39">
                    <c:v>🌍 Spotify Global</c:v>
                  </c:pt>
                  <c:pt idx="40">
                    <c:v>⚖️ Mixed</c:v>
                  </c:pt>
                  <c:pt idx="41">
                    <c:v>🇰🇷 Melon Korea</c:v>
                  </c:pt>
                  <c:pt idx="42">
                    <c:v>⚖️ Mixed</c:v>
                  </c:pt>
                  <c:pt idx="43">
                    <c:v>⚖️ Mixed</c:v>
                  </c:pt>
                  <c:pt idx="44">
                    <c:v>🌍 Spotify Global</c:v>
                  </c:pt>
                  <c:pt idx="45">
                    <c:v>🇰🇷 Melon Korea</c:v>
                  </c:pt>
                  <c:pt idx="46">
                    <c:v>⚖️ Mixed</c:v>
                  </c:pt>
                  <c:pt idx="47">
                    <c:v>⚖️ Mixed</c:v>
                  </c:pt>
                  <c:pt idx="48">
                    <c:v>🇰🇷 Melon Korea</c:v>
                  </c:pt>
                  <c:pt idx="49">
                    <c:v>⚖️ Mixed</c:v>
                  </c:pt>
                  <c:pt idx="50">
                    <c:v>🌍 Spotify Global</c:v>
                  </c:pt>
                  <c:pt idx="51">
                    <c:v>🇰🇷 Melon Korea</c:v>
                  </c:pt>
                  <c:pt idx="52">
                    <c:v>🌍 Spotify Global</c:v>
                  </c:pt>
                  <c:pt idx="53">
                    <c:v>🇰🇷 Melon Korea</c:v>
                  </c:pt>
                  <c:pt idx="54">
                    <c:v>⚖️ Mixed</c:v>
                  </c:pt>
                  <c:pt idx="55">
                    <c:v>⚖️ Mixed</c:v>
                  </c:pt>
                  <c:pt idx="56">
                    <c:v>🌍 Spotify Global</c:v>
                  </c:pt>
                  <c:pt idx="57">
                    <c:v>⚖️ Mixed</c:v>
                  </c:pt>
                  <c:pt idx="58">
                    <c:v>⚖️ Mixed</c:v>
                  </c:pt>
                  <c:pt idx="59">
                    <c:v>⚖️ Mixed</c:v>
                  </c:pt>
                  <c:pt idx="60">
                    <c:v>⚖️ Mixed</c:v>
                  </c:pt>
                  <c:pt idx="61">
                    <c:v>🌍 Spotify Global</c:v>
                  </c:pt>
                  <c:pt idx="62">
                    <c:v>🇰🇷 Melon Korea</c:v>
                  </c:pt>
                  <c:pt idx="63">
                    <c:v>⚖️ Mixed</c:v>
                  </c:pt>
                  <c:pt idx="64">
                    <c:v>🇰🇷 Melon Korea</c:v>
                  </c:pt>
                  <c:pt idx="65">
                    <c:v>⚖️ Mixed</c:v>
                  </c:pt>
                  <c:pt idx="66">
                    <c:v>🇰🇷 Melon Korea</c:v>
                  </c:pt>
                  <c:pt idx="67">
                    <c:v>🇰🇷 Melon Korea</c:v>
                  </c:pt>
                  <c:pt idx="68">
                    <c:v>🇰🇷 Melon Korea</c:v>
                  </c:pt>
                  <c:pt idx="69">
                    <c:v>⚖️ Mixed</c:v>
                  </c:pt>
                  <c:pt idx="70">
                    <c:v>⚖️ Mixed</c:v>
                  </c:pt>
                  <c:pt idx="71">
                    <c:v>⚖️ Mixed</c:v>
                  </c:pt>
                  <c:pt idx="72">
                    <c:v>🇰🇷 Melon Korea</c:v>
                  </c:pt>
                  <c:pt idx="73">
                    <c:v>🇰🇷 Melon Korea</c:v>
                  </c:pt>
                  <c:pt idx="74">
                    <c:v>🇰🇷 Melon Korea</c:v>
                  </c:pt>
                  <c:pt idx="75">
                    <c:v>🇰🇷 Melon Korea</c:v>
                  </c:pt>
                  <c:pt idx="76">
                    <c:v>🌍 Spotify Global</c:v>
                  </c:pt>
                  <c:pt idx="77">
                    <c:v>🌍 Spotify Global</c:v>
                  </c:pt>
                  <c:pt idx="78">
                    <c:v>🌍 Spotify Global</c:v>
                  </c:pt>
                  <c:pt idx="79">
                    <c:v>⚖️ Mixed</c:v>
                  </c:pt>
                  <c:pt idx="80">
                    <c:v>🌍 Spotify Global</c:v>
                  </c:pt>
                  <c:pt idx="81">
                    <c:v>🌍 Spotify Global</c:v>
                  </c:pt>
                  <c:pt idx="82">
                    <c:v>⚖️ Mixed</c:v>
                  </c:pt>
                  <c:pt idx="83">
                    <c:v>🌍 Spotify Global</c:v>
                  </c:pt>
                  <c:pt idx="84">
                    <c:v>⚖️ Mixed</c:v>
                  </c:pt>
                  <c:pt idx="85">
                    <c:v>🇰🇷 Melon Korea</c:v>
                  </c:pt>
                  <c:pt idx="86">
                    <c:v>⚖️ Mixed</c:v>
                  </c:pt>
                  <c:pt idx="87">
                    <c:v>⚖️ Mixed</c:v>
                  </c:pt>
                  <c:pt idx="88">
                    <c:v>🇰🇷 Melon Korea</c:v>
                  </c:pt>
                  <c:pt idx="89">
                    <c:v>⚖️ Mixed</c:v>
                  </c:pt>
                  <c:pt idx="90">
                    <c:v>⚖️ Mixed</c:v>
                  </c:pt>
                  <c:pt idx="91">
                    <c:v>🇰🇷 Melon Korea</c:v>
                  </c:pt>
                  <c:pt idx="92">
                    <c:v>🇰🇷 Melon Korea</c:v>
                  </c:pt>
                  <c:pt idx="93">
                    <c:v>🇰🇷 Melon Korea</c:v>
                  </c:pt>
                  <c:pt idx="94">
                    <c:v>⚖️ Mixed</c:v>
                  </c:pt>
                  <c:pt idx="95">
                    <c:v>🌍 Spotify Global</c:v>
                  </c:pt>
                  <c:pt idx="96">
                    <c:v>🇰🇷 Melon Korea</c:v>
                  </c:pt>
                  <c:pt idx="97">
                    <c:v>🌍 Spotify Global</c:v>
                  </c:pt>
                  <c:pt idx="98">
                    <c:v>🌍 Spotify Global</c:v>
                  </c:pt>
                  <c:pt idx="99">
                    <c:v>🇰🇷 Melon Korea</c:v>
                  </c:pt>
                  <c:pt idx="100">
                    <c:v>🌍 Spotify Global</c:v>
                  </c:pt>
                  <c:pt idx="101">
                    <c:v>⚖️ Mixed</c:v>
                  </c:pt>
                  <c:pt idx="102">
                    <c:v>🌍 Spotify Global</c:v>
                  </c:pt>
                  <c:pt idx="103">
                    <c:v>🌍 Spotify Global</c:v>
                  </c:pt>
                  <c:pt idx="104">
                    <c:v>⚖️ Mixed</c:v>
                  </c:pt>
                  <c:pt idx="105">
                    <c:v>🇰🇷 Melon Korea</c:v>
                  </c:pt>
                  <c:pt idx="106">
                    <c:v>⚖️ Mixed</c:v>
                  </c:pt>
                  <c:pt idx="107">
                    <c:v>⚖️ Mixed</c:v>
                  </c:pt>
                  <c:pt idx="108">
                    <c:v>⚖️ Mixed</c:v>
                  </c:pt>
                  <c:pt idx="109">
                    <c:v>🌍 Spotify Global</c:v>
                  </c:pt>
                  <c:pt idx="110">
                    <c:v>🌍 Spotify Global</c:v>
                  </c:pt>
                  <c:pt idx="111">
                    <c:v>🌍 Spotify Global</c:v>
                  </c:pt>
                  <c:pt idx="112">
                    <c:v>🌍 Spotify Global</c:v>
                  </c:pt>
                  <c:pt idx="113">
                    <c:v>🌍 Spotify Global</c:v>
                  </c:pt>
                  <c:pt idx="114">
                    <c:v>🌍 Spotify Global</c:v>
                  </c:pt>
                  <c:pt idx="115">
                    <c:v>⚖️ Mixed</c:v>
                  </c:pt>
                  <c:pt idx="116">
                    <c:v>🇰🇷 Melon Korea</c:v>
                  </c:pt>
                  <c:pt idx="117">
                    <c:v>🌍 Spotify Global</c:v>
                  </c:pt>
                  <c:pt idx="118">
                    <c:v>⚖️ Mixed</c:v>
                  </c:pt>
                  <c:pt idx="119">
                    <c:v>⚖️ Mixed</c:v>
                  </c:pt>
                  <c:pt idx="120">
                    <c:v>⚖️ Mixed</c:v>
                  </c:pt>
                  <c:pt idx="121">
                    <c:v>🇰🇷 Melon Korea</c:v>
                  </c:pt>
                  <c:pt idx="122">
                    <c:v>⚖️ Mixed</c:v>
                  </c:pt>
                  <c:pt idx="123">
                    <c:v>🌍 Spotify Global</c:v>
                  </c:pt>
                  <c:pt idx="124">
                    <c:v>🌍 Spotify Global</c:v>
                  </c:pt>
                  <c:pt idx="125">
                    <c:v>⚖️ Mixed</c:v>
                  </c:pt>
                  <c:pt idx="126">
                    <c:v>🌍 Spotify Global</c:v>
                  </c:pt>
                  <c:pt idx="127">
                    <c:v>⚖️ Mixed</c:v>
                  </c:pt>
                  <c:pt idx="128">
                    <c:v>⚖️ Mixed</c:v>
                  </c:pt>
                  <c:pt idx="129">
                    <c:v>🌍 Spotify Global</c:v>
                  </c:pt>
                  <c:pt idx="130">
                    <c:v>🌍 Spotify Global</c:v>
                  </c:pt>
                  <c:pt idx="131">
                    <c:v>⚖️ Mixed</c:v>
                  </c:pt>
                  <c:pt idx="132">
                    <c:v>🌍 Spotify Global</c:v>
                  </c:pt>
                  <c:pt idx="133">
                    <c:v>🌍 Spotify Global</c:v>
                  </c:pt>
                  <c:pt idx="134">
                    <c:v>🌍 Spotify Global</c:v>
                  </c:pt>
                  <c:pt idx="135">
                    <c:v>🌍 Spotify Global</c:v>
                  </c:pt>
                  <c:pt idx="136">
                    <c:v>🌍 Spotify Global</c:v>
                  </c:pt>
                  <c:pt idx="137">
                    <c:v>⚖️ Mixed</c:v>
                  </c:pt>
                  <c:pt idx="138">
                    <c:v>🌍 Spotify Global</c:v>
                  </c:pt>
                  <c:pt idx="139">
                    <c:v>🌍 Spotify Global</c:v>
                  </c:pt>
                  <c:pt idx="140">
                    <c:v>🌍 Spotify Global</c:v>
                  </c:pt>
                  <c:pt idx="141">
                    <c:v>🌍 Spotify Global</c:v>
                  </c:pt>
                  <c:pt idx="142">
                    <c:v>⚖️ Mixed</c:v>
                  </c:pt>
                  <c:pt idx="143">
                    <c:v>⚖️ Mixed</c:v>
                  </c:pt>
                  <c:pt idx="144">
                    <c:v>⚖️ Mixed</c:v>
                  </c:pt>
                  <c:pt idx="145">
                    <c:v>🌍 Spotify Global</c:v>
                  </c:pt>
                  <c:pt idx="146">
                    <c:v>⚖️ Mixed</c:v>
                  </c:pt>
                  <c:pt idx="147">
                    <c:v>🌍 Spotify Global</c:v>
                  </c:pt>
                  <c:pt idx="148">
                    <c:v>🌍 Spotify Global</c:v>
                  </c:pt>
                  <c:pt idx="149">
                    <c:v>🌍 Spotify Global</c:v>
                  </c:pt>
                  <c:pt idx="150">
                    <c:v>⚖️ Mixed</c:v>
                  </c:pt>
                  <c:pt idx="151">
                    <c:v>🌍 Spotify Global</c:v>
                  </c:pt>
                  <c:pt idx="152">
                    <c:v>🌍 Spotify Global</c:v>
                  </c:pt>
                  <c:pt idx="153">
                    <c:v>⚖️ Mixed</c:v>
                  </c:pt>
                  <c:pt idx="154">
                    <c:v>🌍 Spotify Global</c:v>
                  </c:pt>
                  <c:pt idx="155">
                    <c:v>🌍 Spotify Global</c:v>
                  </c:pt>
                  <c:pt idx="156">
                    <c:v>🌍 Spotify Global</c:v>
                  </c:pt>
                  <c:pt idx="157">
                    <c:v>🌍 Spotify Global</c:v>
                  </c:pt>
                  <c:pt idx="158">
                    <c:v>🌍 Spotify Global</c:v>
                  </c:pt>
                  <c:pt idx="159">
                    <c:v>🌍 Spotify Global</c:v>
                  </c:pt>
                  <c:pt idx="160">
                    <c:v>⚖️ Mixed</c:v>
                  </c:pt>
                  <c:pt idx="161">
                    <c:v>🌍 Spotify Global</c:v>
                  </c:pt>
                  <c:pt idx="162">
                    <c:v>🌍 Spotify Global</c:v>
                  </c:pt>
                  <c:pt idx="163">
                    <c:v>🌍 Spotify Global</c:v>
                  </c:pt>
                  <c:pt idx="164">
                    <c:v>🌍 Spotify Global</c:v>
                  </c:pt>
                  <c:pt idx="165">
                    <c:v>🌍 Spotify Global</c:v>
                  </c:pt>
                  <c:pt idx="166">
                    <c:v>🌍 Spotify Global</c:v>
                  </c:pt>
                  <c:pt idx="167">
                    <c:v>🌍 Spotify Global</c:v>
                  </c:pt>
                  <c:pt idx="168">
                    <c:v>🌍 Spotify Global</c:v>
                  </c:pt>
                  <c:pt idx="169">
                    <c:v>🌍 Spotify Global</c:v>
                  </c:pt>
                  <c:pt idx="170">
                    <c:v>🌍 Spotify Global</c:v>
                  </c:pt>
                  <c:pt idx="171">
                    <c:v>🌍 Spotify Global</c:v>
                  </c:pt>
                  <c:pt idx="172">
                    <c:v>🌍 Spotify Global</c:v>
                  </c:pt>
                  <c:pt idx="173">
                    <c:v>🌍 Spotify Global</c:v>
                  </c:pt>
                  <c:pt idx="174">
                    <c:v>🌍 Spotify Global</c:v>
                  </c:pt>
                  <c:pt idx="175">
                    <c:v>🌍 Spotify Global</c:v>
                  </c:pt>
                  <c:pt idx="176">
                    <c:v>🌍 Spotify Global</c:v>
                  </c:pt>
                  <c:pt idx="177">
                    <c:v>🌍 Spotify Global</c:v>
                  </c:pt>
                  <c:pt idx="178">
                    <c:v>⚖️ Mixed</c:v>
                  </c:pt>
                  <c:pt idx="179">
                    <c:v>🌍 Spotify Global</c:v>
                  </c:pt>
                  <c:pt idx="180">
                    <c:v>🌍 Spotify Global</c:v>
                  </c:pt>
                  <c:pt idx="181">
                    <c:v>⚖️ Mixed</c:v>
                  </c:pt>
                  <c:pt idx="182">
                    <c:v>🌍 Spotify Global</c:v>
                  </c:pt>
                  <c:pt idx="183">
                    <c:v>🌍 Spotify Global</c:v>
                  </c:pt>
                  <c:pt idx="184">
                    <c:v>🌍 Spotify Global</c:v>
                  </c:pt>
                  <c:pt idx="185">
                    <c:v>🌍 Spotify Global</c:v>
                  </c:pt>
                  <c:pt idx="186">
                    <c:v>🌍 Spotify Global</c:v>
                  </c:pt>
                  <c:pt idx="187">
                    <c:v>🌍 Spotify Global</c:v>
                  </c:pt>
                  <c:pt idx="188">
                    <c:v>🌍 Spotify Global</c:v>
                  </c:pt>
                  <c:pt idx="189">
                    <c:v>🌍 Spotify Global</c:v>
                  </c:pt>
                </c:lvl>
                <c:lvl>
                  <c:pt idx="0">
                    <c:v>18.9983814</c:v>
                  </c:pt>
                  <c:pt idx="1">
                    <c:v>7.64996249</c:v>
                  </c:pt>
                  <c:pt idx="2">
                    <c:v>5.256532858</c:v>
                  </c:pt>
                  <c:pt idx="3">
                    <c:v>1.358622878</c:v>
                  </c:pt>
                  <c:pt idx="4">
                    <c:v>4.315700645</c:v>
                  </c:pt>
                  <c:pt idx="5">
                    <c:v>3.521782509</c:v>
                  </c:pt>
                  <c:pt idx="6">
                    <c:v>2.450246152</c:v>
                  </c:pt>
                  <c:pt idx="7">
                    <c:v>7.032655701</c:v>
                  </c:pt>
                  <c:pt idx="8">
                    <c:v>6.452219693</c:v>
                  </c:pt>
                  <c:pt idx="9">
                    <c:v>13.48818544</c:v>
                  </c:pt>
                  <c:pt idx="10">
                    <c:v>3.726421378</c:v>
                  </c:pt>
                  <c:pt idx="11">
                    <c:v>5.238224405</c:v>
                  </c:pt>
                  <c:pt idx="12">
                    <c:v>3.530293025</c:v>
                  </c:pt>
                  <c:pt idx="13">
                    <c:v>3.555329365</c:v>
                  </c:pt>
                  <c:pt idx="14">
                    <c:v>2.252645226</c:v>
                  </c:pt>
                  <c:pt idx="15">
                    <c:v>7.86891481</c:v>
                  </c:pt>
                  <c:pt idx="16">
                    <c:v>9.112209238</c:v>
                  </c:pt>
                  <c:pt idx="17">
                    <c:v>3.090950738</c:v>
                  </c:pt>
                  <c:pt idx="18">
                    <c:v>8.57649362</c:v>
                  </c:pt>
                  <c:pt idx="19">
                    <c:v>3.882878052</c:v>
                  </c:pt>
                  <c:pt idx="20">
                    <c:v>3.659460288</c:v>
                  </c:pt>
                  <c:pt idx="21">
                    <c:v>7.011095805</c:v>
                  </c:pt>
                  <c:pt idx="22">
                    <c:v>5.069086811</c:v>
                  </c:pt>
                  <c:pt idx="23">
                    <c:v>4.763690342</c:v>
                  </c:pt>
                  <c:pt idx="24">
                    <c:v>2.097440674</c:v>
                  </c:pt>
                  <c:pt idx="25">
                    <c:v>3.491421648</c:v>
                  </c:pt>
                  <c:pt idx="26">
                    <c:v>2.804937289</c:v>
                  </c:pt>
                  <c:pt idx="27">
                    <c:v>2.867164207</c:v>
                  </c:pt>
                  <c:pt idx="28">
                    <c:v>5.887859932</c:v>
                  </c:pt>
                  <c:pt idx="29">
                    <c:v>3.491635522</c:v>
                  </c:pt>
                  <c:pt idx="30">
                    <c:v>4.152335828</c:v>
                  </c:pt>
                  <c:pt idx="31">
                    <c:v>3.482150973</c:v>
                  </c:pt>
                  <c:pt idx="32">
                    <c:v>6.709815838</c:v>
                  </c:pt>
                  <c:pt idx="33">
                    <c:v>3.19626765</c:v>
                  </c:pt>
                  <c:pt idx="34">
                    <c:v>5.09626765</c:v>
                  </c:pt>
                  <c:pt idx="35">
                    <c:v>2.777621979</c:v>
                  </c:pt>
                  <c:pt idx="36">
                    <c:v>3.87075643</c:v>
                  </c:pt>
                  <c:pt idx="37">
                    <c:v>3.208026844</c:v>
                  </c:pt>
                  <c:pt idx="38">
                    <c:v>4.07701412</c:v>
                  </c:pt>
                  <c:pt idx="39">
                    <c:v>5.09626765</c:v>
                  </c:pt>
                  <c:pt idx="40">
                    <c:v>2.079828609</c:v>
                  </c:pt>
                  <c:pt idx="41">
                    <c:v>1.57126765</c:v>
                  </c:pt>
                  <c:pt idx="42">
                    <c:v>3.05776059</c:v>
                  </c:pt>
                  <c:pt idx="43">
                    <c:v>2.44276351</c:v>
                  </c:pt>
                  <c:pt idx="44">
                    <c:v>6.11552118</c:v>
                  </c:pt>
                  <c:pt idx="45">
                    <c:v>1.72276059</c:v>
                  </c:pt>
                  <c:pt idx="46">
                    <c:v>2.966440409</c:v>
                  </c:pt>
                  <c:pt idx="47">
                    <c:v>2.750274305</c:v>
                  </c:pt>
                  <c:pt idx="48">
                    <c:v>1.630347453</c:v>
                  </c:pt>
                  <c:pt idx="49">
                    <c:v>3.776165728</c:v>
                  </c:pt>
                  <c:pt idx="50">
                    <c:v>5.61276059</c:v>
                  </c:pt>
                  <c:pt idx="51">
                    <c:v>1.630347453</c:v>
                  </c:pt>
                  <c:pt idx="52">
                    <c:v>7.483680787</c:v>
                  </c:pt>
                  <c:pt idx="53">
                    <c:v>1.22276059</c:v>
                  </c:pt>
                  <c:pt idx="54">
                    <c:v>2.44552118</c:v>
                  </c:pt>
                  <c:pt idx="55">
                    <c:v>3.442753317</c:v>
                  </c:pt>
                  <c:pt idx="56">
                    <c:v>7.192463264</c:v>
                  </c:pt>
                  <c:pt idx="57">
                    <c:v>4.351116948</c:v>
                  </c:pt>
                  <c:pt idx="58">
                    <c:v>2.27415695</c:v>
                  </c:pt>
                  <c:pt idx="59">
                    <c:v>2.710396046</c:v>
                  </c:pt>
                  <c:pt idx="60">
                    <c:v>2.606816873</c:v>
                  </c:pt>
                  <c:pt idx="61">
                    <c:v>7.166691838</c:v>
                  </c:pt>
                  <c:pt idx="62">
                    <c:v>1.186628187</c:v>
                  </c:pt>
                  <c:pt idx="63">
                    <c:v>3.22649231</c:v>
                  </c:pt>
                  <c:pt idx="64">
                    <c:v>0.965880793</c:v>
                  </c:pt>
                  <c:pt idx="65">
                    <c:v>3.482408885</c:v>
                  </c:pt>
                  <c:pt idx="66">
                    <c:v>0.98441552</c:v>
                  </c:pt>
                  <c:pt idx="67">
                    <c:v>1.144080818</c:v>
                  </c:pt>
                  <c:pt idx="68">
                    <c:v>0.724413305</c:v>
                  </c:pt>
                  <c:pt idx="69">
                    <c:v>2.589635389</c:v>
                  </c:pt>
                  <c:pt idx="70">
                    <c:v>3.376847324</c:v>
                  </c:pt>
                  <c:pt idx="71">
                    <c:v>2.737450817</c:v>
                  </c:pt>
                  <c:pt idx="72">
                    <c:v>1.085425686</c:v>
                  </c:pt>
                  <c:pt idx="73">
                    <c:v>1.11256368</c:v>
                  </c:pt>
                  <c:pt idx="74">
                    <c:v>1.200987933</c:v>
                  </c:pt>
                  <c:pt idx="75">
                    <c:v>0.81849774</c:v>
                  </c:pt>
                  <c:pt idx="76">
                    <c:v>6.709819196</c:v>
                  </c:pt>
                  <c:pt idx="77">
                    <c:v>6.849072159</c:v>
                  </c:pt>
                  <c:pt idx="78">
                    <c:v>7.502763896</c:v>
                  </c:pt>
                  <c:pt idx="79">
                    <c:v>4.870878819</c:v>
                  </c:pt>
                  <c:pt idx="80">
                    <c:v>5.460668651</c:v>
                  </c:pt>
                  <c:pt idx="81">
                    <c:v>8.048527867</c:v>
                  </c:pt>
                  <c:pt idx="82">
                    <c:v>4.94276059</c:v>
                  </c:pt>
                  <c:pt idx="83">
                    <c:v>5.203137034</c:v>
                  </c:pt>
                  <c:pt idx="84">
                    <c:v>3.060153246</c:v>
                  </c:pt>
                  <c:pt idx="85">
                    <c:v>0.94276059</c:v>
                  </c:pt>
                  <c:pt idx="86">
                    <c:v>2.714178433</c:v>
                  </c:pt>
                  <c:pt idx="87">
                    <c:v>4.11276059</c:v>
                  </c:pt>
                  <c:pt idx="88">
                    <c:v>1.25701412</c:v>
                  </c:pt>
                  <c:pt idx="89">
                    <c:v>2.846849932</c:v>
                  </c:pt>
                  <c:pt idx="90">
                    <c:v>2.714178433</c:v>
                  </c:pt>
                  <c:pt idx="91">
                    <c:v>1.25701412</c:v>
                  </c:pt>
                  <c:pt idx="92">
                    <c:v>1.627457013</c:v>
                  </c:pt>
                  <c:pt idx="93">
                    <c:v>1.494431223</c:v>
                  </c:pt>
                  <c:pt idx="94">
                    <c:v>3.207633367</c:v>
                  </c:pt>
                  <c:pt idx="95">
                    <c:v>9.521317763</c:v>
                  </c:pt>
                  <c:pt idx="96">
                    <c:v>1.08276059</c:v>
                  </c:pt>
                  <c:pt idx="97">
                    <c:v>5.13443174</c:v>
                  </c:pt>
                  <c:pt idx="98">
                    <c:v>7.152070443</c:v>
                  </c:pt>
                  <c:pt idx="99">
                    <c:v>1.680152308</c:v>
                  </c:pt>
                  <c:pt idx="100">
                    <c:v>12.45375013</c:v>
                  </c:pt>
                  <c:pt idx="101">
                    <c:v>3.229265343</c:v>
                  </c:pt>
                  <c:pt idx="102">
                    <c:v>5.047200738</c:v>
                  </c:pt>
                  <c:pt idx="103">
                    <c:v>5.102509627</c:v>
                  </c:pt>
                  <c:pt idx="104">
                    <c:v>4.94276059</c:v>
                  </c:pt>
                  <c:pt idx="105">
                    <c:v>1.57126765</c:v>
                  </c:pt>
                  <c:pt idx="106">
                    <c:v>2.224497366</c:v>
                  </c:pt>
                  <c:pt idx="107">
                    <c:v>2.903067322</c:v>
                  </c:pt>
                  <c:pt idx="108">
                    <c:v>4.368229414</c:v>
                  </c:pt>
                  <c:pt idx="109">
                    <c:v>13.70850706</c:v>
                  </c:pt>
                  <c:pt idx="110">
                    <c:v>5.293411111</c:v>
                  </c:pt>
                  <c:pt idx="111">
                    <c:v>10.55596968</c:v>
                  </c:pt>
                  <c:pt idx="112">
                    <c:v>10.48112678</c:v>
                  </c:pt>
                  <c:pt idx="113">
                    <c:v>9.220097162</c:v>
                  </c:pt>
                  <c:pt idx="114">
                    <c:v>8.887686136</c:v>
                  </c:pt>
                  <c:pt idx="115">
                    <c:v>4.854292275</c:v>
                  </c:pt>
                  <c:pt idx="116">
                    <c:v>1.02126765</c:v>
                  </c:pt>
                  <c:pt idx="117">
                    <c:v>5.127549346</c:v>
                  </c:pt>
                  <c:pt idx="118">
                    <c:v>4.512437079</c:v>
                  </c:pt>
                  <c:pt idx="119">
                    <c:v>4.826899795</c:v>
                  </c:pt>
                  <c:pt idx="120">
                    <c:v>4.299083611</c:v>
                  </c:pt>
                  <c:pt idx="121">
                    <c:v>1.57126765</c:v>
                  </c:pt>
                  <c:pt idx="122">
                    <c:v>3.485557714</c:v>
                  </c:pt>
                  <c:pt idx="123">
                    <c:v>5.475482574</c:v>
                  </c:pt>
                  <c:pt idx="124">
                    <c:v>6.097719876</c:v>
                  </c:pt>
                  <c:pt idx="125">
                    <c:v>3.824714988</c:v>
                  </c:pt>
                  <c:pt idx="126">
                    <c:v>8.781352944</c:v>
                  </c:pt>
                  <c:pt idx="127">
                    <c:v>4.940267501</c:v>
                  </c:pt>
                  <c:pt idx="128">
                    <c:v>3.822200738</c:v>
                  </c:pt>
                  <c:pt idx="129">
                    <c:v>11.04751177</c:v>
                  </c:pt>
                  <c:pt idx="130">
                    <c:v>5.09626765</c:v>
                  </c:pt>
                  <c:pt idx="131">
                    <c:v>3.762340277</c:v>
                  </c:pt>
                  <c:pt idx="132">
                    <c:v>8.635016292</c:v>
                  </c:pt>
                  <c:pt idx="133">
                    <c:v>5.09626765</c:v>
                  </c:pt>
                  <c:pt idx="134">
                    <c:v>5.500548611</c:v>
                  </c:pt>
                  <c:pt idx="135">
                    <c:v>5.483680787</c:v>
                  </c:pt>
                  <c:pt idx="136">
                    <c:v>6.709815838</c:v>
                  </c:pt>
                  <c:pt idx="137">
                    <c:v>4.7504738</c:v>
                  </c:pt>
                  <c:pt idx="138">
                    <c:v>5.140950738</c:v>
                  </c:pt>
                  <c:pt idx="139">
                    <c:v>5.500548611</c:v>
                  </c:pt>
                  <c:pt idx="140">
                    <c:v>5.500548611</c:v>
                  </c:pt>
                  <c:pt idx="141">
                    <c:v>8.269733989</c:v>
                  </c:pt>
                  <c:pt idx="142">
                    <c:v>4.368229414</c:v>
                  </c:pt>
                  <c:pt idx="143">
                    <c:v>4.639583635</c:v>
                  </c:pt>
                  <c:pt idx="144">
                    <c:v>4.075868633</c:v>
                  </c:pt>
                  <c:pt idx="145">
                    <c:v>5.113303869</c:v>
                  </c:pt>
                  <c:pt idx="146">
                    <c:v>4.368229414</c:v>
                  </c:pt>
                  <c:pt idx="147">
                    <c:v>6.854600983</c:v>
                  </c:pt>
                  <c:pt idx="148">
                    <c:v>5.155019255</c:v>
                  </c:pt>
                  <c:pt idx="149">
                    <c:v>5.982197222</c:v>
                  </c:pt>
                  <c:pt idx="150">
                    <c:v>4.075868633</c:v>
                  </c:pt>
                  <c:pt idx="151">
                    <c:v>7.648277377</c:v>
                  </c:pt>
                  <c:pt idx="152">
                    <c:v>5.559564709</c:v>
                  </c:pt>
                  <c:pt idx="153">
                    <c:v>4.704247062</c:v>
                  </c:pt>
                  <c:pt idx="154">
                    <c:v>5.318229414</c:v>
                  </c:pt>
                  <c:pt idx="155">
                    <c:v>6.236400656</c:v>
                  </c:pt>
                  <c:pt idx="156">
                    <c:v>5.140950738</c:v>
                  </c:pt>
                  <c:pt idx="157">
                    <c:v>5.483680787</c:v>
                  </c:pt>
                  <c:pt idx="158">
                    <c:v>5.61276059</c:v>
                  </c:pt>
                  <c:pt idx="159">
                    <c:v>5.806134644</c:v>
                  </c:pt>
                  <c:pt idx="160">
                    <c:v>4.963680787</c:v>
                  </c:pt>
                  <c:pt idx="161">
                    <c:v>6.236400656</c:v>
                  </c:pt>
                  <c:pt idx="162">
                    <c:v>5.09626765</c:v>
                  </c:pt>
                  <c:pt idx="163">
                    <c:v>5.559564709</c:v>
                  </c:pt>
                  <c:pt idx="164">
                    <c:v>5.875372271</c:v>
                  </c:pt>
                  <c:pt idx="165">
                    <c:v>6.236400656</c:v>
                  </c:pt>
                  <c:pt idx="166">
                    <c:v>5.09626765</c:v>
                  </c:pt>
                  <c:pt idx="167">
                    <c:v>5.09626765</c:v>
                  </c:pt>
                  <c:pt idx="168">
                    <c:v>7.088343419</c:v>
                  </c:pt>
                  <c:pt idx="169">
                    <c:v>5.559564709</c:v>
                  </c:pt>
                  <c:pt idx="170">
                    <c:v>7.268967158</c:v>
                  </c:pt>
                  <c:pt idx="171">
                    <c:v>5.09626765</c:v>
                  </c:pt>
                  <c:pt idx="172">
                    <c:v>6.236400656</c:v>
                  </c:pt>
                  <c:pt idx="173">
                    <c:v>5.483680787</c:v>
                  </c:pt>
                  <c:pt idx="174">
                    <c:v>6.854600983</c:v>
                  </c:pt>
                  <c:pt idx="175">
                    <c:v>5.559564709</c:v>
                  </c:pt>
                  <c:pt idx="176">
                    <c:v>7.088343419</c:v>
                  </c:pt>
                  <c:pt idx="177">
                    <c:v>6.236400656</c:v>
                  </c:pt>
                  <c:pt idx="178">
                    <c:v>4.963680787</c:v>
                  </c:pt>
                  <c:pt idx="179">
                    <c:v>8.269733989</c:v>
                  </c:pt>
                  <c:pt idx="180">
                    <c:v>5.559564709</c:v>
                  </c:pt>
                  <c:pt idx="181">
                    <c:v>4.368229414</c:v>
                  </c:pt>
                  <c:pt idx="182">
                    <c:v>5.559564709</c:v>
                  </c:pt>
                  <c:pt idx="183">
                    <c:v>6.854600983</c:v>
                  </c:pt>
                  <c:pt idx="184">
                    <c:v>5.22552118</c:v>
                  </c:pt>
                  <c:pt idx="185">
                    <c:v>5.500548611</c:v>
                  </c:pt>
                  <c:pt idx="186">
                    <c:v>7.544828993</c:v>
                  </c:pt>
                  <c:pt idx="187">
                    <c:v>6.236400656</c:v>
                  </c:pt>
                  <c:pt idx="188">
                    <c:v>7.041840393</c:v>
                  </c:pt>
                  <c:pt idx="189">
                    <c:v>5.559564709</c:v>
                  </c:pt>
                </c:lvl>
                <c:lvl>
                  <c:pt idx="0">
                    <c:v>🎧 Stream-Heavy</c:v>
                  </c:pt>
                  <c:pt idx="1">
                    <c:v>🏆 Physically Loyal</c:v>
                  </c:pt>
                  <c:pt idx="2">
                    <c:v>🏆 Physically Loyal</c:v>
                  </c:pt>
                  <c:pt idx="3">
                    <c:v>🏆 Physically Loyal</c:v>
                  </c:pt>
                  <c:pt idx="4">
                    <c:v>🏆 Physically Loyal</c:v>
                  </c:pt>
                  <c:pt idx="5">
                    <c:v>⚖️ Balanced</c:v>
                  </c:pt>
                  <c:pt idx="6">
                    <c:v>⚖️ Balanced</c:v>
                  </c:pt>
                  <c:pt idx="7">
                    <c:v>⚖️ Balanced</c:v>
                  </c:pt>
                  <c:pt idx="8">
                    <c:v>🏆 Physically Loyal</c:v>
                  </c:pt>
                  <c:pt idx="9">
                    <c:v>🎧 Stream-Heavy</c:v>
                  </c:pt>
                  <c:pt idx="10">
                    <c:v>⚖️ Balanced</c:v>
                  </c:pt>
                  <c:pt idx="11">
                    <c:v>🏆 Physically Loyal</c:v>
                  </c:pt>
                  <c:pt idx="12">
                    <c:v>🏆 Physically Loyal</c:v>
                  </c:pt>
                  <c:pt idx="13">
                    <c:v>⚖️ Balanced</c:v>
                  </c:pt>
                  <c:pt idx="14">
                    <c:v>⚖️ Balanced</c:v>
                  </c:pt>
                  <c:pt idx="15">
                    <c:v>🏆 Physically Loyal</c:v>
                  </c:pt>
                  <c:pt idx="16">
                    <c:v>🎧 Stream-Heavy</c:v>
                  </c:pt>
                  <c:pt idx="17">
                    <c:v>⚖️ Balanced</c:v>
                  </c:pt>
                  <c:pt idx="18">
                    <c:v>🏆 Physically Loyal</c:v>
                  </c:pt>
                  <c:pt idx="19">
                    <c:v>🎧 Stream-Heavy</c:v>
                  </c:pt>
                  <c:pt idx="20">
                    <c:v>🏆 Physically Loyal</c:v>
                  </c:pt>
                  <c:pt idx="21">
                    <c:v>🎧 Stream-Heavy</c:v>
                  </c:pt>
                  <c:pt idx="22">
                    <c:v>⚖️ Balanced</c:v>
                  </c:pt>
                  <c:pt idx="23">
                    <c:v>⚖️ Balanced</c:v>
                  </c:pt>
                  <c:pt idx="24">
                    <c:v>⚖️ Balanced</c:v>
                  </c:pt>
                  <c:pt idx="25">
                    <c:v>🏆 Physically Loyal</c:v>
                  </c:pt>
                  <c:pt idx="26">
                    <c:v>⚖️ Balanced</c:v>
                  </c:pt>
                  <c:pt idx="27">
                    <c:v>⚖️ Balanced</c:v>
                  </c:pt>
                  <c:pt idx="28">
                    <c:v>⚖️ Balanced</c:v>
                  </c:pt>
                  <c:pt idx="29">
                    <c:v>⚖️ Balanced</c:v>
                  </c:pt>
                  <c:pt idx="30">
                    <c:v>🎧 Stream-Heavy</c:v>
                  </c:pt>
                  <c:pt idx="31">
                    <c:v>🎧 Stream-Heavy</c:v>
                  </c:pt>
                  <c:pt idx="32">
                    <c:v>🎧 Stream-Heavy</c:v>
                  </c:pt>
                  <c:pt idx="33">
                    <c:v>⚖️ Balanced</c:v>
                  </c:pt>
                  <c:pt idx="34">
                    <c:v>🎧 Stream-Heavy</c:v>
                  </c:pt>
                  <c:pt idx="35">
                    <c:v>🎧 Stream-Heavy</c:v>
                  </c:pt>
                  <c:pt idx="36">
                    <c:v>🎧 Stream-Heavy</c:v>
                  </c:pt>
                  <c:pt idx="37">
                    <c:v>🎧 Stream-Heavy</c:v>
                  </c:pt>
                  <c:pt idx="38">
                    <c:v>🎧 Stream-Heavy</c:v>
                  </c:pt>
                  <c:pt idx="39">
                    <c:v>🎧 Stream-Heavy</c:v>
                  </c:pt>
                  <c:pt idx="40">
                    <c:v>⚖️ Balanced</c:v>
                  </c:pt>
                  <c:pt idx="41">
                    <c:v>⚖️ Balanced</c:v>
                  </c:pt>
                  <c:pt idx="42">
                    <c:v>🎧 Stream-Heavy</c:v>
                  </c:pt>
                  <c:pt idx="43">
                    <c:v>🎧 Stream-Heavy</c:v>
                  </c:pt>
                  <c:pt idx="44">
                    <c:v>🎧 Stream-Heavy</c:v>
                  </c:pt>
                  <c:pt idx="45">
                    <c:v>🎧 Stream-Heavy</c:v>
                  </c:pt>
                  <c:pt idx="46">
                    <c:v>🎧 Stream-Heavy</c:v>
                  </c:pt>
                  <c:pt idx="47">
                    <c:v>🎧 Stream-Heavy</c:v>
                  </c:pt>
                  <c:pt idx="48">
                    <c:v>🎧 Stream-Heavy</c:v>
                  </c:pt>
                  <c:pt idx="49">
                    <c:v>🏆 Physically Loyal</c:v>
                  </c:pt>
                  <c:pt idx="50">
                    <c:v>🎧 Stream-Heavy</c:v>
                  </c:pt>
                  <c:pt idx="51">
                    <c:v>🎧 Stream-Heavy</c:v>
                  </c:pt>
                  <c:pt idx="52">
                    <c:v>🎧 Stream-Heavy</c:v>
                  </c:pt>
                  <c:pt idx="53">
                    <c:v>🎧 Stream-Heavy</c:v>
                  </c:pt>
                  <c:pt idx="54">
                    <c:v>🎧 Stream-Heavy</c:v>
                  </c:pt>
                  <c:pt idx="55">
                    <c:v>🏆 Physically Loyal</c:v>
                  </c:pt>
                  <c:pt idx="56">
                    <c:v>🏆 Physically Loyal</c:v>
                  </c:pt>
                  <c:pt idx="57">
                    <c:v>🎧 Stream-Heavy</c:v>
                  </c:pt>
                  <c:pt idx="58">
                    <c:v>⚖️ Balanced</c:v>
                  </c:pt>
                  <c:pt idx="59">
                    <c:v>🏆 Physically Loyal</c:v>
                  </c:pt>
                  <c:pt idx="60">
                    <c:v>⚖️ Balanced</c:v>
                  </c:pt>
                  <c:pt idx="61">
                    <c:v>⚖️ Balanced</c:v>
                  </c:pt>
                  <c:pt idx="62">
                    <c:v>🏆 Physically Loyal</c:v>
                  </c:pt>
                  <c:pt idx="63">
                    <c:v>🎧 Stream-Heavy</c:v>
                  </c:pt>
                  <c:pt idx="64">
                    <c:v>⚖️ Balanced</c:v>
                  </c:pt>
                  <c:pt idx="65">
                    <c:v>🎧 Stream-Heavy</c:v>
                  </c:pt>
                  <c:pt idx="66">
                    <c:v>🏆 Physically Loyal</c:v>
                  </c:pt>
                  <c:pt idx="67">
                    <c:v>⚖️ Balanced</c:v>
                  </c:pt>
                  <c:pt idx="68">
                    <c:v>⚖️ Balanced</c:v>
                  </c:pt>
                  <c:pt idx="69">
                    <c:v>⚖️ Balanced</c:v>
                  </c:pt>
                  <c:pt idx="70">
                    <c:v>⚖️ Balanced</c:v>
                  </c:pt>
                  <c:pt idx="71">
                    <c:v>🎧 Stream-Heavy</c:v>
                  </c:pt>
                  <c:pt idx="72">
                    <c:v>⚖️ Balanced</c:v>
                  </c:pt>
                  <c:pt idx="73">
                    <c:v>⚖️ Balanced</c:v>
                  </c:pt>
                  <c:pt idx="74">
                    <c:v>⚖️ Balanced</c:v>
                  </c:pt>
                  <c:pt idx="75">
                    <c:v>⚖️ Balanced</c:v>
                  </c:pt>
                  <c:pt idx="76">
                    <c:v>⚖️ Balanced</c:v>
                  </c:pt>
                  <c:pt idx="77">
                    <c:v>🏆 Physically Loyal</c:v>
                  </c:pt>
                  <c:pt idx="78">
                    <c:v>🎧 Stream-Heavy</c:v>
                  </c:pt>
                  <c:pt idx="79">
                    <c:v>⚖️ Balanced</c:v>
                  </c:pt>
                  <c:pt idx="80">
                    <c:v>🎧 Stream-Heavy</c:v>
                  </c:pt>
                  <c:pt idx="81">
                    <c:v>🏆 Physically Loyal</c:v>
                  </c:pt>
                  <c:pt idx="82">
                    <c:v>🎧 Stream-Heavy</c:v>
                  </c:pt>
                  <c:pt idx="83">
                    <c:v>🎧 Stream-Heavy</c:v>
                  </c:pt>
                  <c:pt idx="84">
                    <c:v>🎧 Stream-Heavy</c:v>
                  </c:pt>
                  <c:pt idx="85">
                    <c:v>⚖️ Balanced</c:v>
                  </c:pt>
                  <c:pt idx="86">
                    <c:v>🎧 Stream-Heavy</c:v>
                  </c:pt>
                  <c:pt idx="87">
                    <c:v>🎧 Stream-Heavy</c:v>
                  </c:pt>
                  <c:pt idx="88">
                    <c:v>⚖️ Balanced</c:v>
                  </c:pt>
                  <c:pt idx="89">
                    <c:v>🏆 Physically Loyal</c:v>
                  </c:pt>
                  <c:pt idx="90">
                    <c:v>🎧 Stream-Heavy</c:v>
                  </c:pt>
                  <c:pt idx="91">
                    <c:v>🎧 Stream-Heavy</c:v>
                  </c:pt>
                  <c:pt idx="92">
                    <c:v>⚖️ Balanced</c:v>
                  </c:pt>
                  <c:pt idx="93">
                    <c:v>🏆 Physically Loyal</c:v>
                  </c:pt>
                  <c:pt idx="94">
                    <c:v>🏆 Physically Loyal</c:v>
                  </c:pt>
                  <c:pt idx="95">
                    <c:v>⚖️ Balanced</c:v>
                  </c:pt>
                  <c:pt idx="96">
                    <c:v>🏆 Physically Loyal</c:v>
                  </c:pt>
                  <c:pt idx="97">
                    <c:v>🏆 Physically Loyal</c:v>
                  </c:pt>
                  <c:pt idx="98">
                    <c:v>🎧 Stream-Heavy</c:v>
                  </c:pt>
                  <c:pt idx="99">
                    <c:v>🏆 Physically Loyal</c:v>
                  </c:pt>
                  <c:pt idx="100">
                    <c:v>🎧 Stream-Heavy</c:v>
                  </c:pt>
                  <c:pt idx="101">
                    <c:v>⚖️ Balanced</c:v>
                  </c:pt>
                  <c:pt idx="102">
                    <c:v>⚖️ Balanced</c:v>
                  </c:pt>
                  <c:pt idx="103">
                    <c:v>🎧 Stream-Heavy</c:v>
                  </c:pt>
                  <c:pt idx="104">
                    <c:v>🎧 Stream-Heavy</c:v>
                  </c:pt>
                  <c:pt idx="105">
                    <c:v>⚖️ Balanced</c:v>
                  </c:pt>
                  <c:pt idx="106">
                    <c:v>⚖️ Balanced</c:v>
                  </c:pt>
                  <c:pt idx="107">
                    <c:v>🎧 Stream-Heavy</c:v>
                  </c:pt>
                  <c:pt idx="108">
                    <c:v>🎧 Stream-Heavy</c:v>
                  </c:pt>
                  <c:pt idx="109">
                    <c:v>⚖️ Balanced</c:v>
                  </c:pt>
                  <c:pt idx="110">
                    <c:v>🏆 Physically Loyal</c:v>
                  </c:pt>
                  <c:pt idx="111">
                    <c:v>⚖️ Balanced</c:v>
                  </c:pt>
                  <c:pt idx="112">
                    <c:v>⚖️ Balanced</c:v>
                  </c:pt>
                  <c:pt idx="113">
                    <c:v>⚖️ Balanced</c:v>
                  </c:pt>
                  <c:pt idx="114">
                    <c:v>⚖️ Balanced</c:v>
                  </c:pt>
                  <c:pt idx="115">
                    <c:v>🏆 Physically Loyal</c:v>
                  </c:pt>
                  <c:pt idx="116">
                    <c:v>🏆 Physically Loyal</c:v>
                  </c:pt>
                  <c:pt idx="117">
                    <c:v>🏆 Physically Loyal</c:v>
                  </c:pt>
                  <c:pt idx="118">
                    <c:v>⚖️ Balanced</c:v>
                  </c:pt>
                  <c:pt idx="119">
                    <c:v>🏆 Physically Loyal</c:v>
                  </c:pt>
                  <c:pt idx="120">
                    <c:v>⚖️ Balanced</c:v>
                  </c:pt>
                  <c:pt idx="121">
                    <c:v>⚖️ Balanced</c:v>
                  </c:pt>
                  <c:pt idx="122">
                    <c:v>⚖️ Balanced</c:v>
                  </c:pt>
                  <c:pt idx="123">
                    <c:v>🎧 Stream-Heavy</c:v>
                  </c:pt>
                  <c:pt idx="124">
                    <c:v>⚖️ Balanced</c:v>
                  </c:pt>
                  <c:pt idx="125">
                    <c:v>⚖️ Balanced</c:v>
                  </c:pt>
                  <c:pt idx="126">
                    <c:v>🎧 Stream-Heavy</c:v>
                  </c:pt>
                  <c:pt idx="127">
                    <c:v>🏆 Physically Loyal</c:v>
                  </c:pt>
                  <c:pt idx="128">
                    <c:v>⚖️ Balanced</c:v>
                  </c:pt>
                  <c:pt idx="129">
                    <c:v>🎧 Stream-Heavy</c:v>
                  </c:pt>
                  <c:pt idx="130">
                    <c:v>⚖️ Balanced</c:v>
                  </c:pt>
                  <c:pt idx="131">
                    <c:v>🏆 Physically Loyal</c:v>
                  </c:pt>
                  <c:pt idx="132">
                    <c:v>🎧 Stream-Heavy</c:v>
                  </c:pt>
                  <c:pt idx="133">
                    <c:v>🏆 Physically Loyal</c:v>
                  </c:pt>
                  <c:pt idx="134">
                    <c:v>⚖️ Balanced</c:v>
                  </c:pt>
                  <c:pt idx="135">
                    <c:v>⚖️ Balanced</c:v>
                  </c:pt>
                  <c:pt idx="136">
                    <c:v>🎧 Stream-Heavy</c:v>
                  </c:pt>
                  <c:pt idx="137">
                    <c:v>🏆 Physically Loyal</c:v>
                  </c:pt>
                  <c:pt idx="138">
                    <c:v>⚖️ Balanced</c:v>
                  </c:pt>
                  <c:pt idx="139">
                    <c:v>⚖️ Balanced</c:v>
                  </c:pt>
                  <c:pt idx="140">
                    <c:v>🏆 Physically Loyal</c:v>
                  </c:pt>
                  <c:pt idx="141">
                    <c:v>⚖️ Balanced</c:v>
                  </c:pt>
                  <c:pt idx="142">
                    <c:v>⚖️ Balanced</c:v>
                  </c:pt>
                  <c:pt idx="143">
                    <c:v>⚖️ Balanced</c:v>
                  </c:pt>
                  <c:pt idx="144">
                    <c:v>🏆 Physically Loyal</c:v>
                  </c:pt>
                  <c:pt idx="145">
                    <c:v>⚖️ Balanced</c:v>
                  </c:pt>
                  <c:pt idx="146">
                    <c:v>⚖️ Balanced</c:v>
                  </c:pt>
                  <c:pt idx="147">
                    <c:v>🎧 Stream-Heavy</c:v>
                  </c:pt>
                  <c:pt idx="148">
                    <c:v>⚖️ Balanced</c:v>
                  </c:pt>
                  <c:pt idx="149">
                    <c:v>🎧 Stream-Heavy</c:v>
                  </c:pt>
                  <c:pt idx="150">
                    <c:v>⚖️ Balanced</c:v>
                  </c:pt>
                  <c:pt idx="151">
                    <c:v>⚖️ Balanced</c:v>
                  </c:pt>
                  <c:pt idx="152">
                    <c:v>🎧 Stream-Heavy</c:v>
                  </c:pt>
                  <c:pt idx="153">
                    <c:v>🎧 Stream-Heavy</c:v>
                  </c:pt>
                  <c:pt idx="154">
                    <c:v>🎧 Stream-Heavy</c:v>
                  </c:pt>
                  <c:pt idx="155">
                    <c:v>🎧 Stream-Heavy</c:v>
                  </c:pt>
                  <c:pt idx="156">
                    <c:v>🎧 Stream-Heavy</c:v>
                  </c:pt>
                  <c:pt idx="157">
                    <c:v>🎧 Stream-Heavy</c:v>
                  </c:pt>
                  <c:pt idx="158">
                    <c:v>🎧 Stream-Heavy</c:v>
                  </c:pt>
                  <c:pt idx="159">
                    <c:v>🎧 Stream-Heavy</c:v>
                  </c:pt>
                  <c:pt idx="160">
                    <c:v>🎧 Stream-Heavy</c:v>
                  </c:pt>
                  <c:pt idx="161">
                    <c:v>🎧 Stream-Heavy</c:v>
                  </c:pt>
                  <c:pt idx="162">
                    <c:v>🎧 Stream-Heavy</c:v>
                  </c:pt>
                  <c:pt idx="163">
                    <c:v>🎧 Stream-Heavy</c:v>
                  </c:pt>
                  <c:pt idx="164">
                    <c:v>🎧 Stream-Heavy</c:v>
                  </c:pt>
                  <c:pt idx="165">
                    <c:v>🎧 Stream-Heavy</c:v>
                  </c:pt>
                  <c:pt idx="166">
                    <c:v>🎧 Stream-Heavy</c:v>
                  </c:pt>
                  <c:pt idx="167">
                    <c:v>🎧 Stream-Heavy</c:v>
                  </c:pt>
                  <c:pt idx="168">
                    <c:v>🎧 Stream-Heavy</c:v>
                  </c:pt>
                  <c:pt idx="169">
                    <c:v>🎧 Stream-Heavy</c:v>
                  </c:pt>
                  <c:pt idx="170">
                    <c:v>🎧 Stream-Heavy</c:v>
                  </c:pt>
                  <c:pt idx="171">
                    <c:v>🎧 Stream-Heavy</c:v>
                  </c:pt>
                  <c:pt idx="172">
                    <c:v>🎧 Stream-Heavy</c:v>
                  </c:pt>
                  <c:pt idx="173">
                    <c:v>🎧 Stream-Heavy</c:v>
                  </c:pt>
                  <c:pt idx="174">
                    <c:v>🎧 Stream-Heavy</c:v>
                  </c:pt>
                  <c:pt idx="175">
                    <c:v>🎧 Stream-Heavy</c:v>
                  </c:pt>
                  <c:pt idx="176">
                    <c:v>🎧 Stream-Heavy</c:v>
                  </c:pt>
                  <c:pt idx="177">
                    <c:v>🎧 Stream-Heavy</c:v>
                  </c:pt>
                  <c:pt idx="178">
                    <c:v>🎧 Stream-Heavy</c:v>
                  </c:pt>
                  <c:pt idx="179">
                    <c:v>🎧 Stream-Heavy</c:v>
                  </c:pt>
                  <c:pt idx="180">
                    <c:v>🎧 Stream-Heavy</c:v>
                  </c:pt>
                  <c:pt idx="181">
                    <c:v>🎧 Stream-Heavy</c:v>
                  </c:pt>
                  <c:pt idx="182">
                    <c:v>🎧 Stream-Heavy</c:v>
                  </c:pt>
                  <c:pt idx="183">
                    <c:v>🎧 Stream-Heavy</c:v>
                  </c:pt>
                  <c:pt idx="184">
                    <c:v>🎧 Stream-Heavy</c:v>
                  </c:pt>
                  <c:pt idx="185">
                    <c:v>🎧 Stream-Heavy</c:v>
                  </c:pt>
                  <c:pt idx="186">
                    <c:v>🎧 Stream-Heavy</c:v>
                  </c:pt>
                  <c:pt idx="187">
                    <c:v>🎧 Stream-Heavy</c:v>
                  </c:pt>
                  <c:pt idx="188">
                    <c:v>🎧 Stream-Heavy</c:v>
                  </c:pt>
                  <c:pt idx="189">
                    <c:v>🎧 Stream-Heavy</c:v>
                  </c:pt>
                </c:lvl>
                <c:lvl>
                  <c:pt idx="0">
                    <c:v>17009.33204</c:v>
                  </c:pt>
                  <c:pt idx="1">
                    <c:v>4222.963567</c:v>
                  </c:pt>
                  <c:pt idx="2">
                    <c:v>3833.645431</c:v>
                  </c:pt>
                  <c:pt idx="3">
                    <c:v>2099.50191</c:v>
                  </c:pt>
                  <c:pt idx="4">
                    <c:v>3105.809041</c:v>
                  </c:pt>
                  <c:pt idx="5">
                    <c:v>6826.736377</c:v>
                  </c:pt>
                  <c:pt idx="6">
                    <c:v>6092.899186</c:v>
                  </c:pt>
                  <c:pt idx="7">
                    <c:v>6126.71795</c:v>
                  </c:pt>
                  <c:pt idx="8">
                    <c:v>3314.224346</c:v>
                  </c:pt>
                  <c:pt idx="9">
                    <c:v>16000.73476</c:v>
                  </c:pt>
                  <c:pt idx="10">
                    <c:v>5261.312262</c:v>
                  </c:pt>
                  <c:pt idx="11">
                    <c:v>2997.256743</c:v>
                  </c:pt>
                  <c:pt idx="12">
                    <c:v>4739.947825</c:v>
                  </c:pt>
                  <c:pt idx="13">
                    <c:v>5374.00692</c:v>
                  </c:pt>
                  <c:pt idx="14">
                    <c:v>5300.22839</c:v>
                  </c:pt>
                  <c:pt idx="15">
                    <c:v>4443.84031</c:v>
                  </c:pt>
                  <c:pt idx="16">
                    <c:v>19238.45847</c:v>
                  </c:pt>
                  <c:pt idx="17">
                    <c:v>6113.274733</c:v>
                  </c:pt>
                  <c:pt idx="18">
                    <c:v>3847.563658</c:v>
                  </c:pt>
                  <c:pt idx="19">
                    <c:v>18118.62548</c:v>
                  </c:pt>
                  <c:pt idx="20">
                    <c:v>4664.901198</c:v>
                  </c:pt>
                  <c:pt idx="21">
                    <c:v>35829.24172</c:v>
                  </c:pt>
                  <c:pt idx="22">
                    <c:v>5028.675187</c:v>
                  </c:pt>
                  <c:pt idx="23">
                    <c:v>8118.866654</c:v>
                  </c:pt>
                  <c:pt idx="24">
                    <c:v>8644.487749</c:v>
                  </c:pt>
                  <c:pt idx="25">
                    <c:v>4466.78467</c:v>
                  </c:pt>
                  <c:pt idx="26">
                    <c:v>9275.199031</c:v>
                  </c:pt>
                  <c:pt idx="27">
                    <c:v>6351.803664</c:v>
                  </c:pt>
                  <c:pt idx="28">
                    <c:v>7922.376812</c:v>
                  </c:pt>
                  <c:pt idx="29">
                    <c:v>9298.021056</c:v>
                  </c:pt>
                  <c:pt idx="30">
                    <c:v>17615.97815</c:v>
                  </c:pt>
                  <c:pt idx="31">
                    <c:v>15143.68103</c:v>
                  </c:pt>
                  <c:pt idx="32">
                    <c:v>32354.35884</c:v>
                  </c:pt>
                  <c:pt idx="33">
                    <c:v>8840.150607</c:v>
                  </c:pt>
                  <c:pt idx="34">
                    <c:v>12373.67746</c:v>
                  </c:pt>
                  <c:pt idx="35">
                    <c:v>17571.22975</c:v>
                  </c:pt>
                  <c:pt idx="36">
                    <c:v>11586.49455</c:v>
                  </c:pt>
                  <c:pt idx="37">
                    <c:v>13469.68581</c:v>
                  </c:pt>
                  <c:pt idx="38">
                    <c:v>14761.72895</c:v>
                  </c:pt>
                  <c:pt idx="39">
                    <c:v>16439.65531</c:v>
                  </c:pt>
                  <c:pt idx="40">
                    <c:v>9366.591087</c:v>
                  </c:pt>
                  <c:pt idx="41">
                    <c:v>6607.664856</c:v>
                  </c:pt>
                  <c:pt idx="42">
                    <c:v>20538.23941</c:v>
                  </c:pt>
                  <c:pt idx="43">
                    <c:v>15999.13534</c:v>
                  </c:pt>
                  <c:pt idx="44">
                    <c:v>20497.16533</c:v>
                  </c:pt>
                  <c:pt idx="45">
                    <c:v>13986.35596</c:v>
                  </c:pt>
                  <c:pt idx="46">
                    <c:v>15521.54824</c:v>
                  </c:pt>
                  <c:pt idx="47">
                    <c:v>14548.69921</c:v>
                  </c:pt>
                  <c:pt idx="48">
                    <c:v>11844.24774</c:v>
                  </c:pt>
                  <c:pt idx="49">
                    <c:v>4594.295918</c:v>
                  </c:pt>
                  <c:pt idx="50">
                    <c:v>42394.08152</c:v>
                  </c:pt>
                  <c:pt idx="51">
                    <c:v>11577.07216</c:v>
                  </c:pt>
                  <c:pt idx="52">
                    <c:v>46305.44563</c:v>
                  </c:pt>
                  <c:pt idx="53">
                    <c:v>12969.89935</c:v>
                  </c:pt>
                  <c:pt idx="54">
                    <c:v>10962.73867</c:v>
                  </c:pt>
                  <c:pt idx="55">
                    <c:v>1933.228995</c:v>
                  </c:pt>
                  <c:pt idx="56">
                    <c:v>4900.038211</c:v>
                  </c:pt>
                  <c:pt idx="57">
                    <c:v>10204.41244</c:v>
                  </c:pt>
                  <c:pt idx="58">
                    <c:v>6428.761761</c:v>
                  </c:pt>
                  <c:pt idx="59">
                    <c:v>2893.072326</c:v>
                  </c:pt>
                  <c:pt idx="60">
                    <c:v>7271.993154</c:v>
                  </c:pt>
                  <c:pt idx="61">
                    <c:v>6556.963945</c:v>
                  </c:pt>
                  <c:pt idx="62">
                    <c:v>4983.940548</c:v>
                  </c:pt>
                  <c:pt idx="63">
                    <c:v>23105.92705</c:v>
                  </c:pt>
                  <c:pt idx="64">
                    <c:v>5059.812188</c:v>
                  </c:pt>
                  <c:pt idx="65">
                    <c:v>16726.66594</c:v>
                  </c:pt>
                  <c:pt idx="66">
                    <c:v>3486.354864</c:v>
                  </c:pt>
                  <c:pt idx="67">
                    <c:v>8472.111203</c:v>
                  </c:pt>
                  <c:pt idx="68">
                    <c:v>7736.808155</c:v>
                  </c:pt>
                  <c:pt idx="69">
                    <c:v>9946.937982</c:v>
                  </c:pt>
                  <c:pt idx="70">
                    <c:v>7697.937729</c:v>
                  </c:pt>
                  <c:pt idx="71">
                    <c:v>12298.19083</c:v>
                  </c:pt>
                  <c:pt idx="72">
                    <c:v>7147.634421</c:v>
                  </c:pt>
                  <c:pt idx="73">
                    <c:v>9396.523279</c:v>
                  </c:pt>
                  <c:pt idx="74">
                    <c:v>6554.716336</c:v>
                  </c:pt>
                  <c:pt idx="75">
                    <c:v>6742.412226</c:v>
                  </c:pt>
                  <c:pt idx="76">
                    <c:v>9181.062128</c:v>
                  </c:pt>
                  <c:pt idx="77">
                    <c:v>3505.187932</c:v>
                  </c:pt>
                  <c:pt idx="78">
                    <c:v>11067.44809</c:v>
                  </c:pt>
                  <c:pt idx="79">
                    <c:v>5610.226136</c:v>
                  </c:pt>
                  <c:pt idx="80">
                    <c:v>16223.47484</c:v>
                  </c:pt>
                  <c:pt idx="81">
                    <c:v>4916.099563</c:v>
                  </c:pt>
                  <c:pt idx="82">
                    <c:v>13838.81689</c:v>
                  </c:pt>
                  <c:pt idx="83">
                    <c:v>11676.13391</c:v>
                  </c:pt>
                  <c:pt idx="84">
                    <c:v>15577.3715</c:v>
                  </c:pt>
                  <c:pt idx="85">
                    <c:v>8980.708935</c:v>
                  </c:pt>
                  <c:pt idx="86">
                    <c:v>13115.44453</c:v>
                  </c:pt>
                  <c:pt idx="87">
                    <c:v>18081.65264</c:v>
                  </c:pt>
                  <c:pt idx="88">
                    <c:v>9275.436893</c:v>
                  </c:pt>
                  <c:pt idx="89">
                    <c:v>2845.217829</c:v>
                  </c:pt>
                  <c:pt idx="90">
                    <c:v>16712.74836</c:v>
                  </c:pt>
                  <c:pt idx="91">
                    <c:v>11088.59868</c:v>
                  </c:pt>
                  <c:pt idx="92">
                    <c:v>8916.101348</c:v>
                  </c:pt>
                  <c:pt idx="93">
                    <c:v>1607.935784</c:v>
                  </c:pt>
                  <c:pt idx="94">
                    <c:v>3087.935539</c:v>
                  </c:pt>
                  <c:pt idx="95">
                    <c:v>8950.152336</c:v>
                  </c:pt>
                  <c:pt idx="96">
                    <c:v>3489.70591</c:v>
                  </c:pt>
                  <c:pt idx="97">
                    <c:v>4610.184959</c:v>
                  </c:pt>
                  <c:pt idx="98">
                    <c:v>12100.31616</c:v>
                  </c:pt>
                  <c:pt idx="99">
                    <c:v>2456.255412</c:v>
                  </c:pt>
                  <c:pt idx="100">
                    <c:v>12132.85056</c:v>
                  </c:pt>
                  <c:pt idx="101">
                    <c:v>7011.903547</c:v>
                  </c:pt>
                  <c:pt idx="102">
                    <c:v>7279.065108</c:v>
                  </c:pt>
                  <c:pt idx="103">
                    <c:v>12010.7684</c:v>
                  </c:pt>
                  <c:pt idx="104">
                    <c:v>12381.92986</c:v>
                  </c:pt>
                  <c:pt idx="105">
                    <c:v>7395.996559</c:v>
                  </c:pt>
                  <c:pt idx="106">
                    <c:v>8825.51188</c:v>
                  </c:pt>
                  <c:pt idx="107">
                    <c:v>10722.28832</c:v>
                  </c:pt>
                  <c:pt idx="108">
                    <c:v>13362.76819</c:v>
                  </c:pt>
                  <c:pt idx="109">
                    <c:v>7843.504736</c:v>
                  </c:pt>
                  <c:pt idx="110">
                    <c:v>2031.543082</c:v>
                  </c:pt>
                  <c:pt idx="111">
                    <c:v>6929.661557</c:v>
                  </c:pt>
                  <c:pt idx="112">
                    <c:v>8219.338075</c:v>
                  </c:pt>
                  <c:pt idx="113">
                    <c:v>8858.682306</c:v>
                  </c:pt>
                  <c:pt idx="114">
                    <c:v>5432.187633</c:v>
                  </c:pt>
                  <c:pt idx="115">
                    <c:v>4019.523155</c:v>
                  </c:pt>
                  <c:pt idx="116">
                    <c:v>1819.388067</c:v>
                  </c:pt>
                  <c:pt idx="117">
                    <c:v>3287.279634</c:v>
                  </c:pt>
                  <c:pt idx="118">
                    <c:v>7663.144332</c:v>
                  </c:pt>
                  <c:pt idx="119">
                    <c:v>4183.279044</c:v>
                  </c:pt>
                  <c:pt idx="120">
                    <c:v>7265.971186</c:v>
                  </c:pt>
                  <c:pt idx="121">
                    <c:v>6467.060513</c:v>
                  </c:pt>
                  <c:pt idx="122">
                    <c:v>7946.774155</c:v>
                  </c:pt>
                  <c:pt idx="123">
                    <c:v>14520.75287</c:v>
                  </c:pt>
                  <c:pt idx="124">
                    <c:v>5558.146286</c:v>
                  </c:pt>
                  <c:pt idx="125">
                    <c:v>5061.311333</c:v>
                  </c:pt>
                  <c:pt idx="126">
                    <c:v>11564.48178</c:v>
                  </c:pt>
                  <c:pt idx="127">
                    <c:v>4019.526385</c:v>
                  </c:pt>
                  <c:pt idx="128">
                    <c:v>6479.94762</c:v>
                  </c:pt>
                  <c:pt idx="129">
                    <c:v>17431.14809</c:v>
                  </c:pt>
                  <c:pt idx="130">
                    <c:v>6183.268939</c:v>
                  </c:pt>
                  <c:pt idx="131">
                    <c:v>3966.94625</c:v>
                  </c:pt>
                  <c:pt idx="132">
                    <c:v>11979.62581</c:v>
                  </c:pt>
                  <c:pt idx="133">
                    <c:v>1675.675318</c:v>
                  </c:pt>
                  <c:pt idx="134">
                    <c:v>5610.442186</c:v>
                  </c:pt>
                  <c:pt idx="135">
                    <c:v>7456.723835</c:v>
                  </c:pt>
                  <c:pt idx="136">
                    <c:v>10485.69801</c:v>
                  </c:pt>
                  <c:pt idx="137">
                    <c:v>3170.367821</c:v>
                  </c:pt>
                  <c:pt idx="138">
                    <c:v>5621.676046</c:v>
                  </c:pt>
                  <c:pt idx="139">
                    <c:v>5315.451268</c:v>
                  </c:pt>
                  <c:pt idx="140">
                    <c:v>4062.295199</c:v>
                  </c:pt>
                  <c:pt idx="141">
                    <c:v>9581.834003</c:v>
                  </c:pt>
                  <c:pt idx="142">
                    <c:v>5529.895171</c:v>
                  </c:pt>
                  <c:pt idx="143">
                    <c:v>5851.230433</c:v>
                  </c:pt>
                  <c:pt idx="144">
                    <c:v>4264.563793</c:v>
                  </c:pt>
                  <c:pt idx="145">
                    <c:v>7682.578813</c:v>
                  </c:pt>
                  <c:pt idx="146">
                    <c:v>7864.475392</c:v>
                  </c:pt>
                  <c:pt idx="147">
                    <c:v>10801.19143</c:v>
                  </c:pt>
                  <c:pt idx="148">
                    <c:v>9102.005079</c:v>
                  </c:pt>
                  <c:pt idx="149">
                    <c:v>19505.28039</c:v>
                  </c:pt>
                  <c:pt idx="150">
                    <c:v>8796.274303</c:v>
                  </c:pt>
                  <c:pt idx="151">
                    <c:v>9719.767888</c:v>
                  </c:pt>
                  <c:pt idx="152">
                    <c:v>12370.69145</c:v>
                  </c:pt>
                  <c:pt idx="153">
                    <c:v>23701.83768</c:v>
                  </c:pt>
                  <c:pt idx="154">
                    <c:v>16114.41101</c:v>
                  </c:pt>
                  <c:pt idx="155">
                    <c:v>54786.89295</c:v>
                  </c:pt>
                  <c:pt idx="156">
                    <c:v>43377.12651</c:v>
                  </c:pt>
                  <c:pt idx="157">
                    <c:v>55485.4941</c:v>
                  </c:pt>
                  <c:pt idx="158">
                    <c:v>58049.96327</c:v>
                  </c:pt>
                  <c:pt idx="159">
                    <c:v>35031.93116</c:v>
                  </c:pt>
                  <c:pt idx="160">
                    <c:v>60885.5775</c:v>
                  </c:pt>
                  <c:pt idx="161">
                    <c:v>103757.0085</c:v>
                  </c:pt>
                  <c:pt idx="162">
                    <c:v>51489.05409</c:v>
                  </c:pt>
                  <c:pt idx="163">
                    <c:v>50315.58308</c:v>
                  </c:pt>
                  <c:pt idx="164">
                    <c:v>92130.16337</c:v>
                  </c:pt>
                  <c:pt idx="165">
                    <c:v>132481.4195</c:v>
                  </c:pt>
                  <c:pt idx="166">
                    <c:v>103074.8063</c:v>
                  </c:pt>
                  <c:pt idx="167">
                    <c:v>84217.7842</c:v>
                  </c:pt>
                  <c:pt idx="168">
                    <c:v>226134.2716</c:v>
                  </c:pt>
                  <c:pt idx="169">
                    <c:v>136077.6059</c:v>
                  </c:pt>
                  <c:pt idx="170">
                    <c:v>327078.8</c:v>
                  </c:pt>
                  <c:pt idx="171">
                    <c:v>117086.527</c:v>
                  </c:pt>
                  <c:pt idx="172">
                    <c:v>221018.8621</c:v>
                  </c:pt>
                  <c:pt idx="173">
                    <c:v>160748.0055</c:v>
                  </c:pt>
                  <c:pt idx="174">
                    <c:v>150648.2899</c:v>
                  </c:pt>
                  <c:pt idx="175">
                    <c:v>161057.6469</c:v>
                  </c:pt>
                  <c:pt idx="176">
                    <c:v>295306.976</c:v>
                  </c:pt>
                  <c:pt idx="177">
                    <c:v>260017.2467</c:v>
                  </c:pt>
                  <c:pt idx="178">
                    <c:v>174823.3386</c:v>
                  </c:pt>
                  <c:pt idx="179">
                    <c:v>301557.9031</c:v>
                  </c:pt>
                  <c:pt idx="180">
                    <c:v>194535.5338</c:v>
                  </c:pt>
                  <c:pt idx="181">
                    <c:v>172117.3099</c:v>
                  </c:pt>
                  <c:pt idx="182">
                    <c:v>172638.304</c:v>
                  </c:pt>
                  <c:pt idx="183">
                    <c:v>227352.4097</c:v>
                  </c:pt>
                  <c:pt idx="184">
                    <c:v>177056.3996</c:v>
                  </c:pt>
                  <c:pt idx="185">
                    <c:v>156496.6521</c:v>
                  </c:pt>
                  <c:pt idx="186">
                    <c:v>570536.7476</c:v>
                  </c:pt>
                  <c:pt idx="187">
                    <c:v>356062.4994</c:v>
                  </c:pt>
                  <c:pt idx="188">
                    <c:v>670848.3431</c:v>
                  </c:pt>
                  <c:pt idx="189">
                    <c:v>294190.0463</c:v>
                  </c:pt>
                </c:lvl>
                <c:lvl>
                  <c:pt idx="0">
                    <c:v>5.55695E+11</c:v>
                  </c:pt>
                  <c:pt idx="1">
                    <c:v>1.79786E+11</c:v>
                  </c:pt>
                  <c:pt idx="2">
                    <c:v>22060191259</c:v>
                  </c:pt>
                  <c:pt idx="3">
                    <c:v>1349104236</c:v>
                  </c:pt>
                  <c:pt idx="4">
                    <c:v>14313055742</c:v>
                  </c:pt>
                  <c:pt idx="5">
                    <c:v>11902653809</c:v>
                  </c:pt>
                  <c:pt idx="6">
                    <c:v>13965418459</c:v>
                  </c:pt>
                  <c:pt idx="7">
                    <c:v>67355274625</c:v>
                  </c:pt>
                  <c:pt idx="8">
                    <c:v>66069390441</c:v>
                  </c:pt>
                  <c:pt idx="9">
                    <c:v>1.09717E+11</c:v>
                  </c:pt>
                  <c:pt idx="10">
                    <c:v>9826421378</c:v>
                  </c:pt>
                  <c:pt idx="11">
                    <c:v>33522209596</c:v>
                  </c:pt>
                  <c:pt idx="12">
                    <c:v>7905446141</c:v>
                  </c:pt>
                  <c:pt idx="13">
                    <c:v>16579633571</c:v>
                  </c:pt>
                  <c:pt idx="14">
                    <c:v>4574431015</c:v>
                  </c:pt>
                  <c:pt idx="15">
                    <c:v>72798280942</c:v>
                  </c:pt>
                  <c:pt idx="16">
                    <c:v>22512209238</c:v>
                  </c:pt>
                  <c:pt idx="17">
                    <c:v>2109104236</c:v>
                  </c:pt>
                  <c:pt idx="18">
                    <c:v>1.15838E+11</c:v>
                  </c:pt>
                  <c:pt idx="19">
                    <c:v>10645761466</c:v>
                  </c:pt>
                  <c:pt idx="20">
                    <c:v>3134216498</c:v>
                  </c:pt>
                  <c:pt idx="21">
                    <c:v>17110541015</c:v>
                  </c:pt>
                  <c:pt idx="22">
                    <c:v>58540492453</c:v>
                  </c:pt>
                  <c:pt idx="23">
                    <c:v>27742654490</c:v>
                  </c:pt>
                  <c:pt idx="24">
                    <c:v>2784104236</c:v>
                  </c:pt>
                  <c:pt idx="25">
                    <c:v>25320956059</c:v>
                  </c:pt>
                  <c:pt idx="26">
                    <c:v>5073209238</c:v>
                  </c:pt>
                  <c:pt idx="27">
                    <c:v>8987865702</c:v>
                  </c:pt>
                  <c:pt idx="28">
                    <c:v>54580169290</c:v>
                  </c:pt>
                  <c:pt idx="29">
                    <c:v>2766988788</c:v>
                  </c:pt>
                  <c:pt idx="30">
                    <c:v>8515775229</c:v>
                  </c:pt>
                  <c:pt idx="31">
                    <c:v>11661437012</c:v>
                  </c:pt>
                  <c:pt idx="32">
                    <c:v>3404552118</c:v>
                  </c:pt>
                  <c:pt idx="33">
                    <c:v>1507104236</c:v>
                  </c:pt>
                  <c:pt idx="34">
                    <c:v>1231552118</c:v>
                  </c:pt>
                  <c:pt idx="35">
                    <c:v>6122097583</c:v>
                  </c:pt>
                  <c:pt idx="36">
                    <c:v>1965104236</c:v>
                  </c:pt>
                  <c:pt idx="37">
                    <c:v>7160983354</c:v>
                  </c:pt>
                  <c:pt idx="38">
                    <c:v>1261552118</c:v>
                  </c:pt>
                  <c:pt idx="39">
                    <c:v>2463104236</c:v>
                  </c:pt>
                  <c:pt idx="40">
                    <c:v>3563107449</c:v>
                  </c:pt>
                  <c:pt idx="41">
                    <c:v>458552118</c:v>
                  </c:pt>
                  <c:pt idx="42">
                    <c:v>1411552118</c:v>
                  </c:pt>
                  <c:pt idx="43">
                    <c:v>3365658106</c:v>
                  </c:pt>
                  <c:pt idx="44">
                    <c:v>1311552118</c:v>
                  </c:pt>
                  <c:pt idx="45">
                    <c:v>844552118</c:v>
                  </c:pt>
                  <c:pt idx="46">
                    <c:v>15189325017</c:v>
                  </c:pt>
                  <c:pt idx="47">
                    <c:v>3125104236</c:v>
                  </c:pt>
                  <c:pt idx="48">
                    <c:v>644552118</c:v>
                  </c:pt>
                  <c:pt idx="49">
                    <c:v>31126984263</c:v>
                  </c:pt>
                  <c:pt idx="50">
                    <c:v>2222552118</c:v>
                  </c:pt>
                  <c:pt idx="51">
                    <c:v>594552118</c:v>
                  </c:pt>
                  <c:pt idx="52">
                    <c:v>2372552118</c:v>
                  </c:pt>
                  <c:pt idx="53">
                    <c:v>644552118</c:v>
                  </c:pt>
                  <c:pt idx="54">
                    <c:v>544552118</c:v>
                  </c:pt>
                  <c:pt idx="55">
                    <c:v>4931224457</c:v>
                  </c:pt>
                  <c:pt idx="56">
                    <c:v>87784160056</c:v>
                  </c:pt>
                  <c:pt idx="57">
                    <c:v>10880893558</c:v>
                  </c:pt>
                  <c:pt idx="58">
                    <c:v>3109662780</c:v>
                  </c:pt>
                  <c:pt idx="59">
                    <c:v>17136633674</c:v>
                  </c:pt>
                  <c:pt idx="60">
                    <c:v>18664406708</c:v>
                  </c:pt>
                  <c:pt idx="61">
                    <c:v>48773392738</c:v>
                  </c:pt>
                  <c:pt idx="62">
                    <c:v>727994228</c:v>
                  </c:pt>
                  <c:pt idx="63">
                    <c:v>7297776001</c:v>
                  </c:pt>
                  <c:pt idx="64">
                    <c:v>594882119</c:v>
                  </c:pt>
                  <c:pt idx="65">
                    <c:v>6689445331</c:v>
                  </c:pt>
                  <c:pt idx="66">
                    <c:v>398441552</c:v>
                  </c:pt>
                  <c:pt idx="67">
                    <c:v>1907546670</c:v>
                  </c:pt>
                  <c:pt idx="68">
                    <c:v>844882661</c:v>
                  </c:pt>
                  <c:pt idx="69">
                    <c:v>8658879142</c:v>
                  </c:pt>
                  <c:pt idx="70">
                    <c:v>13370763583</c:v>
                  </c:pt>
                  <c:pt idx="71">
                    <c:v>4418223441</c:v>
                  </c:pt>
                  <c:pt idx="72">
                    <c:v>2575878788</c:v>
                  </c:pt>
                  <c:pt idx="73">
                    <c:v>916884552</c:v>
                  </c:pt>
                  <c:pt idx="74">
                    <c:v>564118552</c:v>
                  </c:pt>
                  <c:pt idx="75">
                    <c:v>572774661</c:v>
                  </c:pt>
                  <c:pt idx="76">
                    <c:v>6504552991</c:v>
                  </c:pt>
                  <c:pt idx="77">
                    <c:v>36250969062</c:v>
                  </c:pt>
                  <c:pt idx="78">
                    <c:v>11081326670</c:v>
                  </c:pt>
                  <c:pt idx="79">
                    <c:v>2132884552</c:v>
                  </c:pt>
                  <c:pt idx="80">
                    <c:v>16679208472</c:v>
                  </c:pt>
                  <c:pt idx="81">
                    <c:v>57725981602</c:v>
                  </c:pt>
                  <c:pt idx="82">
                    <c:v>2388552118</c:v>
                  </c:pt>
                  <c:pt idx="83">
                    <c:v>16658760590</c:v>
                  </c:pt>
                  <c:pt idx="84">
                    <c:v>2974436779</c:v>
                  </c:pt>
                  <c:pt idx="85">
                    <c:v>1288552118</c:v>
                  </c:pt>
                  <c:pt idx="86">
                    <c:v>1768552118</c:v>
                  </c:pt>
                  <c:pt idx="87">
                    <c:v>2322552118</c:v>
                  </c:pt>
                  <c:pt idx="88">
                    <c:v>1038552118</c:v>
                  </c:pt>
                  <c:pt idx="89">
                    <c:v>5377208472</c:v>
                  </c:pt>
                  <c:pt idx="90">
                    <c:v>1868552118</c:v>
                  </c:pt>
                  <c:pt idx="91">
                    <c:v>1238552118</c:v>
                  </c:pt>
                  <c:pt idx="92">
                    <c:v>994118552</c:v>
                  </c:pt>
                  <c:pt idx="93">
                    <c:v>1848552118</c:v>
                  </c:pt>
                  <c:pt idx="94">
                    <c:v>8366656354</c:v>
                  </c:pt>
                  <c:pt idx="95">
                    <c:v>55226521180</c:v>
                  </c:pt>
                  <c:pt idx="96">
                    <c:v>2533104236</c:v>
                  </c:pt>
                  <c:pt idx="97">
                    <c:v>24813416944</c:v>
                  </c:pt>
                  <c:pt idx="98">
                    <c:v>15521656354</c:v>
                  </c:pt>
                  <c:pt idx="99">
                    <c:v>4191656354</c:v>
                  </c:pt>
                  <c:pt idx="100">
                    <c:v>93906625416</c:v>
                  </c:pt>
                  <c:pt idx="101">
                    <c:v>10529656354</c:v>
                  </c:pt>
                  <c:pt idx="102">
                    <c:v>7402656354</c:v>
                  </c:pt>
                  <c:pt idx="103">
                    <c:v>3542552118</c:v>
                  </c:pt>
                  <c:pt idx="104">
                    <c:v>2988552118</c:v>
                  </c:pt>
                  <c:pt idx="105">
                    <c:v>2717104236</c:v>
                  </c:pt>
                  <c:pt idx="106">
                    <c:v>3135104236</c:v>
                  </c:pt>
                  <c:pt idx="107">
                    <c:v>1902552118</c:v>
                  </c:pt>
                  <c:pt idx="108">
                    <c:v>1951552118</c:v>
                  </c:pt>
                  <c:pt idx="109">
                    <c:v>21225104236</c:v>
                  </c:pt>
                  <c:pt idx="110">
                    <c:v>18565416944</c:v>
                  </c:pt>
                  <c:pt idx="111">
                    <c:v>15609104236</c:v>
                  </c:pt>
                  <c:pt idx="112">
                    <c:v>19925656354</c:v>
                  </c:pt>
                  <c:pt idx="113">
                    <c:v>16127656354</c:v>
                  </c:pt>
                  <c:pt idx="114">
                    <c:v>6068552118</c:v>
                  </c:pt>
                  <c:pt idx="115">
                    <c:v>18905549812</c:v>
                  </c:pt>
                  <c:pt idx="116">
                    <c:v>2085104236</c:v>
                  </c:pt>
                  <c:pt idx="117">
                    <c:v>15708416944</c:v>
                  </c:pt>
                  <c:pt idx="118">
                    <c:v>5719104236</c:v>
                  </c:pt>
                  <c:pt idx="119">
                    <c:v>14752864826</c:v>
                  </c:pt>
                  <c:pt idx="120">
                    <c:v>11474312708</c:v>
                  </c:pt>
                  <c:pt idx="121">
                    <c:v>1708552118</c:v>
                  </c:pt>
                  <c:pt idx="122">
                    <c:v>5459656354</c:v>
                  </c:pt>
                  <c:pt idx="123">
                    <c:v>10796760590</c:v>
                  </c:pt>
                  <c:pt idx="124">
                    <c:v>15152312708</c:v>
                  </c:pt>
                  <c:pt idx="125">
                    <c:v>11452760590</c:v>
                  </c:pt>
                  <c:pt idx="126">
                    <c:v>18944760590</c:v>
                  </c:pt>
                  <c:pt idx="127">
                    <c:v>17080864826</c:v>
                  </c:pt>
                  <c:pt idx="128">
                    <c:v>4543104236</c:v>
                  </c:pt>
                  <c:pt idx="129">
                    <c:v>6168552118</c:v>
                  </c:pt>
                  <c:pt idx="130">
                    <c:v>2131552118</c:v>
                  </c:pt>
                  <c:pt idx="131">
                    <c:v>4038208472</c:v>
                  </c:pt>
                  <c:pt idx="132">
                    <c:v>3452552118</c:v>
                  </c:pt>
                  <c:pt idx="133">
                    <c:v>2231552118</c:v>
                  </c:pt>
                  <c:pt idx="134">
                    <c:v>9087760590</c:v>
                  </c:pt>
                  <c:pt idx="135">
                    <c:v>5945104236</c:v>
                  </c:pt>
                  <c:pt idx="136">
                    <c:v>11609104236</c:v>
                  </c:pt>
                  <c:pt idx="137">
                    <c:v>1732552118</c:v>
                  </c:pt>
                  <c:pt idx="138">
                    <c:v>2982552118</c:v>
                  </c:pt>
                  <c:pt idx="139">
                    <c:v>3635104236</c:v>
                  </c:pt>
                  <c:pt idx="140">
                    <c:v>1817552118</c:v>
                  </c:pt>
                  <c:pt idx="141">
                    <c:v>4068552118</c:v>
                  </c:pt>
                  <c:pt idx="142">
                    <c:v>2251552118</c:v>
                  </c:pt>
                  <c:pt idx="143">
                    <c:v>3997104236</c:v>
                  </c:pt>
                  <c:pt idx="144">
                    <c:v>3013656354</c:v>
                  </c:pt>
                  <c:pt idx="145">
                    <c:v>6339656354</c:v>
                  </c:pt>
                  <c:pt idx="146">
                    <c:v>2251552118</c:v>
                  </c:pt>
                  <c:pt idx="147">
                    <c:v>2742552118</c:v>
                  </c:pt>
                  <c:pt idx="148">
                    <c:v>4254104236</c:v>
                  </c:pt>
                  <c:pt idx="149">
                    <c:v>5320104236</c:v>
                  </c:pt>
                  <c:pt idx="150">
                    <c:v>2009104236</c:v>
                  </c:pt>
                  <c:pt idx="151">
                    <c:v>14097104236</c:v>
                  </c:pt>
                  <c:pt idx="152">
                    <c:v>5443104236</c:v>
                  </c:pt>
                  <c:pt idx="153">
                    <c:v>5883104236</c:v>
                  </c:pt>
                  <c:pt idx="154">
                    <c:v>2484552118</c:v>
                  </c:pt>
                  <c:pt idx="155">
                    <c:v>4102552118</c:v>
                  </c:pt>
                  <c:pt idx="156">
                    <c:v>3082552118</c:v>
                  </c:pt>
                  <c:pt idx="157">
                    <c:v>5945104236</c:v>
                  </c:pt>
                  <c:pt idx="158">
                    <c:v>3922552118</c:v>
                  </c:pt>
                  <c:pt idx="159">
                    <c:v>1812552118</c:v>
                  </c:pt>
                  <c:pt idx="160">
                    <c:v>2694552118</c:v>
                  </c:pt>
                  <c:pt idx="161">
                    <c:v>8205104236</c:v>
                  </c:pt>
                  <c:pt idx="162">
                    <c:v>2031552118</c:v>
                  </c:pt>
                  <c:pt idx="163">
                    <c:v>1921552118</c:v>
                  </c:pt>
                  <c:pt idx="164">
                    <c:v>3162552118</c:v>
                  </c:pt>
                  <c:pt idx="165">
                    <c:v>4102552118</c:v>
                  </c:pt>
                  <c:pt idx="166">
                    <c:v>4663104236</c:v>
                  </c:pt>
                  <c:pt idx="167">
                    <c:v>2131552118</c:v>
                  </c:pt>
                  <c:pt idx="168">
                    <c:v>5298552118</c:v>
                  </c:pt>
                  <c:pt idx="169">
                    <c:v>2721552118</c:v>
                  </c:pt>
                  <c:pt idx="170">
                    <c:v>11569104236</c:v>
                  </c:pt>
                  <c:pt idx="171">
                    <c:v>2231552118</c:v>
                  </c:pt>
                  <c:pt idx="172">
                    <c:v>4102552118</c:v>
                  </c:pt>
                  <c:pt idx="173">
                    <c:v>2972552118</c:v>
                  </c:pt>
                  <c:pt idx="174">
                    <c:v>2742552118</c:v>
                  </c:pt>
                  <c:pt idx="175">
                    <c:v>2721552118</c:v>
                  </c:pt>
                  <c:pt idx="176">
                    <c:v>4898552118</c:v>
                  </c:pt>
                  <c:pt idx="177">
                    <c:v>4102552118</c:v>
                  </c:pt>
                  <c:pt idx="178">
                    <c:v>2694552118</c:v>
                  </c:pt>
                  <c:pt idx="179">
                    <c:v>4268552118</c:v>
                  </c:pt>
                  <c:pt idx="180">
                    <c:v>2721552118</c:v>
                  </c:pt>
                  <c:pt idx="181">
                    <c:v>3903104236</c:v>
                  </c:pt>
                  <c:pt idx="182">
                    <c:v>2121552118</c:v>
                  </c:pt>
                  <c:pt idx="183">
                    <c:v>2742552118</c:v>
                  </c:pt>
                  <c:pt idx="184">
                    <c:v>2122552118</c:v>
                  </c:pt>
                  <c:pt idx="185">
                    <c:v>1817552118</c:v>
                  </c:pt>
                  <c:pt idx="186">
                    <c:v>6592552118</c:v>
                  </c:pt>
                  <c:pt idx="187">
                    <c:v>4102552118</c:v>
                  </c:pt>
                  <c:pt idx="188">
                    <c:v>6612552118</c:v>
                  </c:pt>
                  <c:pt idx="189">
                    <c:v>2721552118</c:v>
                  </c:pt>
                </c:lvl>
                <c:lvl>
                  <c:pt idx="0">
                    <c:v>MAP OF THE SOUL : 7</c:v>
                  </c:pt>
                  <c:pt idx="1">
                    <c:v>10th Mini Album `FML`</c:v>
                  </c:pt>
                  <c:pt idx="2">
                    <c:v>EXIST - The 7th Album</c:v>
                  </c:pt>
                  <c:pt idx="3">
                    <c:v>비상 : QUANTUM LEAP</c:v>
                  </c:pt>
                  <c:pt idx="4">
                    <c:v>Hello, World - The 4th Mini Album</c:v>
                  </c:pt>
                  <c:pt idx="5">
                    <c:v>color on me</c:v>
                  </c:pt>
                  <c:pt idx="6">
                    <c:v>The Renaissance - The 10th Album</c:v>
                  </c:pt>
                  <c:pt idx="7">
                    <c:v>READY TO BE</c:v>
                  </c:pt>
                  <c:pt idx="8">
                    <c:v>ISTJ - The 3rd Album</c:v>
                  </c:pt>
                  <c:pt idx="9">
                    <c:v>BORN PINK</c:v>
                  </c:pt>
                  <c:pt idx="10">
                    <c:v>GOT7</c:v>
                  </c:pt>
                  <c:pt idx="11">
                    <c:v>Sticker - The 3rd Album</c:v>
                  </c:pt>
                  <c:pt idx="12">
                    <c:v>Oneiric Diary (幻想日記)</c:v>
                  </c:pt>
                  <c:pt idx="13">
                    <c:v>SHAPE of LOVE</c:v>
                  </c:pt>
                  <c:pt idx="14">
                    <c:v>The 6th Mini Album `Happily Ever After`</c:v>
                  </c:pt>
                  <c:pt idx="15">
                    <c:v>이름의 장: TEMPTATION</c:v>
                  </c:pt>
                  <c:pt idx="16">
                    <c:v>5th Album `LILAC`</c:v>
                  </c:pt>
                  <c:pt idx="17">
                    <c:v>사월, 그리고 꽃 - The 1st Mini Album</c:v>
                  </c:pt>
                  <c:pt idx="18">
                    <c:v>★★★★★ (5-STAR)</c:v>
                  </c:pt>
                  <c:pt idx="19">
                    <c:v>B:COMPLETE</c:v>
                  </c:pt>
                  <c:pt idx="20">
                    <c:v>Super One</c:v>
                  </c:pt>
                  <c:pt idx="21">
                    <c:v>INVU - The 3rd Album</c:v>
                  </c:pt>
                  <c:pt idx="22">
                    <c:v>THE WORLD EP.FIN : WILL</c:v>
                  </c:pt>
                  <c:pt idx="23">
                    <c:v>`The ReVe Festival 2022 - Birthday`</c:v>
                  </c:pt>
                  <c:pt idx="24">
                    <c:v>NOIR - The 2nd Mini Album</c:v>
                  </c:pt>
                  <c:pt idx="25">
                    <c:v>Unexpected</c:v>
                  </c:pt>
                  <c:pt idx="26">
                    <c:v>HOLIDAY</c:v>
                  </c:pt>
                  <c:pt idx="27">
                    <c:v>All Yours</c:v>
                  </c:pt>
                  <c:pt idx="28">
                    <c:v>KILL MY DOUBT</c:v>
                  </c:pt>
                  <c:pt idx="29">
                    <c:v>O`CLOCK</c:v>
                  </c:pt>
                  <c:pt idx="30">
                    <c:v>TRAVEL</c:v>
                  </c:pt>
                  <c:pt idx="31">
                    <c:v>Guilty - The 4th Mini Album</c:v>
                  </c:pt>
                  <c:pt idx="32">
                    <c:v>The Four Seasons</c:v>
                  </c:pt>
                  <c:pt idx="33">
                    <c:v>Another</c:v>
                  </c:pt>
                  <c:pt idx="34">
                    <c:v>S.O.L</c:v>
                  </c:pt>
                  <c:pt idx="35">
                    <c:v>The 2nd Album `Time for us`</c:v>
                  </c:pt>
                  <c:pt idx="36">
                    <c:v>My Moment</c:v>
                  </c:pt>
                  <c:pt idx="37">
                    <c:v>Sequence</c:v>
                  </c:pt>
                  <c:pt idx="38">
                    <c:v>FOCUS</c:v>
                  </c:pt>
                  <c:pt idx="39">
                    <c:v>2nd EP ALBUM `HELLO` Chapter 2. Hello, Strange Place</c:v>
                  </c:pt>
                  <c:pt idx="40">
                    <c:v>VOICE : The future is now</c:v>
                  </c:pt>
                  <c:pt idx="41">
                    <c:v>G1</c:v>
                  </c:pt>
                  <c:pt idx="42">
                    <c:v>NEW KIDS REPACKAGE : THE NEW KIDS</c:v>
                  </c:pt>
                  <c:pt idx="43">
                    <c:v>The Book of Us : The Demon</c:v>
                  </c:pt>
                  <c:pt idx="44">
                    <c:v>끝을 받아들이기가 어려워</c:v>
                  </c:pt>
                  <c:pt idx="45">
                    <c:v>Pink Magic</c:v>
                  </c:pt>
                  <c:pt idx="46">
                    <c:v>TURN OVER</c:v>
                  </c:pt>
                  <c:pt idx="47">
                    <c:v>from our Memento Box</c:v>
                  </c:pt>
                  <c:pt idx="48">
                    <c:v>6th Mini Album [Once upon a time]</c:v>
                  </c:pt>
                  <c:pt idx="49">
                    <c:v>Universe - The 3rd Album</c:v>
                  </c:pt>
                  <c:pt idx="50">
                    <c:v>1¹¹=1 (POWER OF DESTINY)</c:v>
                  </c:pt>
                  <c:pt idx="51">
                    <c:v>JINU`s HEYDAY</c:v>
                  </c:pt>
                  <c:pt idx="52">
                    <c:v>야호(夜好)</c:v>
                  </c:pt>
                  <c:pt idx="53">
                    <c:v>A Walk to Remember - Special Album</c:v>
                  </c:pt>
                  <c:pt idx="54">
                    <c:v>너를 만나러 간다 (The day we meet again)</c:v>
                  </c:pt>
                  <c:pt idx="55">
                    <c:v>A LIFE(세상)</c:v>
                  </c:pt>
                  <c:pt idx="56">
                    <c:v>ROMANCE : UNTOLD</c:v>
                  </c:pt>
                  <c:pt idx="57">
                    <c:v>KAI - The 1st Mini Album</c:v>
                  </c:pt>
                  <c:pt idx="58">
                    <c:v>자화상 - The 1st Mini Album</c:v>
                  </c:pt>
                  <c:pt idx="59">
                    <c:v>2ND FULL ALBUM `REBOOT`</c:v>
                  </c:pt>
                  <c:pt idx="60">
                    <c:v>EVERSHINE</c:v>
                  </c:pt>
                  <c:pt idx="61">
                    <c:v>2</c:v>
                  </c:pt>
                  <c:pt idx="62">
                    <c:v>1ST MINI ALBUM Part. 1 [Love Synonym #1 : Right for Me]</c:v>
                  </c:pt>
                  <c:pt idx="63">
                    <c:v>EQUAL</c:v>
                  </c:pt>
                  <c:pt idx="64">
                    <c:v>1ST DESIRE [GREED]</c:v>
                  </c:pt>
                  <c:pt idx="65">
                    <c:v>Summer Special [Flip That]</c:v>
                  </c:pt>
                  <c:pt idx="66">
                    <c:v>애요</c:v>
                  </c:pt>
                  <c:pt idx="67">
                    <c:v>LOVE or TAKE</c:v>
                  </c:pt>
                  <c:pt idx="68">
                    <c:v>Chocolate - The 1st Mini Album</c:v>
                  </c:pt>
                  <c:pt idx="69">
                    <c:v>TRICKSTER</c:v>
                  </c:pt>
                  <c:pt idx="70">
                    <c:v>On My Youth - The 2nd Album</c:v>
                  </c:pt>
                  <c:pt idx="71">
                    <c:v>Dystopia : Road to Utopia</c:v>
                  </c:pt>
                  <c:pt idx="72">
                    <c:v>2nd Album [Game Changer]</c:v>
                  </c:pt>
                  <c:pt idx="73">
                    <c:v>TAKE</c:v>
                  </c:pt>
                  <c:pt idx="74">
                    <c:v>Fame</c:v>
                  </c:pt>
                  <c:pt idx="75">
                    <c:v>SPIT IT OUT</c:v>
                  </c:pt>
                  <c:pt idx="76">
                    <c:v>LALISA</c:v>
                  </c:pt>
                  <c:pt idx="77">
                    <c:v>MY WORLD - The 3rd Mini Album</c:v>
                  </c:pt>
                  <c:pt idx="78">
                    <c:v>R</c:v>
                  </c:pt>
                  <c:pt idx="79">
                    <c:v>공감 - The 1st Mini Album</c:v>
                  </c:pt>
                  <c:pt idx="80">
                    <c:v>HARD - The 8th Album</c:v>
                  </c:pt>
                  <c:pt idx="81">
                    <c:v>I`VE MINE</c:v>
                  </c:pt>
                  <c:pt idx="82">
                    <c:v>Like Water - The 1st Mini Album</c:v>
                  </c:pt>
                  <c:pt idx="83">
                    <c:v>Teddy Bear</c:v>
                  </c:pt>
                  <c:pt idx="84">
                    <c:v>그리움, 아낌없이 주는 나무</c:v>
                  </c:pt>
                  <c:pt idx="85">
                    <c:v>MUST</c:v>
                  </c:pt>
                  <c:pt idx="86">
                    <c:v>riBBon</c:v>
                  </c:pt>
                  <c:pt idx="87">
                    <c:v>BAD LOVE - The 1st Mini Album</c:v>
                  </c:pt>
                  <c:pt idx="88">
                    <c:v>The Blowing</c:v>
                  </c:pt>
                  <c:pt idx="89">
                    <c:v>찬란(燦爛) (MINIRECORD)</c:v>
                  </c:pt>
                  <c:pt idx="90">
                    <c:v>Dear OHMYGIRL</c:v>
                  </c:pt>
                  <c:pt idx="91">
                    <c:v>SUMMER POPUP ALBUM [POPPING]</c:v>
                  </c:pt>
                  <c:pt idx="92">
                    <c:v>PAGE</c:v>
                  </c:pt>
                  <c:pt idx="93">
                    <c:v>IM HERO</c:v>
                  </c:pt>
                  <c:pt idx="94">
                    <c:v>Happy</c:v>
                  </c:pt>
                  <c:pt idx="95">
                    <c:v>UNFORGIVEN</c:v>
                  </c:pt>
                  <c:pt idx="96">
                    <c:v>2021 Winter SMTOWN : SMCU EXPRESS</c:v>
                  </c:pt>
                  <c:pt idx="97">
                    <c:v>expergo</c:v>
                  </c:pt>
                  <c:pt idx="98">
                    <c:v>Indigo</c:v>
                  </c:pt>
                  <c:pt idx="99">
                    <c:v>FORM</c:v>
                  </c:pt>
                  <c:pt idx="100">
                    <c:v>2nd EP `Get Up`</c:v>
                  </c:pt>
                  <c:pt idx="101">
                    <c:v>Jack In The Box (HOPE Edition)</c:v>
                  </c:pt>
                  <c:pt idx="102">
                    <c:v>FIRST IMPACT</c:v>
                  </c:pt>
                  <c:pt idx="103">
                    <c:v>FOREVER 1 - The 7th Album</c:v>
                  </c:pt>
                  <c:pt idx="104">
                    <c:v>28 Reasons - The 1st Mini Album</c:v>
                  </c:pt>
                  <c:pt idx="105">
                    <c:v>6th Single Album `CHASE EPISODE 2. MAUM`</c:v>
                  </c:pt>
                  <c:pt idx="106">
                    <c:v>VOYAGER</c:v>
                  </c:pt>
                  <c:pt idx="107">
                    <c:v>Brand New - The 1st Mini Album</c:v>
                  </c:pt>
                  <c:pt idx="108">
                    <c:v>Love Pt.2 : Passion</c:v>
                  </c:pt>
                  <c:pt idx="109">
                    <c:v>GOLDEN</c:v>
                  </c:pt>
                  <c:pt idx="110">
                    <c:v>MELTING POINT</c:v>
                  </c:pt>
                  <c:pt idx="111">
                    <c:v>Layover</c:v>
                  </c:pt>
                  <c:pt idx="112">
                    <c:v>FACE</c:v>
                  </c:pt>
                  <c:pt idx="113">
                    <c:v>ME</c:v>
                  </c:pt>
                  <c:pt idx="114">
                    <c:v>D-DAY</c:v>
                  </c:pt>
                  <c:pt idx="115">
                    <c:v>ODYSSEY - The 1st Album</c:v>
                  </c:pt>
                  <c:pt idx="116">
                    <c:v>당신 편</c:v>
                  </c:pt>
                  <c:pt idx="117">
                    <c:v>No Genre</c:v>
                  </c:pt>
                  <c:pt idx="118">
                    <c:v>SHALALA - The 1st Mini Album</c:v>
                  </c:pt>
                  <c:pt idx="119">
                    <c:v>`Caligo Pt.1`</c:v>
                  </c:pt>
                  <c:pt idx="120">
                    <c:v>DUH!</c:v>
                  </c:pt>
                  <c:pt idx="121">
                    <c:v>Target: ME</c:v>
                  </c:pt>
                  <c:pt idx="122">
                    <c:v>HOUSE OF TRICKY : HOW TO PLAY</c:v>
                  </c:pt>
                  <c:pt idx="123">
                    <c:v>2nd MINI ALBUM `Happy &amp;`</c:v>
                  </c:pt>
                  <c:pt idx="124">
                    <c:v>4th Mini Album `play hard`</c:v>
                  </c:pt>
                  <c:pt idx="125">
                    <c:v>WE GO UP</c:v>
                  </c:pt>
                  <c:pt idx="126">
                    <c:v>SUPER REAL ME</c:v>
                  </c:pt>
                  <c:pt idx="127">
                    <c:v>COLOR - The 3rd Mini Album</c:v>
                  </c:pt>
                  <c:pt idx="128">
                    <c:v>청춘의 포말 (YOUTH) - The 1st Album</c:v>
                  </c:pt>
                  <c:pt idx="129">
                    <c:v>J - The 1st Album</c:v>
                  </c:pt>
                  <c:pt idx="130">
                    <c:v>Black Out - The 1st Mini Album</c:v>
                  </c:pt>
                  <c:pt idx="131">
                    <c:v>＜ASSEMBLE25＞(Cosmo)</c:v>
                  </c:pt>
                  <c:pt idx="132">
                    <c:v>Like A Flower - The 1st Mini Album</c:v>
                  </c:pt>
                  <c:pt idx="133">
                    <c:v>Back to Life</c:v>
                  </c:pt>
                  <c:pt idx="134">
                    <c:v>COLOR OUTSIDE THE LINES</c:v>
                  </c:pt>
                  <c:pt idx="135">
                    <c:v>Ruby</c:v>
                  </c:pt>
                  <c:pt idx="136">
                    <c:v>Ubermensch</c:v>
                  </c:pt>
                  <c:pt idx="137">
                    <c:v>blackout (EVER ver.)</c:v>
                  </c:pt>
                  <c:pt idx="138">
                    <c:v>The Firstfruit - The 1st Album</c:v>
                  </c:pt>
                  <c:pt idx="139">
                    <c:v>NO LABELS: PART 01</c:v>
                  </c:pt>
                  <c:pt idx="140">
                    <c:v>I did it.</c:v>
                  </c:pt>
                  <c:pt idx="141">
                    <c:v>TASTE - The 1st Album</c:v>
                  </c:pt>
                  <c:pt idx="142">
                    <c:v>Motivation</c:v>
                  </c:pt>
                  <c:pt idx="143">
                    <c:v>The Chase</c:v>
                  </c:pt>
                  <c:pt idx="144">
                    <c:v>＜yesweare＞ (Cosmo)</c:v>
                  </c:pt>
                  <c:pt idx="145">
                    <c:v>Kick Out, Flip Now!</c:v>
                  </c:pt>
                  <c:pt idx="146">
                    <c:v>Beat-Boxer</c:v>
                  </c:pt>
                  <c:pt idx="147">
                    <c:v>MY EYES OPEN VVIDE</c:v>
                  </c:pt>
                  <c:pt idx="148">
                    <c:v>OCEAN</c:v>
                  </c:pt>
                  <c:pt idx="149">
                    <c:v>UNCUT GEM</c:v>
                  </c:pt>
                  <c:pt idx="150">
                    <c:v>The Passage (WITHVUU)</c:v>
                  </c:pt>
                  <c:pt idx="151">
                    <c:v>EUPHORIA</c:v>
                  </c:pt>
                  <c:pt idx="152">
                    <c:v>BOTH SIDES - The 1st Mini Album</c:v>
                  </c:pt>
                  <c:pt idx="153">
                    <c:v>POP IT LIKE (POCA)</c:v>
                  </c:pt>
                  <c:pt idx="154">
                    <c:v>&amp;Our Vibe</c:v>
                  </c:pt>
                  <c:pt idx="155">
                    <c:v>NO DOUBT</c:v>
                  </c:pt>
                  <c:pt idx="156">
                    <c:v>ROCK THE NATION</c:v>
                  </c:pt>
                  <c:pt idx="157">
                    <c:v>TOUGH LOVE</c:v>
                  </c:pt>
                  <c:pt idx="158">
                    <c:v>SET BY US ONLY</c:v>
                  </c:pt>
                  <c:pt idx="159">
                    <c:v>1`ONLY</c:v>
                  </c:pt>
                  <c:pt idx="160">
                    <c:v>SHOT CALLERS</c:v>
                  </c:pt>
                  <c:pt idx="161">
                    <c:v>Free Falling</c:v>
                  </c:pt>
                  <c:pt idx="162">
                    <c:v>RE : LOVE</c:v>
                  </c:pt>
                  <c:pt idx="163">
                    <c:v>Unloved Echo</c:v>
                  </c:pt>
                  <c:pt idx="164">
                    <c:v>3LOGY</c:v>
                  </c:pt>
                  <c:pt idx="165">
                    <c:v>Amplify My Way</c:v>
                  </c:pt>
                  <c:pt idx="166">
                    <c:v>LOVE CATCHER</c:v>
                  </c:pt>
                  <c:pt idx="167">
                    <c:v>光 (INSANITY)</c:v>
                  </c:pt>
                  <c:pt idx="168">
                    <c:v>COME TRUE</c:v>
                  </c:pt>
                  <c:pt idx="169">
                    <c:v>UXLXVE</c:v>
                  </c:pt>
                  <c:pt idx="170">
                    <c:v>STILL : I (MINIRECORD)</c:v>
                  </c:pt>
                  <c:pt idx="171">
                    <c:v>BIG IMPACT</c:v>
                  </c:pt>
                  <c:pt idx="172">
                    <c:v>OFF THE MAP</c:v>
                  </c:pt>
                  <c:pt idx="173">
                    <c:v>The 1st Mini Album [AFTER CRY]</c:v>
                  </c:pt>
                  <c:pt idx="174">
                    <c:v>SIS (Soft Is Strong)</c:v>
                  </c:pt>
                  <c:pt idx="175">
                    <c:v>MUSEUM (POCA)</c:v>
                  </c:pt>
                  <c:pt idx="176">
                    <c:v>Girl Meets Boy</c:v>
                  </c:pt>
                  <c:pt idx="177">
                    <c:v>XO, My Cyberlove</c:v>
                  </c:pt>
                  <c:pt idx="178">
                    <c:v>SWEET DREAM</c:v>
                  </c:pt>
                  <c:pt idx="179">
                    <c:v>LOVECHAPTER</c:v>
                  </c:pt>
                  <c:pt idx="180">
                    <c:v>［BGM : HOW WE RISE - PLAY］</c:v>
                  </c:pt>
                  <c:pt idx="181">
                    <c:v>이상비행</c:v>
                  </c:pt>
                  <c:pt idx="182">
                    <c:v>THE CORE - 核</c:v>
                  </c:pt>
                  <c:pt idx="183">
                    <c:v>2nd Single [Babyface]</c:v>
                  </c:pt>
                  <c:pt idx="184">
                    <c:v>STUDIO WE : Recording #4</c:v>
                  </c:pt>
                  <c:pt idx="185">
                    <c:v>FIRST:DELIVERY</c:v>
                  </c:pt>
                  <c:pt idx="186">
                    <c:v>리메이크 앨범 `써브캐릭터 원`</c:v>
                  </c:pt>
                  <c:pt idx="187">
                    <c:v>In Elixir: Spellbound</c:v>
                  </c:pt>
                  <c:pt idx="188">
                    <c:v>RUN RUN RUN</c:v>
                  </c:pt>
                  <c:pt idx="189">
                    <c:v>Emotion</c:v>
                  </c:pt>
                </c:lvl>
                <c:lvl>
                  <c:pt idx="0">
                    <c:v>MAP OF THE SOUL : 7</c:v>
                  </c:pt>
                  <c:pt idx="1">
                    <c:v>10th Mini Album `FML`</c:v>
                  </c:pt>
                  <c:pt idx="2">
                    <c:v>EXIST - The 7th Album</c:v>
                  </c:pt>
                  <c:pt idx="3">
                    <c:v>비상 : QUANTUM LEAP</c:v>
                  </c:pt>
                  <c:pt idx="4">
                    <c:v>Hello, World - The 4th Mini Album</c:v>
                  </c:pt>
                  <c:pt idx="5">
                    <c:v>color on me</c:v>
                  </c:pt>
                  <c:pt idx="6">
                    <c:v>The Renaissance - The 10th Album</c:v>
                  </c:pt>
                  <c:pt idx="7">
                    <c:v>READY TO BE</c:v>
                  </c:pt>
                  <c:pt idx="8">
                    <c:v>ISTJ - The 3rd Album</c:v>
                  </c:pt>
                  <c:pt idx="9">
                    <c:v>BORN PINK</c:v>
                  </c:pt>
                  <c:pt idx="10">
                    <c:v>GOT7</c:v>
                  </c:pt>
                  <c:pt idx="11">
                    <c:v>Sticker - The 3rd Album</c:v>
                  </c:pt>
                  <c:pt idx="12">
                    <c:v>Oneiric Diary (幻想日記)</c:v>
                  </c:pt>
                  <c:pt idx="13">
                    <c:v>SHAPE of LOVE</c:v>
                  </c:pt>
                  <c:pt idx="14">
                    <c:v>The 6th Mini Album `Happily Ever After`</c:v>
                  </c:pt>
                  <c:pt idx="15">
                    <c:v>이름의 장: TEMPTATION</c:v>
                  </c:pt>
                  <c:pt idx="16">
                    <c:v>5th Album `LILAC`</c:v>
                  </c:pt>
                  <c:pt idx="17">
                    <c:v>사월, 그리고 꽃 - The 1st Mini Album</c:v>
                  </c:pt>
                  <c:pt idx="18">
                    <c:v>★★★★★ (5-STAR)</c:v>
                  </c:pt>
                  <c:pt idx="19">
                    <c:v>B:COMPLETE</c:v>
                  </c:pt>
                  <c:pt idx="20">
                    <c:v>Super One</c:v>
                  </c:pt>
                  <c:pt idx="21">
                    <c:v>INVU - The 3rd Album</c:v>
                  </c:pt>
                  <c:pt idx="22">
                    <c:v>THE WORLD EP.FIN : WILL</c:v>
                  </c:pt>
                  <c:pt idx="23">
                    <c:v>`The ReVe Festival 2022 - Birthday`</c:v>
                  </c:pt>
                  <c:pt idx="24">
                    <c:v>NOIR - The 2nd Mini Album</c:v>
                  </c:pt>
                  <c:pt idx="25">
                    <c:v>Unexpected</c:v>
                  </c:pt>
                  <c:pt idx="26">
                    <c:v>HOLIDAY</c:v>
                  </c:pt>
                  <c:pt idx="27">
                    <c:v>All Yours</c:v>
                  </c:pt>
                  <c:pt idx="28">
                    <c:v>KILL MY DOUBT</c:v>
                  </c:pt>
                  <c:pt idx="29">
                    <c:v>O`CLOCK</c:v>
                  </c:pt>
                  <c:pt idx="30">
                    <c:v>TRAVEL</c:v>
                  </c:pt>
                  <c:pt idx="31">
                    <c:v>Guilty - The 4th Mini Album</c:v>
                  </c:pt>
                  <c:pt idx="32">
                    <c:v>The Four Seasons</c:v>
                  </c:pt>
                  <c:pt idx="33">
                    <c:v>Another</c:v>
                  </c:pt>
                  <c:pt idx="34">
                    <c:v>S.O.L</c:v>
                  </c:pt>
                  <c:pt idx="35">
                    <c:v>The 2nd Album `Time for us`</c:v>
                  </c:pt>
                  <c:pt idx="36">
                    <c:v>My Moment</c:v>
                  </c:pt>
                  <c:pt idx="37">
                    <c:v>Sequence</c:v>
                  </c:pt>
                  <c:pt idx="38">
                    <c:v>FOCUS</c:v>
                  </c:pt>
                  <c:pt idx="39">
                    <c:v>2nd EP ALBUM `HELLO` Chapter 2. Hello, Strange Place</c:v>
                  </c:pt>
                  <c:pt idx="40">
                    <c:v>VOICE : The future is now</c:v>
                  </c:pt>
                  <c:pt idx="41">
                    <c:v>G1</c:v>
                  </c:pt>
                  <c:pt idx="42">
                    <c:v>NEW KIDS REPACKAGE : THE NEW KIDS</c:v>
                  </c:pt>
                  <c:pt idx="43">
                    <c:v>The Book of Us : The Demon</c:v>
                  </c:pt>
                  <c:pt idx="44">
                    <c:v>끝을 받아들이기가 어려워</c:v>
                  </c:pt>
                  <c:pt idx="45">
                    <c:v>Pink Magic</c:v>
                  </c:pt>
                  <c:pt idx="46">
                    <c:v>TURN OVER</c:v>
                  </c:pt>
                  <c:pt idx="47">
                    <c:v>from our Memento Box</c:v>
                  </c:pt>
                  <c:pt idx="48">
                    <c:v>6th Mini Album [Once upon a time]</c:v>
                  </c:pt>
                  <c:pt idx="49">
                    <c:v>Universe - The 3rd Album</c:v>
                  </c:pt>
                  <c:pt idx="50">
                    <c:v>1¹¹=1 (POWER OF DESTINY)</c:v>
                  </c:pt>
                  <c:pt idx="51">
                    <c:v>JINU`s HEYDAY</c:v>
                  </c:pt>
                  <c:pt idx="52">
                    <c:v>야호(夜好)</c:v>
                  </c:pt>
                  <c:pt idx="53">
                    <c:v>A Walk to Remember - Special Album</c:v>
                  </c:pt>
                  <c:pt idx="54">
                    <c:v>너를 만나러 간다 (The day we meet again)</c:v>
                  </c:pt>
                  <c:pt idx="55">
                    <c:v>A LIFE(세상)</c:v>
                  </c:pt>
                  <c:pt idx="56">
                    <c:v>ROMANCE : UNTOLD</c:v>
                  </c:pt>
                  <c:pt idx="57">
                    <c:v>KAI - The 1st Mini Album</c:v>
                  </c:pt>
                  <c:pt idx="58">
                    <c:v>자화상 - The 1st Mini Album</c:v>
                  </c:pt>
                  <c:pt idx="59">
                    <c:v>2ND FULL ALBUM `REBOOT`</c:v>
                  </c:pt>
                  <c:pt idx="60">
                    <c:v>EVERSHINE</c:v>
                  </c:pt>
                  <c:pt idx="61">
                    <c:v>2</c:v>
                  </c:pt>
                  <c:pt idx="62">
                    <c:v>1ST MINI ALBUM Part. 1 [Love Synonym #1 : Right for Me]</c:v>
                  </c:pt>
                  <c:pt idx="63">
                    <c:v>EQUAL</c:v>
                  </c:pt>
                  <c:pt idx="64">
                    <c:v>1ST DESIRE [GREED]</c:v>
                  </c:pt>
                  <c:pt idx="65">
                    <c:v>Summer Special [Flip That]</c:v>
                  </c:pt>
                  <c:pt idx="66">
                    <c:v>애요</c:v>
                  </c:pt>
                  <c:pt idx="67">
                    <c:v>LOVE or TAKE</c:v>
                  </c:pt>
                  <c:pt idx="68">
                    <c:v>Chocolate - The 1st Mini Album</c:v>
                  </c:pt>
                  <c:pt idx="69">
                    <c:v>TRICKSTER</c:v>
                  </c:pt>
                  <c:pt idx="70">
                    <c:v>On My Youth - The 2nd Album</c:v>
                  </c:pt>
                  <c:pt idx="71">
                    <c:v>Dystopia : Road to Utopia</c:v>
                  </c:pt>
                  <c:pt idx="72">
                    <c:v>2nd Album [Game Changer]</c:v>
                  </c:pt>
                  <c:pt idx="73">
                    <c:v>TAKE</c:v>
                  </c:pt>
                  <c:pt idx="74">
                    <c:v>Fame</c:v>
                  </c:pt>
                  <c:pt idx="75">
                    <c:v>SPIT IT OUT</c:v>
                  </c:pt>
                  <c:pt idx="76">
                    <c:v>LALISA</c:v>
                  </c:pt>
                  <c:pt idx="77">
                    <c:v>MY WORLD - The 3rd Mini Album</c:v>
                  </c:pt>
                  <c:pt idx="78">
                    <c:v>R</c:v>
                  </c:pt>
                  <c:pt idx="79">
                    <c:v>공감 - The 1st Mini Album</c:v>
                  </c:pt>
                  <c:pt idx="80">
                    <c:v>HARD - The 8th Album</c:v>
                  </c:pt>
                  <c:pt idx="81">
                    <c:v>After LIKE</c:v>
                  </c:pt>
                  <c:pt idx="82">
                    <c:v>Like Water - The 1st Mini Album</c:v>
                  </c:pt>
                  <c:pt idx="83">
                    <c:v>Teddy Bear</c:v>
                  </c:pt>
                  <c:pt idx="84">
                    <c:v>그리움, 아낌없이 주는 나무</c:v>
                  </c:pt>
                  <c:pt idx="85">
                    <c:v>MUST</c:v>
                  </c:pt>
                  <c:pt idx="86">
                    <c:v>riBBon</c:v>
                  </c:pt>
                  <c:pt idx="87">
                    <c:v>BAD LOVE - The 1st Mini Album</c:v>
                  </c:pt>
                  <c:pt idx="88">
                    <c:v>The Blowing</c:v>
                  </c:pt>
                  <c:pt idx="89">
                    <c:v>찬란(燦爛) (MINIRECORD)</c:v>
                  </c:pt>
                  <c:pt idx="90">
                    <c:v>Dear OHMYGIRL</c:v>
                  </c:pt>
                  <c:pt idx="91">
                    <c:v>SUMMER POPUP ALBUM [POPPING]</c:v>
                  </c:pt>
                  <c:pt idx="92">
                    <c:v>PAGE</c:v>
                  </c:pt>
                  <c:pt idx="93">
                    <c:v>IM HERO</c:v>
                  </c:pt>
                  <c:pt idx="94">
                    <c:v>The Astronaut</c:v>
                  </c:pt>
                  <c:pt idx="95">
                    <c:v>UNFORGIVEN</c:v>
                  </c:pt>
                  <c:pt idx="96">
                    <c:v>2021 Winter SMTOWN : SMCU EXPRESS</c:v>
                  </c:pt>
                  <c:pt idx="97">
                    <c:v>expergo</c:v>
                  </c:pt>
                  <c:pt idx="98">
                    <c:v>Indigo</c:v>
                  </c:pt>
                  <c:pt idx="99">
                    <c:v>FORM</c:v>
                  </c:pt>
                  <c:pt idx="100">
                    <c:v>2nd EP `Get Up`</c:v>
                  </c:pt>
                  <c:pt idx="101">
                    <c:v>Jack In The Box (HOPE Edition)</c:v>
                  </c:pt>
                  <c:pt idx="102">
                    <c:v>FIRST IMPACT</c:v>
                  </c:pt>
                  <c:pt idx="103">
                    <c:v>FOREVER 1 - The 7th Album</c:v>
                  </c:pt>
                  <c:pt idx="104">
                    <c:v>28 Reasons - The 1st Mini Album</c:v>
                  </c:pt>
                  <c:pt idx="105">
                    <c:v>6th Single Album `CHASE EPISODE 2. MAUM`</c:v>
                  </c:pt>
                  <c:pt idx="106">
                    <c:v>VOYAGER</c:v>
                  </c:pt>
                  <c:pt idx="107">
                    <c:v>Brand New - The 1st Mini Album</c:v>
                  </c:pt>
                  <c:pt idx="108">
                    <c:v>Love Pt.2 : Passion</c:v>
                  </c:pt>
                  <c:pt idx="109">
                    <c:v>GOLDEN</c:v>
                  </c:pt>
                  <c:pt idx="110">
                    <c:v>YOUTH IN THE SHADE</c:v>
                  </c:pt>
                  <c:pt idx="111">
                    <c:v>Layover</c:v>
                  </c:pt>
                  <c:pt idx="112">
                    <c:v>FACE</c:v>
                  </c:pt>
                  <c:pt idx="113">
                    <c:v>ME</c:v>
                  </c:pt>
                  <c:pt idx="114">
                    <c:v>D-DAY</c:v>
                  </c:pt>
                  <c:pt idx="115">
                    <c:v>ODYSSEY - The 1st Album</c:v>
                  </c:pt>
                  <c:pt idx="116">
                    <c:v>당신 편</c:v>
                  </c:pt>
                  <c:pt idx="117">
                    <c:v>No Genre</c:v>
                  </c:pt>
                  <c:pt idx="118">
                    <c:v>SHALALA - The 1st Mini Album</c:v>
                  </c:pt>
                  <c:pt idx="119">
                    <c:v>PLBBUU (POCA)</c:v>
                  </c:pt>
                  <c:pt idx="120">
                    <c:v>DUH!</c:v>
                  </c:pt>
                  <c:pt idx="121">
                    <c:v>Target: ME</c:v>
                  </c:pt>
                  <c:pt idx="122">
                    <c:v>HOUSE OF TRICKY : HOW TO PLAY</c:v>
                  </c:pt>
                  <c:pt idx="123">
                    <c:v>2nd MINI ALBUM `Happy &amp;`</c:v>
                  </c:pt>
                  <c:pt idx="124">
                    <c:v>4th Mini Album `play hard`</c:v>
                  </c:pt>
                  <c:pt idx="125">
                    <c:v>WE GO UP</c:v>
                  </c:pt>
                  <c:pt idx="126">
                    <c:v>SUPER REAL ME</c:v>
                  </c:pt>
                  <c:pt idx="127">
                    <c:v>COLOR - The 3rd Mini Album</c:v>
                  </c:pt>
                  <c:pt idx="128">
                    <c:v>청춘의 포말 (YOUTH) - The 1st Album</c:v>
                  </c:pt>
                  <c:pt idx="129">
                    <c:v>J - The 1st Album</c:v>
                  </c:pt>
                  <c:pt idx="130">
                    <c:v>Black Out - The 1st Mini Album</c:v>
                  </c:pt>
                  <c:pt idx="131">
                    <c:v>＜ASSEMBLE25＞(Cosmo)</c:v>
                  </c:pt>
                  <c:pt idx="132">
                    <c:v>Like A Flower - The 1st Mini Album</c:v>
                  </c:pt>
                  <c:pt idx="133">
                    <c:v>Back to Life</c:v>
                  </c:pt>
                  <c:pt idx="134">
                    <c:v>COLOR OUTSIDE THE LINES</c:v>
                  </c:pt>
                  <c:pt idx="135">
                    <c:v>Ruby</c:v>
                  </c:pt>
                  <c:pt idx="136">
                    <c:v>Ubermensch</c:v>
                  </c:pt>
                  <c:pt idx="137">
                    <c:v>blackout (EVER ver.)</c:v>
                  </c:pt>
                  <c:pt idx="138">
                    <c:v>The Firstfruit - The 1st Album</c:v>
                  </c:pt>
                  <c:pt idx="139">
                    <c:v>NO LABELS: PART 01</c:v>
                  </c:pt>
                  <c:pt idx="140">
                    <c:v>I did it.</c:v>
                  </c:pt>
                  <c:pt idx="141">
                    <c:v>TASTE - The 1st Album</c:v>
                  </c:pt>
                  <c:pt idx="142">
                    <c:v>Motivation</c:v>
                  </c:pt>
                  <c:pt idx="143">
                    <c:v>The Chase</c:v>
                  </c:pt>
                  <c:pt idx="144">
                    <c:v>＜yesweare＞ (Cosmo)</c:v>
                  </c:pt>
                  <c:pt idx="145">
                    <c:v>Kick Out, Flip Now!</c:v>
                  </c:pt>
                  <c:pt idx="146">
                    <c:v>Beat-Boxer</c:v>
                  </c:pt>
                  <c:pt idx="147">
                    <c:v>MY EYES OPEN VVIDE</c:v>
                  </c:pt>
                  <c:pt idx="148">
                    <c:v>OCEAN</c:v>
                  </c:pt>
                  <c:pt idx="149">
                    <c:v>UNCUT GEM</c:v>
                  </c:pt>
                  <c:pt idx="150">
                    <c:v>The Passage (WITHVUU)</c:v>
                  </c:pt>
                  <c:pt idx="151">
                    <c:v>EUPHORIA</c:v>
                  </c:pt>
                  <c:pt idx="152">
                    <c:v>BOTH SIDES - The 1st Mini Album</c:v>
                  </c:pt>
                  <c:pt idx="153">
                    <c:v>POP IT LIKE (POCA)</c:v>
                  </c:pt>
                  <c:pt idx="154">
                    <c:v>&amp;Our Vibe</c:v>
                  </c:pt>
                  <c:pt idx="155">
                    <c:v>NO DOUBT</c:v>
                  </c:pt>
                  <c:pt idx="156">
                    <c:v>ROCK THE NATION</c:v>
                  </c:pt>
                  <c:pt idx="157">
                    <c:v>TOUGH LOVE</c:v>
                  </c:pt>
                  <c:pt idx="158">
                    <c:v>SET BY US ONLY</c:v>
                  </c:pt>
                  <c:pt idx="159">
                    <c:v>1`ONLY</c:v>
                  </c:pt>
                  <c:pt idx="160">
                    <c:v>SHOT CALLERS</c:v>
                  </c:pt>
                  <c:pt idx="161">
                    <c:v>Free Falling</c:v>
                  </c:pt>
                  <c:pt idx="162">
                    <c:v>RE : LOVE</c:v>
                  </c:pt>
                  <c:pt idx="163">
                    <c:v>Unloved Echo</c:v>
                  </c:pt>
                  <c:pt idx="164">
                    <c:v>3LOGY</c:v>
                  </c:pt>
                  <c:pt idx="165">
                    <c:v>Amplify My Way</c:v>
                  </c:pt>
                  <c:pt idx="166">
                    <c:v>LOVE CATCHER</c:v>
                  </c:pt>
                  <c:pt idx="167">
                    <c:v>光 (INSANITY)</c:v>
                  </c:pt>
                  <c:pt idx="168">
                    <c:v>COME TRUE</c:v>
                  </c:pt>
                  <c:pt idx="169">
                    <c:v>UXLXVE</c:v>
                  </c:pt>
                  <c:pt idx="170">
                    <c:v>STILL : I (MINIRECORD)</c:v>
                  </c:pt>
                  <c:pt idx="171">
                    <c:v>BIG IMPACT</c:v>
                  </c:pt>
                  <c:pt idx="172">
                    <c:v>OFF THE MAP</c:v>
                  </c:pt>
                  <c:pt idx="173">
                    <c:v>The 1st Mini Album [AFTER CRY]</c:v>
                  </c:pt>
                  <c:pt idx="174">
                    <c:v>SIS (Soft Is Strong)</c:v>
                  </c:pt>
                  <c:pt idx="175">
                    <c:v>MUSEUM (POCA)</c:v>
                  </c:pt>
                  <c:pt idx="176">
                    <c:v>Girl Meets Boy</c:v>
                  </c:pt>
                  <c:pt idx="177">
                    <c:v>XO, My Cyberlove</c:v>
                  </c:pt>
                  <c:pt idx="178">
                    <c:v>SWEET DREAM</c:v>
                  </c:pt>
                  <c:pt idx="179">
                    <c:v>LOVECHAPTER</c:v>
                  </c:pt>
                  <c:pt idx="180">
                    <c:v>［BGM : HOW WE RISE - PLAY］</c:v>
                  </c:pt>
                  <c:pt idx="181">
                    <c:v>이상비행</c:v>
                  </c:pt>
                  <c:pt idx="182">
                    <c:v>THE CORE - 核</c:v>
                  </c:pt>
                  <c:pt idx="183">
                    <c:v>2nd Single [Babyface]</c:v>
                  </c:pt>
                  <c:pt idx="184">
                    <c:v>STUDIO WE : Recording #4</c:v>
                  </c:pt>
                  <c:pt idx="185">
                    <c:v>FIRST:DELIVERY</c:v>
                  </c:pt>
                  <c:pt idx="186">
                    <c:v>리메이크 앨범 `써브캐릭터 원`</c:v>
                  </c:pt>
                  <c:pt idx="187">
                    <c:v>In Elixir: Spellbound</c:v>
                  </c:pt>
                  <c:pt idx="188">
                    <c:v>RUN RUN RUN</c:v>
                  </c:pt>
                  <c:pt idx="189">
                    <c:v>Emotion</c:v>
                  </c:pt>
                </c:lvl>
                <c:lvl>
                  <c:pt idx="0">
                    <c:v>⚖️ Balanced</c:v>
                  </c:pt>
                  <c:pt idx="1">
                    <c:v>⚖️ Balanced</c:v>
                  </c:pt>
                  <c:pt idx="2">
                    <c:v>⚖️ Balanced</c:v>
                  </c:pt>
                  <c:pt idx="3">
                    <c:v>⚖️ Balanced</c:v>
                  </c:pt>
                  <c:pt idx="4">
                    <c:v>⚖️ Balanced</c:v>
                  </c:pt>
                  <c:pt idx="5">
                    <c:v>⚖️ Balanced</c:v>
                  </c:pt>
                  <c:pt idx="6">
                    <c:v>⚖️ Balanced</c:v>
                  </c:pt>
                  <c:pt idx="7">
                    <c:v>⚖️ Balanced</c:v>
                  </c:pt>
                  <c:pt idx="8">
                    <c:v>⚖️ Balanced</c:v>
                  </c:pt>
                  <c:pt idx="9">
                    <c:v>⚖️ Balanced</c:v>
                  </c:pt>
                  <c:pt idx="10">
                    <c:v>🇰🇷 Korea-Led</c:v>
                  </c:pt>
                  <c:pt idx="11">
                    <c:v>⚖️ Balanced</c:v>
                  </c:pt>
                  <c:pt idx="12">
                    <c:v>🇰🇷 Korea-Led</c:v>
                  </c:pt>
                  <c:pt idx="13">
                    <c:v>🇰🇷 Korea-Led</c:v>
                  </c:pt>
                  <c:pt idx="14">
                    <c:v>⚖️ Balanced</c:v>
                  </c:pt>
                  <c:pt idx="15">
                    <c:v>⚖️ Balanced</c:v>
                  </c:pt>
                  <c:pt idx="16">
                    <c:v>🇰🇷 Korea-Led</c:v>
                  </c:pt>
                  <c:pt idx="17">
                    <c:v>⚖️ Balanced</c:v>
                  </c:pt>
                  <c:pt idx="18">
                    <c:v>⚖️ Balanced</c:v>
                  </c:pt>
                  <c:pt idx="19">
                    <c:v>⚖️ Balanced</c:v>
                  </c:pt>
                  <c:pt idx="20">
                    <c:v>⚖️ Balanced</c:v>
                  </c:pt>
                  <c:pt idx="21">
                    <c:v>⚖️ Balanced</c:v>
                  </c:pt>
                  <c:pt idx="22">
                    <c:v>⚖️ Balanced</c:v>
                  </c:pt>
                  <c:pt idx="23">
                    <c:v>⚖️ Balanced</c:v>
                  </c:pt>
                  <c:pt idx="24">
                    <c:v>⚖️ Balanced</c:v>
                  </c:pt>
                  <c:pt idx="25">
                    <c:v>⚖️ Balanced</c:v>
                  </c:pt>
                  <c:pt idx="26">
                    <c:v>🇰🇷 Korea-Led</c:v>
                  </c:pt>
                  <c:pt idx="27">
                    <c:v>🇰🇷 Korea-Led</c:v>
                  </c:pt>
                  <c:pt idx="28">
                    <c:v>⚖️ Balanced</c:v>
                  </c:pt>
                  <c:pt idx="29">
                    <c:v>⚖️ Balanced</c:v>
                  </c:pt>
                  <c:pt idx="30">
                    <c:v>⚖️ Balanced</c:v>
                  </c:pt>
                  <c:pt idx="31">
                    <c:v>🇰🇷 Korea-Led</c:v>
                  </c:pt>
                  <c:pt idx="32">
                    <c:v>⚖️ Balanced</c:v>
                  </c:pt>
                  <c:pt idx="33">
                    <c:v>🇰🇷 Korea-Led</c:v>
                  </c:pt>
                  <c:pt idx="34">
                    <c:v>🇰🇷 Korea-Led</c:v>
                  </c:pt>
                  <c:pt idx="35">
                    <c:v>⚖️ Balanced</c:v>
                  </c:pt>
                  <c:pt idx="36">
                    <c:v>⚖️ Balanced</c:v>
                  </c:pt>
                  <c:pt idx="37">
                    <c:v>⚖️ Balanced</c:v>
                  </c:pt>
                  <c:pt idx="38">
                    <c:v>🇰🇷 Korea-Led</c:v>
                  </c:pt>
                  <c:pt idx="39">
                    <c:v>⚖️ Balanced</c:v>
                  </c:pt>
                  <c:pt idx="40">
                    <c:v>⚖️ Balanced</c:v>
                  </c:pt>
                  <c:pt idx="41">
                    <c:v>⚖️ Balanced</c:v>
                  </c:pt>
                  <c:pt idx="42">
                    <c:v>🇰🇷 Korea-Led</c:v>
                  </c:pt>
                  <c:pt idx="43">
                    <c:v>🇰🇷 Korea-Led</c:v>
                  </c:pt>
                  <c:pt idx="44">
                    <c:v>⚖️ Balanced</c:v>
                  </c:pt>
                  <c:pt idx="45">
                    <c:v>⚖️ Balanced</c:v>
                  </c:pt>
                  <c:pt idx="46">
                    <c:v>🇰🇷 Korea-Led</c:v>
                  </c:pt>
                  <c:pt idx="47">
                    <c:v>🇰🇷 Korea-Led</c:v>
                  </c:pt>
                  <c:pt idx="48">
                    <c:v>⚖️ Balanced</c:v>
                  </c:pt>
                  <c:pt idx="49">
                    <c:v>⚖️ Balanced</c:v>
                  </c:pt>
                  <c:pt idx="50">
                    <c:v>🇰🇷 Korea-Led</c:v>
                  </c:pt>
                  <c:pt idx="51">
                    <c:v>🇰🇷 Korea-Led</c:v>
                  </c:pt>
                  <c:pt idx="52">
                    <c:v>⚖️ Balanced</c:v>
                  </c:pt>
                  <c:pt idx="53">
                    <c:v>🇰🇷 Korea-Led</c:v>
                  </c:pt>
                  <c:pt idx="54">
                    <c:v>🇰🇷 Korea-Led</c:v>
                  </c:pt>
                  <c:pt idx="55">
                    <c:v>🇰🇷 Korea-Led</c:v>
                  </c:pt>
                  <c:pt idx="56">
                    <c:v>⚖️ Balanced</c:v>
                  </c:pt>
                  <c:pt idx="57">
                    <c:v>🇰🇷 Korea-Led</c:v>
                  </c:pt>
                  <c:pt idx="58">
                    <c:v>🇰🇷 Korea-Led</c:v>
                  </c:pt>
                  <c:pt idx="59">
                    <c:v>⚖️ Balanced</c:v>
                  </c:pt>
                  <c:pt idx="60">
                    <c:v>⚖️ Balanced</c:v>
                  </c:pt>
                  <c:pt idx="61">
                    <c:v>⚖️ Balanced</c:v>
                  </c:pt>
                  <c:pt idx="62">
                    <c:v>🇰🇷 Korea-Led</c:v>
                  </c:pt>
                  <c:pt idx="63">
                    <c:v>🇰🇷 Korea-Led</c:v>
                  </c:pt>
                  <c:pt idx="64">
                    <c:v>🇰🇷 Korea-Led</c:v>
                  </c:pt>
                  <c:pt idx="65">
                    <c:v>⚖️ Balanced</c:v>
                  </c:pt>
                  <c:pt idx="66">
                    <c:v>🇰🇷 Korea-Led</c:v>
                  </c:pt>
                  <c:pt idx="67">
                    <c:v>🇰🇷 Korea-Led</c:v>
                  </c:pt>
                  <c:pt idx="68">
                    <c:v>🇰🇷 Korea-Led</c:v>
                  </c:pt>
                  <c:pt idx="69">
                    <c:v>⚖️ Balanced</c:v>
                  </c:pt>
                  <c:pt idx="70">
                    <c:v>🇰🇷 Korea-Led</c:v>
                  </c:pt>
                  <c:pt idx="71">
                    <c:v>🇰🇷 Korea-Led</c:v>
                  </c:pt>
                  <c:pt idx="72">
                    <c:v>⚖️ Balanced</c:v>
                  </c:pt>
                  <c:pt idx="73">
                    <c:v>⚖️ Balanced</c:v>
                  </c:pt>
                  <c:pt idx="74">
                    <c:v>🇰🇷 Korea-Led</c:v>
                  </c:pt>
                  <c:pt idx="75">
                    <c:v>🇰🇷 Korea-Led</c:v>
                  </c:pt>
                  <c:pt idx="76">
                    <c:v>🇰🇷 Korea-Led</c:v>
                  </c:pt>
                  <c:pt idx="77">
                    <c:v>⚖️ Balanced</c:v>
                  </c:pt>
                  <c:pt idx="78">
                    <c:v>⚖️ Balanced</c:v>
                  </c:pt>
                  <c:pt idx="79">
                    <c:v>🇰🇷 Korea-Led</c:v>
                  </c:pt>
                  <c:pt idx="80">
                    <c:v>⚖️ Balanced</c:v>
                  </c:pt>
                  <c:pt idx="81">
                    <c:v>⚖️ Balanced</c:v>
                  </c:pt>
                  <c:pt idx="82">
                    <c:v>🇰🇷 Korea-Led</c:v>
                  </c:pt>
                  <c:pt idx="83">
                    <c:v>⚖️ Balanced</c:v>
                  </c:pt>
                  <c:pt idx="84">
                    <c:v>🇰🇷 Korea-Led</c:v>
                  </c:pt>
                  <c:pt idx="85">
                    <c:v>🇰🇷 Korea-Led</c:v>
                  </c:pt>
                  <c:pt idx="86">
                    <c:v>🇰🇷 Korea-Led</c:v>
                  </c:pt>
                  <c:pt idx="87">
                    <c:v>🇰🇷 Korea-Led</c:v>
                  </c:pt>
                  <c:pt idx="88">
                    <c:v>🇰🇷 Korea-Led</c:v>
                  </c:pt>
                  <c:pt idx="89">
                    <c:v>🇰🇷 Korea-Led</c:v>
                  </c:pt>
                  <c:pt idx="90">
                    <c:v>⚖️ Balanced</c:v>
                  </c:pt>
                  <c:pt idx="91">
                    <c:v>🇰🇷 Korea-Led</c:v>
                  </c:pt>
                  <c:pt idx="92">
                    <c:v>⚖️ Balanced</c:v>
                  </c:pt>
                  <c:pt idx="93">
                    <c:v>⚖️ Balanced</c:v>
                  </c:pt>
                  <c:pt idx="94">
                    <c:v>⚖️ Balanced</c:v>
                  </c:pt>
                  <c:pt idx="95">
                    <c:v>⚖️ Balanced</c:v>
                  </c:pt>
                  <c:pt idx="96">
                    <c:v>⚖️ Balanced</c:v>
                  </c:pt>
                  <c:pt idx="97">
                    <c:v>⚖️ Balanced</c:v>
                  </c:pt>
                  <c:pt idx="98">
                    <c:v>⚖️ Balanced</c:v>
                  </c:pt>
                  <c:pt idx="99">
                    <c:v>🇰🇷 Korea-Led</c:v>
                  </c:pt>
                  <c:pt idx="100">
                    <c:v>⚖️ Balanced</c:v>
                  </c:pt>
                  <c:pt idx="101">
                    <c:v>⚖️ Balanced</c:v>
                  </c:pt>
                  <c:pt idx="102">
                    <c:v>🇰🇷 Korea-Led</c:v>
                  </c:pt>
                  <c:pt idx="103">
                    <c:v>🇰🇷 Korea-Led</c:v>
                  </c:pt>
                  <c:pt idx="104">
                    <c:v>⚖️ Balanced</c:v>
                  </c:pt>
                  <c:pt idx="105">
                    <c:v>🇰🇷 Korea-Led</c:v>
                  </c:pt>
                  <c:pt idx="106">
                    <c:v>🇰🇷 Korea-Led</c:v>
                  </c:pt>
                  <c:pt idx="107">
                    <c:v>⚖️ Balanced</c:v>
                  </c:pt>
                  <c:pt idx="108">
                    <c:v>⚖️ Balanced</c:v>
                  </c:pt>
                  <c:pt idx="109">
                    <c:v>⚖️ Balanced</c:v>
                  </c:pt>
                  <c:pt idx="110">
                    <c:v>⚖️ Balanced</c:v>
                  </c:pt>
                  <c:pt idx="111">
                    <c:v>⚖️ Balanced</c:v>
                  </c:pt>
                  <c:pt idx="112">
                    <c:v>⚖️ Balanced</c:v>
                  </c:pt>
                  <c:pt idx="113">
                    <c:v>⚖️ Balanced</c:v>
                  </c:pt>
                  <c:pt idx="114">
                    <c:v>⚖️ Balanced</c:v>
                  </c:pt>
                  <c:pt idx="115">
                    <c:v>⚖️ Balanced</c:v>
                  </c:pt>
                  <c:pt idx="116">
                    <c:v>⚖️ Balanced</c:v>
                  </c:pt>
                  <c:pt idx="117">
                    <c:v>⚖️ Balanced</c:v>
                  </c:pt>
                  <c:pt idx="118">
                    <c:v>🇰🇷 Korea-Led</c:v>
                  </c:pt>
                  <c:pt idx="119">
                    <c:v>⚖️ Balanced</c:v>
                  </c:pt>
                  <c:pt idx="120">
                    <c:v>🇰🇷 Korea-Led</c:v>
                  </c:pt>
                  <c:pt idx="121">
                    <c:v>🇰🇷 Korea-Led</c:v>
                  </c:pt>
                  <c:pt idx="122">
                    <c:v>🇰🇷 Korea-Led</c:v>
                  </c:pt>
                  <c:pt idx="123">
                    <c:v>🇰🇷 Korea-Led</c:v>
                  </c:pt>
                  <c:pt idx="124">
                    <c:v>🇰🇷 Korea-Led</c:v>
                  </c:pt>
                  <c:pt idx="125">
                    <c:v>🇰🇷 Korea-Led</c:v>
                  </c:pt>
                  <c:pt idx="126">
                    <c:v>🇰🇷 Korea-Led</c:v>
                  </c:pt>
                  <c:pt idx="127">
                    <c:v>⚖️ Balanced</c:v>
                  </c:pt>
                  <c:pt idx="128">
                    <c:v>⚖️ Balanced</c:v>
                  </c:pt>
                  <c:pt idx="129">
                    <c:v>🇰🇷 Korea-Led</c:v>
                  </c:pt>
                  <c:pt idx="130">
                    <c:v>⚖️ Balanced</c:v>
                  </c:pt>
                  <c:pt idx="131">
                    <c:v>⚖️ Balanced</c:v>
                  </c:pt>
                  <c:pt idx="132">
                    <c:v>⚖️ Balanced</c:v>
                  </c:pt>
                  <c:pt idx="133">
                    <c:v>⚖️ Balanced</c:v>
                  </c:pt>
                  <c:pt idx="134">
                    <c:v>⚖️ Balanced</c:v>
                  </c:pt>
                  <c:pt idx="135">
                    <c:v>🇰🇷 Korea-Led</c:v>
                  </c:pt>
                  <c:pt idx="136">
                    <c:v>⚖️ Balanced</c:v>
                  </c:pt>
                  <c:pt idx="137">
                    <c:v>🇰🇷 Korea-Led</c:v>
                  </c:pt>
                  <c:pt idx="138">
                    <c:v>🇰🇷 Korea-Led</c:v>
                  </c:pt>
                  <c:pt idx="139">
                    <c:v>🇰🇷 Korea-Led</c:v>
                  </c:pt>
                  <c:pt idx="140">
                    <c:v>🇰🇷 Korea-Led</c:v>
                  </c:pt>
                  <c:pt idx="141">
                    <c:v>🇰🇷 Korea-Led</c:v>
                  </c:pt>
                  <c:pt idx="142">
                    <c:v>🇰🇷 Korea-Led</c:v>
                  </c:pt>
                  <c:pt idx="143">
                    <c:v>⚖️ Balanced</c:v>
                  </c:pt>
                  <c:pt idx="144">
                    <c:v>⚖️ Balanced</c:v>
                  </c:pt>
                  <c:pt idx="145">
                    <c:v>⚖️ Balanced</c:v>
                  </c:pt>
                  <c:pt idx="146">
                    <c:v>⚖️ Balanced</c:v>
                  </c:pt>
                  <c:pt idx="147">
                    <c:v>⚖️ Balanced</c:v>
                  </c:pt>
                  <c:pt idx="148">
                    <c:v>⚖️ Balanced</c:v>
                  </c:pt>
                  <c:pt idx="149">
                    <c:v>⚖️ Balanced</c:v>
                  </c:pt>
                  <c:pt idx="150">
                    <c:v>⚖️ Balanced</c:v>
                  </c:pt>
                  <c:pt idx="151">
                    <c:v>⚖️ Balanced</c:v>
                  </c:pt>
                  <c:pt idx="152">
                    <c:v>🇰🇷 Korea-Led</c:v>
                  </c:pt>
                  <c:pt idx="153">
                    <c:v>🇰🇷 Korea-Led</c:v>
                  </c:pt>
                  <c:pt idx="154">
                    <c:v>⚖️ Balanced</c:v>
                  </c:pt>
                  <c:pt idx="155">
                    <c:v>⚖️ Balanced</c:v>
                  </c:pt>
                  <c:pt idx="156">
                    <c:v>⚖️ Balanced</c:v>
                  </c:pt>
                  <c:pt idx="157">
                    <c:v>⚖️ Balanced</c:v>
                  </c:pt>
                  <c:pt idx="158">
                    <c:v>⚖️ Balanced</c:v>
                  </c:pt>
                  <c:pt idx="159">
                    <c:v>🇰🇷 Korea-Led</c:v>
                  </c:pt>
                  <c:pt idx="160">
                    <c:v>🇰🇷 Korea-Led</c:v>
                  </c:pt>
                  <c:pt idx="161">
                    <c:v>🇰🇷 Korea-Led</c:v>
                  </c:pt>
                  <c:pt idx="162">
                    <c:v>🇰🇷 Korea-Led</c:v>
                  </c:pt>
                  <c:pt idx="163">
                    <c:v>🇰🇷 Korea-Led</c:v>
                  </c:pt>
                  <c:pt idx="164">
                    <c:v>⚖️ Balanced</c:v>
                  </c:pt>
                  <c:pt idx="165">
                    <c:v>⚖️ Balanced</c:v>
                  </c:pt>
                  <c:pt idx="166">
                    <c:v>🇰🇷 Korea-Led</c:v>
                  </c:pt>
                  <c:pt idx="167">
                    <c:v>🇰🇷 Korea-Led</c:v>
                  </c:pt>
                  <c:pt idx="168">
                    <c:v>🇰🇷 Korea-Led</c:v>
                  </c:pt>
                  <c:pt idx="169">
                    <c:v>🇰🇷 Korea-Led</c:v>
                  </c:pt>
                  <c:pt idx="170">
                    <c:v>🇰🇷 Korea-Led</c:v>
                  </c:pt>
                  <c:pt idx="171">
                    <c:v>⚖️ Balanced</c:v>
                  </c:pt>
                  <c:pt idx="172">
                    <c:v>⚖️ Balanced</c:v>
                  </c:pt>
                  <c:pt idx="173">
                    <c:v>⚖️ Balanced</c:v>
                  </c:pt>
                  <c:pt idx="174">
                    <c:v>🇰🇷 Korea-Led</c:v>
                  </c:pt>
                  <c:pt idx="175">
                    <c:v>🇰🇷 Korea-Led</c:v>
                  </c:pt>
                  <c:pt idx="176">
                    <c:v>🇰🇷 Korea-Led</c:v>
                  </c:pt>
                  <c:pt idx="177">
                    <c:v>🇰🇷 Korea-Led</c:v>
                  </c:pt>
                  <c:pt idx="178">
                    <c:v>🇰🇷 Korea-Led</c:v>
                  </c:pt>
                  <c:pt idx="179">
                    <c:v>🇰🇷 Korea-Led</c:v>
                  </c:pt>
                  <c:pt idx="180">
                    <c:v>🇰🇷 Korea-Led</c:v>
                  </c:pt>
                  <c:pt idx="181">
                    <c:v>⚖️ Balanced</c:v>
                  </c:pt>
                  <c:pt idx="182">
                    <c:v>⚖️ Balanced</c:v>
                  </c:pt>
                  <c:pt idx="183">
                    <c:v>🇰🇷 Korea-Led</c:v>
                  </c:pt>
                  <c:pt idx="184">
                    <c:v>🇰🇷 Korea-Led</c:v>
                  </c:pt>
                  <c:pt idx="185">
                    <c:v>⚖️ Balanced</c:v>
                  </c:pt>
                  <c:pt idx="186">
                    <c:v>🇰🇷 Korea-Led</c:v>
                  </c:pt>
                  <c:pt idx="187">
                    <c:v>⚖️ Balanced</c:v>
                  </c:pt>
                  <c:pt idx="188">
                    <c:v>⚖️ Balanced</c:v>
                  </c:pt>
                  <c:pt idx="189">
                    <c:v>🇰🇷 Korea-Led</c:v>
                  </c:pt>
                </c:lvl>
                <c:lvl>
                  <c:pt idx="0">
                    <c:v>1.152741362</c:v>
                  </c:pt>
                  <c:pt idx="1">
                    <c:v>1.144083626</c:v>
                  </c:pt>
                  <c:pt idx="2">
                    <c:v>0.960982528</c:v>
                  </c:pt>
                  <c:pt idx="3">
                    <c:v>0.962127435</c:v>
                  </c:pt>
                  <c:pt idx="4">
                    <c:v>0.745269082</c:v>
                  </c:pt>
                  <c:pt idx="5">
                    <c:v>0.66666826</c:v>
                  </c:pt>
                  <c:pt idx="6">
                    <c:v>0.703712431</c:v>
                  </c:pt>
                  <c:pt idx="7">
                    <c:v>0.77202153</c:v>
                  </c:pt>
                  <c:pt idx="8">
                    <c:v>1.148416996</c:v>
                  </c:pt>
                  <c:pt idx="9">
                    <c:v>1.277681763</c:v>
                  </c:pt>
                  <c:pt idx="10">
                    <c:v>0.666666667</c:v>
                  </c:pt>
                  <c:pt idx="11">
                    <c:v>0.996569826</c:v>
                  </c:pt>
                  <c:pt idx="12">
                    <c:v>0.666665667</c:v>
                  </c:pt>
                  <c:pt idx="13">
                    <c:v>0.666666487</c:v>
                  </c:pt>
                  <c:pt idx="14">
                    <c:v>0.666669241</c:v>
                  </c:pt>
                  <c:pt idx="15">
                    <c:v>1.217757722</c:v>
                  </c:pt>
                  <c:pt idx="16">
                    <c:v>0.666664768</c:v>
                  </c:pt>
                  <c:pt idx="17">
                    <c:v>0.666669887</c:v>
                  </c:pt>
                  <c:pt idx="18">
                    <c:v>1.32099574</c:v>
                  </c:pt>
                  <c:pt idx="19">
                    <c:v>0.666668558</c:v>
                  </c:pt>
                  <c:pt idx="20">
                    <c:v>0.666667494</c:v>
                  </c:pt>
                  <c:pt idx="21">
                    <c:v>0.66667132</c:v>
                  </c:pt>
                  <c:pt idx="22">
                    <c:v>0.840703631</c:v>
                  </c:pt>
                  <c:pt idx="23">
                    <c:v>0.66666748</c:v>
                  </c:pt>
                  <c:pt idx="24">
                    <c:v>0.666668392</c:v>
                  </c:pt>
                  <c:pt idx="25">
                    <c:v>0.666666961</c:v>
                  </c:pt>
                  <c:pt idx="26">
                    <c:v>0.666666667</c:v>
                  </c:pt>
                  <c:pt idx="27">
                    <c:v>0.666664704</c:v>
                  </c:pt>
                  <c:pt idx="28">
                    <c:v>0.80564498</c:v>
                  </c:pt>
                  <c:pt idx="29">
                    <c:v>0.6666704</c:v>
                  </c:pt>
                  <c:pt idx="30">
                    <c:v>0.666667816</c:v>
                  </c:pt>
                  <c:pt idx="31">
                    <c:v>0.666662338</c:v>
                  </c:pt>
                  <c:pt idx="32">
                    <c:v>0.666671946</c:v>
                  </c:pt>
                  <c:pt idx="33">
                    <c:v>0.666656891</c:v>
                  </c:pt>
                  <c:pt idx="34">
                    <c:v>0.666666667</c:v>
                  </c:pt>
                  <c:pt idx="35">
                    <c:v>0.66667145</c:v>
                  </c:pt>
                  <c:pt idx="36">
                    <c:v>0.666679769</c:v>
                  </c:pt>
                  <c:pt idx="37">
                    <c:v>0.666667712</c:v>
                  </c:pt>
                  <c:pt idx="38">
                    <c:v>0.666653665</c:v>
                  </c:pt>
                  <c:pt idx="39">
                    <c:v>0.666670375</c:v>
                  </c:pt>
                  <c:pt idx="40">
                    <c:v>0.666671048</c:v>
                  </c:pt>
                  <c:pt idx="41">
                    <c:v>0.666674672</c:v>
                  </c:pt>
                  <c:pt idx="42">
                    <c:v>0.666658583</c:v>
                  </c:pt>
                  <c:pt idx="43">
                    <c:v>0.666666667</c:v>
                  </c:pt>
                  <c:pt idx="44">
                    <c:v>0.666675349</c:v>
                  </c:pt>
                  <c:pt idx="45">
                    <c:v>0.666685068</c:v>
                  </c:pt>
                  <c:pt idx="46">
                    <c:v>0.666665531</c:v>
                  </c:pt>
                  <c:pt idx="47">
                    <c:v>0.66666408</c:v>
                  </c:pt>
                  <c:pt idx="48">
                    <c:v>0.666687085</c:v>
                  </c:pt>
                  <c:pt idx="49">
                    <c:v>1.006734494</c:v>
                  </c:pt>
                  <c:pt idx="50">
                    <c:v>0.666645473</c:v>
                  </c:pt>
                  <c:pt idx="51">
                    <c:v>0.666645031</c:v>
                  </c:pt>
                  <c:pt idx="52">
                    <c:v>0.66667751</c:v>
                  </c:pt>
                  <c:pt idx="53">
                    <c:v>0.666644309</c:v>
                  </c:pt>
                  <c:pt idx="54">
                    <c:v>0.666655482</c:v>
                  </c:pt>
                  <c:pt idx="55">
                    <c:v>0.666666231</c:v>
                  </c:pt>
                  <c:pt idx="56">
                    <c:v>1.043846713</c:v>
                  </c:pt>
                  <c:pt idx="57">
                    <c:v>0.666663541</c:v>
                  </c:pt>
                  <c:pt idx="58">
                    <c:v>0.66666437</c:v>
                  </c:pt>
                  <c:pt idx="59">
                    <c:v>0.809427861</c:v>
                  </c:pt>
                  <c:pt idx="60">
                    <c:v>0.666667749</c:v>
                  </c:pt>
                  <c:pt idx="61">
                    <c:v>0.793566761</c:v>
                  </c:pt>
                  <c:pt idx="62">
                    <c:v>0.666662863</c:v>
                  </c:pt>
                  <c:pt idx="63">
                    <c:v>0.666657872</c:v>
                  </c:pt>
                  <c:pt idx="64">
                    <c:v>0.666666667</c:v>
                  </c:pt>
                  <c:pt idx="65">
                    <c:v>0.666668056</c:v>
                  </c:pt>
                  <c:pt idx="66">
                    <c:v>0.666656945</c:v>
                  </c:pt>
                  <c:pt idx="67">
                    <c:v>0.666661732</c:v>
                  </c:pt>
                  <c:pt idx="68">
                    <c:v>0.666661579</c:v>
                  </c:pt>
                  <c:pt idx="69">
                    <c:v>0.666667305</c:v>
                  </c:pt>
                  <c:pt idx="70">
                    <c:v>0.666666347</c:v>
                  </c:pt>
                  <c:pt idx="71">
                    <c:v>0.66666512</c:v>
                  </c:pt>
                  <c:pt idx="72">
                    <c:v>0.666668208</c:v>
                  </c:pt>
                  <c:pt idx="73">
                    <c:v>0.66667236</c:v>
                  </c:pt>
                  <c:pt idx="74">
                    <c:v>0.666660211</c:v>
                  </c:pt>
                  <c:pt idx="75">
                    <c:v>0.666653587</c:v>
                  </c:pt>
                  <c:pt idx="76">
                    <c:v>0.666666667</c:v>
                  </c:pt>
                  <c:pt idx="77">
                    <c:v>1.127439993</c:v>
                  </c:pt>
                  <c:pt idx="78">
                    <c:v>0.666667776</c:v>
                  </c:pt>
                  <c:pt idx="79">
                    <c:v>0.666665205</c:v>
                  </c:pt>
                  <c:pt idx="80">
                    <c:v>0.666668288</c:v>
                  </c:pt>
                  <c:pt idx="81">
                    <c:v>0.999069435</c:v>
                  </c:pt>
                  <c:pt idx="82">
                    <c:v>0.666663448</c:v>
                  </c:pt>
                  <c:pt idx="83">
                    <c:v>0.666667835</c:v>
                  </c:pt>
                  <c:pt idx="84">
                    <c:v>0.666660848</c:v>
                  </c:pt>
                  <c:pt idx="85">
                    <c:v>0.666666667</c:v>
                  </c:pt>
                  <c:pt idx="86">
                    <c:v>0.666666667</c:v>
                  </c:pt>
                  <c:pt idx="87">
                    <c:v>0.666662342</c:v>
                  </c:pt>
                  <c:pt idx="88">
                    <c:v>0.666661705</c:v>
                  </c:pt>
                  <c:pt idx="89">
                    <c:v>0.666666079</c:v>
                  </c:pt>
                  <c:pt idx="90">
                    <c:v>0.666676605</c:v>
                  </c:pt>
                  <c:pt idx="91">
                    <c:v>0.666656719</c:v>
                  </c:pt>
                  <c:pt idx="92">
                    <c:v>0.666671649</c:v>
                  </c:pt>
                  <c:pt idx="93">
                    <c:v>0.99999826</c:v>
                  </c:pt>
                  <c:pt idx="94">
                    <c:v>0.780594139</c:v>
                  </c:pt>
                  <c:pt idx="95">
                    <c:v>0.783527035</c:v>
                  </c:pt>
                  <c:pt idx="96">
                    <c:v>0.666668197</c:v>
                  </c:pt>
                  <c:pt idx="97">
                    <c:v>0.666666873</c:v>
                  </c:pt>
                  <c:pt idx="98">
                    <c:v>0.666668399</c:v>
                  </c:pt>
                  <c:pt idx="99">
                    <c:v>0.666666341</c:v>
                  </c:pt>
                  <c:pt idx="100">
                    <c:v>0.820229024</c:v>
                  </c:pt>
                  <c:pt idx="101">
                    <c:v>0.666668146</c:v>
                  </c:pt>
                  <c:pt idx="102">
                    <c:v>0.666665028</c:v>
                  </c:pt>
                  <c:pt idx="103">
                    <c:v>0.666664783</c:v>
                  </c:pt>
                  <c:pt idx="104">
                    <c:v>0.66667127</c:v>
                  </c:pt>
                  <c:pt idx="105">
                    <c:v>0.666666667</c:v>
                  </c:pt>
                  <c:pt idx="106">
                    <c:v>0.666660411</c:v>
                  </c:pt>
                  <c:pt idx="107">
                    <c:v>0.666672929</c:v>
                  </c:pt>
                  <c:pt idx="108">
                    <c:v>0.666674275</c:v>
                  </c:pt>
                  <c:pt idx="109">
                    <c:v>1.289451131</c:v>
                  </c:pt>
                  <c:pt idx="110">
                    <c:v>1.0961909</c:v>
                  </c:pt>
                  <c:pt idx="111">
                    <c:v>0.900356616</c:v>
                  </c:pt>
                  <c:pt idx="112">
                    <c:v>0.833419676</c:v>
                  </c:pt>
                  <c:pt idx="113">
                    <c:v>0.862247445</c:v>
                  </c:pt>
                  <c:pt idx="114">
                    <c:v>0.99999821</c:v>
                  </c:pt>
                  <c:pt idx="115">
                    <c:v>0.899663116</c:v>
                  </c:pt>
                  <c:pt idx="116">
                    <c:v>0.666667151</c:v>
                  </c:pt>
                  <c:pt idx="117">
                    <c:v>0.807539126</c:v>
                  </c:pt>
                  <c:pt idx="118">
                    <c:v>0.666665922</c:v>
                  </c:pt>
                  <c:pt idx="119">
                    <c:v>0.748120584</c:v>
                  </c:pt>
                  <c:pt idx="120">
                    <c:v>0.666664908</c:v>
                  </c:pt>
                  <c:pt idx="121">
                    <c:v>0.666664564</c:v>
                  </c:pt>
                  <c:pt idx="122">
                    <c:v>0.666665858</c:v>
                  </c:pt>
                  <c:pt idx="123">
                    <c:v>0.666666667</c:v>
                  </c:pt>
                  <c:pt idx="124">
                    <c:v>0.666666667</c:v>
                  </c:pt>
                  <c:pt idx="125">
                    <c:v>0.666666667</c:v>
                  </c:pt>
                  <c:pt idx="126">
                    <c:v>0.666666667</c:v>
                  </c:pt>
                  <c:pt idx="127">
                    <c:v>0.847958882</c:v>
                  </c:pt>
                  <c:pt idx="128">
                    <c:v>0.666667459</c:v>
                  </c:pt>
                  <c:pt idx="129">
                    <c:v>0.666663527</c:v>
                  </c:pt>
                  <c:pt idx="130">
                    <c:v>0.66666989</c:v>
                  </c:pt>
                  <c:pt idx="131">
                    <c:v>0.666667758</c:v>
                  </c:pt>
                  <c:pt idx="132">
                    <c:v>0.666668594</c:v>
                  </c:pt>
                  <c:pt idx="133">
                    <c:v>0.999998498</c:v>
                  </c:pt>
                  <c:pt idx="134">
                    <c:v>0.872180825</c:v>
                  </c:pt>
                  <c:pt idx="135">
                    <c:v>0.666665273</c:v>
                  </c:pt>
                  <c:pt idx="136">
                    <c:v>0.666667168</c:v>
                  </c:pt>
                  <c:pt idx="137">
                    <c:v>0.66666565</c:v>
                  </c:pt>
                  <c:pt idx="138">
                    <c:v>0.666666667</c:v>
                  </c:pt>
                  <c:pt idx="139">
                    <c:v>0.666666667</c:v>
                  </c:pt>
                  <c:pt idx="140">
                    <c:v>0.666666667</c:v>
                  </c:pt>
                  <c:pt idx="141">
                    <c:v>0.66666405</c:v>
                  </c:pt>
                  <c:pt idx="142">
                    <c:v>0.666666667</c:v>
                  </c:pt>
                  <c:pt idx="143">
                    <c:v>0.66666748</c:v>
                  </c:pt>
                  <c:pt idx="144">
                    <c:v>0.666668239</c:v>
                  </c:pt>
                  <c:pt idx="145">
                    <c:v>0.666668013</c:v>
                  </c:pt>
                  <c:pt idx="146">
                    <c:v>0.666670548</c:v>
                  </c:pt>
                  <c:pt idx="147">
                    <c:v>0.666668855</c:v>
                  </c:pt>
                  <c:pt idx="148">
                    <c:v>0.666670233</c:v>
                  </c:pt>
                  <c:pt idx="149">
                    <c:v>0.666668704</c:v>
                  </c:pt>
                  <c:pt idx="150">
                    <c:v>0.666671531</c:v>
                  </c:pt>
                  <c:pt idx="151">
                    <c:v>1.475737718</c:v>
                  </c:pt>
                  <c:pt idx="152">
                    <c:v>0.666666667</c:v>
                  </c:pt>
                  <c:pt idx="153">
                    <c:v>0.666664428</c:v>
                  </c:pt>
                  <c:pt idx="154">
                    <c:v>0.66667027</c:v>
                  </c:pt>
                  <c:pt idx="155">
                    <c:v>0.666674086</c:v>
                  </c:pt>
                  <c:pt idx="156">
                    <c:v>0.666682302</c:v>
                  </c:pt>
                  <c:pt idx="157">
                    <c:v>0.666671852</c:v>
                  </c:pt>
                  <c:pt idx="158">
                    <c:v>0.666674888</c:v>
                  </c:pt>
                  <c:pt idx="159">
                    <c:v>0.666666667</c:v>
                  </c:pt>
                  <c:pt idx="160">
                    <c:v>0.666641561</c:v>
                  </c:pt>
                  <c:pt idx="161">
                    <c:v>0.666666667</c:v>
                  </c:pt>
                  <c:pt idx="162">
                    <c:v>0.666638506</c:v>
                  </c:pt>
                  <c:pt idx="163">
                    <c:v>0.666666667</c:v>
                  </c:pt>
                  <c:pt idx="164">
                    <c:v>0.666682851</c:v>
                  </c:pt>
                  <c:pt idx="165">
                    <c:v>0.666684607</c:v>
                  </c:pt>
                  <c:pt idx="166">
                    <c:v>0.666666667</c:v>
                  </c:pt>
                  <c:pt idx="167">
                    <c:v>0.666666667</c:v>
                  </c:pt>
                  <c:pt idx="168">
                    <c:v>0.666619247</c:v>
                  </c:pt>
                  <c:pt idx="169">
                    <c:v>0.666666667</c:v>
                  </c:pt>
                  <c:pt idx="170">
                    <c:v>0.666635254</c:v>
                  </c:pt>
                  <c:pt idx="171">
                    <c:v>0.666724967</c:v>
                  </c:pt>
                  <c:pt idx="172">
                    <c:v>0.666696597</c:v>
                  </c:pt>
                  <c:pt idx="173">
                    <c:v>0.66669671</c:v>
                  </c:pt>
                  <c:pt idx="174">
                    <c:v>0.666666667</c:v>
                  </c:pt>
                  <c:pt idx="175">
                    <c:v>0.66663379</c:v>
                  </c:pt>
                  <c:pt idx="176">
                    <c:v>0.666633176</c:v>
                  </c:pt>
                  <c:pt idx="177">
                    <c:v>0.666631457</c:v>
                  </c:pt>
                  <c:pt idx="178">
                    <c:v>0.666630623</c:v>
                  </c:pt>
                  <c:pt idx="179">
                    <c:v>0.666666667</c:v>
                  </c:pt>
                  <c:pt idx="180">
                    <c:v>0.666666667</c:v>
                  </c:pt>
                  <c:pt idx="181">
                    <c:v>0.666691166</c:v>
                  </c:pt>
                  <c:pt idx="182">
                    <c:v>0.666757087</c:v>
                  </c:pt>
                  <c:pt idx="183">
                    <c:v>0.666620613</c:v>
                  </c:pt>
                  <c:pt idx="184">
                    <c:v>0.666620325</c:v>
                  </c:pt>
                  <c:pt idx="185">
                    <c:v>0.666762342</c:v>
                  </c:pt>
                  <c:pt idx="186">
                    <c:v>0.666666667</c:v>
                  </c:pt>
                  <c:pt idx="187">
                    <c:v>0.666714885</c:v>
                  </c:pt>
                  <c:pt idx="188">
                    <c:v>0.66672303</c:v>
                  </c:pt>
                  <c:pt idx="189">
                    <c:v>0.666546568</c:v>
                  </c:pt>
                </c:lvl>
                <c:lvl>
                  <c:pt idx="0">
                    <c:v>0.535476013</c:v>
                  </c:pt>
                  <c:pt idx="1">
                    <c:v>0.533600281</c:v>
                  </c:pt>
                  <c:pt idx="2">
                    <c:v>0.49005155</c:v>
                  </c:pt>
                  <c:pt idx="3">
                    <c:v>0.490349107</c:v>
                  </c:pt>
                  <c:pt idx="4">
                    <c:v>0.427022451</c:v>
                  </c:pt>
                  <c:pt idx="5">
                    <c:v>0.400000574</c:v>
                  </c:pt>
                  <c:pt idx="6">
                    <c:v>0.413046485</c:v>
                  </c:pt>
                  <c:pt idx="7">
                    <c:v>0.435672771</c:v>
                  </c:pt>
                  <c:pt idx="8">
                    <c:v>0.534541012</c:v>
                  </c:pt>
                  <c:pt idx="9">
                    <c:v>0.560957103</c:v>
                  </c:pt>
                  <c:pt idx="10">
                    <c:v>0.4</c:v>
                  </c:pt>
                  <c:pt idx="11">
                    <c:v>0.499140983</c:v>
                  </c:pt>
                  <c:pt idx="12">
                    <c:v>0.39999964</c:v>
                  </c:pt>
                  <c:pt idx="13">
                    <c:v>0.399999935</c:v>
                  </c:pt>
                  <c:pt idx="14">
                    <c:v>0.400000927</c:v>
                  </c:pt>
                  <c:pt idx="15">
                    <c:v>0.549094119</c:v>
                  </c:pt>
                  <c:pt idx="16">
                    <c:v>0.399999316</c:v>
                  </c:pt>
                  <c:pt idx="17">
                    <c:v>0.400001159</c:v>
                  </c:pt>
                  <c:pt idx="18">
                    <c:v>0.569150437</c:v>
                  </c:pt>
                  <c:pt idx="19">
                    <c:v>0.400000681</c:v>
                  </c:pt>
                  <c:pt idx="20">
                    <c:v>0.400000298</c:v>
                  </c:pt>
                  <c:pt idx="21">
                    <c:v>0.400001675</c:v>
                  </c:pt>
                  <c:pt idx="22">
                    <c:v>0.45672949</c:v>
                  </c:pt>
                  <c:pt idx="23">
                    <c:v>0.400000293</c:v>
                  </c:pt>
                  <c:pt idx="24">
                    <c:v>0.400000621</c:v>
                  </c:pt>
                  <c:pt idx="25">
                    <c:v>0.400000106</c:v>
                  </c:pt>
                  <c:pt idx="26">
                    <c:v>0.4</c:v>
                  </c:pt>
                  <c:pt idx="27">
                    <c:v>0.399999293</c:v>
                  </c:pt>
                  <c:pt idx="28">
                    <c:v>0.446181275</c:v>
                  </c:pt>
                  <c:pt idx="29">
                    <c:v>0.400001344</c:v>
                  </c:pt>
                  <c:pt idx="30">
                    <c:v>0.400000414</c:v>
                  </c:pt>
                  <c:pt idx="31">
                    <c:v>0.399998442</c:v>
                  </c:pt>
                  <c:pt idx="32">
                    <c:v>0.400001901</c:v>
                  </c:pt>
                  <c:pt idx="33">
                    <c:v>0.399996481</c:v>
                  </c:pt>
                  <c:pt idx="34">
                    <c:v>0.4</c:v>
                  </c:pt>
                  <c:pt idx="35">
                    <c:v>0.400001722</c:v>
                  </c:pt>
                  <c:pt idx="36">
                    <c:v>0.400004717</c:v>
                  </c:pt>
                  <c:pt idx="37">
                    <c:v>0.400000376</c:v>
                  </c:pt>
                  <c:pt idx="38">
                    <c:v>0.39999532</c:v>
                  </c:pt>
                  <c:pt idx="39">
                    <c:v>0.400001335</c:v>
                  </c:pt>
                  <c:pt idx="40">
                    <c:v>0.400001577</c:v>
                  </c:pt>
                  <c:pt idx="41">
                    <c:v>0.400002882</c:v>
                  </c:pt>
                  <c:pt idx="42">
                    <c:v>0.39999709</c:v>
                  </c:pt>
                  <c:pt idx="43">
                    <c:v>0.4</c:v>
                  </c:pt>
                  <c:pt idx="44">
                    <c:v>0.400003126</c:v>
                  </c:pt>
                  <c:pt idx="45">
                    <c:v>0.400006624</c:v>
                  </c:pt>
                  <c:pt idx="46">
                    <c:v>0.399999591</c:v>
                  </c:pt>
                  <c:pt idx="47">
                    <c:v>0.399999069</c:v>
                  </c:pt>
                  <c:pt idx="48">
                    <c:v>0.40000735</c:v>
                  </c:pt>
                  <c:pt idx="49">
                    <c:v>0.501677973</c:v>
                  </c:pt>
                  <c:pt idx="50">
                    <c:v>0.39999237</c:v>
                  </c:pt>
                  <c:pt idx="51">
                    <c:v>0.399992211</c:v>
                  </c:pt>
                  <c:pt idx="52">
                    <c:v>0.400003903</c:v>
                  </c:pt>
                  <c:pt idx="53">
                    <c:v>0.399991951</c:v>
                  </c:pt>
                  <c:pt idx="54">
                    <c:v>0.399995974</c:v>
                  </c:pt>
                  <c:pt idx="55">
                    <c:v>0.399999843</c:v>
                  </c:pt>
                  <c:pt idx="56">
                    <c:v>0.510726517</c:v>
                  </c:pt>
                  <c:pt idx="57">
                    <c:v>0.399998875</c:v>
                  </c:pt>
                  <c:pt idx="58">
                    <c:v>0.399999173</c:v>
                  </c:pt>
                  <c:pt idx="59">
                    <c:v>0.447339117</c:v>
                  </c:pt>
                  <c:pt idx="60">
                    <c:v>0.40000039</c:v>
                  </c:pt>
                  <c:pt idx="61">
                    <c:v>0.442451755</c:v>
                  </c:pt>
                  <c:pt idx="62">
                    <c:v>0.399998631</c:v>
                  </c:pt>
                  <c:pt idx="63">
                    <c:v>0.399996834</c:v>
                  </c:pt>
                  <c:pt idx="64">
                    <c:v>0.4</c:v>
                  </c:pt>
                  <c:pt idx="65">
                    <c:v>0.4000005</c:v>
                  </c:pt>
                  <c:pt idx="66">
                    <c:v>0.3999965</c:v>
                  </c:pt>
                  <c:pt idx="67">
                    <c:v>0.399998223</c:v>
                  </c:pt>
                  <c:pt idx="68">
                    <c:v>0.399998169</c:v>
                  </c:pt>
                  <c:pt idx="69">
                    <c:v>0.40000023</c:v>
                  </c:pt>
                  <c:pt idx="70">
                    <c:v>0.399999885</c:v>
                  </c:pt>
                  <c:pt idx="71">
                    <c:v>0.399999443</c:v>
                  </c:pt>
                  <c:pt idx="72">
                    <c:v>0.400000555</c:v>
                  </c:pt>
                  <c:pt idx="73">
                    <c:v>0.40000205</c:v>
                  </c:pt>
                  <c:pt idx="74">
                    <c:v>0.399997676</c:v>
                  </c:pt>
                  <c:pt idx="75">
                    <c:v>0.399995291</c:v>
                  </c:pt>
                  <c:pt idx="76">
                    <c:v>0.4</c:v>
                  </c:pt>
                  <c:pt idx="77">
                    <c:v>0.529951489</c:v>
                  </c:pt>
                  <c:pt idx="78">
                    <c:v>0.400000399</c:v>
                  </c:pt>
                  <c:pt idx="79">
                    <c:v>0.399999474</c:v>
                  </c:pt>
                  <c:pt idx="80">
                    <c:v>0.400000584</c:v>
                  </c:pt>
                  <c:pt idx="81">
                    <c:v>0.49976725</c:v>
                  </c:pt>
                  <c:pt idx="82">
                    <c:v>0.399998841</c:v>
                  </c:pt>
                  <c:pt idx="83">
                    <c:v>0.400000421</c:v>
                  </c:pt>
                  <c:pt idx="84">
                    <c:v>0.399997905</c:v>
                  </c:pt>
                  <c:pt idx="85">
                    <c:v>0.4</c:v>
                  </c:pt>
                  <c:pt idx="86">
                    <c:v>0.4</c:v>
                  </c:pt>
                  <c:pt idx="87">
                    <c:v>0.399998443</c:v>
                  </c:pt>
                  <c:pt idx="88">
                    <c:v>0.399998214</c:v>
                  </c:pt>
                  <c:pt idx="89">
                    <c:v>0.399999788</c:v>
                  </c:pt>
                  <c:pt idx="90">
                    <c:v>0.400003578</c:v>
                  </c:pt>
                  <c:pt idx="91">
                    <c:v>0.399996419</c:v>
                  </c:pt>
                  <c:pt idx="92">
                    <c:v>0.400001794</c:v>
                  </c:pt>
                  <c:pt idx="93">
                    <c:v>0.499999565</c:v>
                  </c:pt>
                  <c:pt idx="94">
                    <c:v>0.438389705</c:v>
                  </c:pt>
                  <c:pt idx="95">
                    <c:v>0.439313237</c:v>
                  </c:pt>
                  <c:pt idx="96">
                    <c:v>0.400000551</c:v>
                  </c:pt>
                  <c:pt idx="97">
                    <c:v>0.400000074</c:v>
                  </c:pt>
                  <c:pt idx="98">
                    <c:v>0.400000624</c:v>
                  </c:pt>
                  <c:pt idx="99">
                    <c:v>0.399999883</c:v>
                  </c:pt>
                  <c:pt idx="100">
                    <c:v>0.450618583</c:v>
                  </c:pt>
                  <c:pt idx="101">
                    <c:v>0.400000533</c:v>
                  </c:pt>
                  <c:pt idx="102">
                    <c:v>0.39999941</c:v>
                  </c:pt>
                  <c:pt idx="103">
                    <c:v>0.399999322</c:v>
                  </c:pt>
                  <c:pt idx="104">
                    <c:v>0.400001657</c:v>
                  </c:pt>
                  <c:pt idx="105">
                    <c:v>0.4</c:v>
                  </c:pt>
                  <c:pt idx="106">
                    <c:v>0.399997748</c:v>
                  </c:pt>
                  <c:pt idx="107">
                    <c:v>0.400002254</c:v>
                  </c:pt>
                  <c:pt idx="108">
                    <c:v>0.400002739</c:v>
                  </c:pt>
                  <c:pt idx="109">
                    <c:v>0.563214088</c:v>
                  </c:pt>
                  <c:pt idx="110">
                    <c:v>0.522944213</c:v>
                  </c:pt>
                  <c:pt idx="111">
                    <c:v>0.473782978</c:v>
                  </c:pt>
                  <c:pt idx="112">
                    <c:v>0.454571142</c:v>
                  </c:pt>
                  <c:pt idx="113">
                    <c:v>0.463014433</c:v>
                  </c:pt>
                  <c:pt idx="114">
                    <c:v>0.499999552</c:v>
                  </c:pt>
                  <c:pt idx="115">
                    <c:v>0.473590874</c:v>
                  </c:pt>
                  <c:pt idx="116">
                    <c:v>0.400000175</c:v>
                  </c:pt>
                  <c:pt idx="117">
                    <c:v>0.44676163</c:v>
                  </c:pt>
                  <c:pt idx="118">
                    <c:v>0.399999732</c:v>
                  </c:pt>
                  <c:pt idx="119">
                    <c:v>0.427957082</c:v>
                  </c:pt>
                  <c:pt idx="120">
                    <c:v>0.399999367</c:v>
                  </c:pt>
                  <c:pt idx="121">
                    <c:v>0.399999243</c:v>
                  </c:pt>
                  <c:pt idx="122">
                    <c:v>0.399999709</c:v>
                  </c:pt>
                  <c:pt idx="123">
                    <c:v>0.4</c:v>
                  </c:pt>
                  <c:pt idx="124">
                    <c:v>0.4</c:v>
                  </c:pt>
                  <c:pt idx="125">
                    <c:v>0.4</c:v>
                  </c:pt>
                  <c:pt idx="126">
                    <c:v>0.4</c:v>
                  </c:pt>
                  <c:pt idx="127">
                    <c:v>0.458862419</c:v>
                  </c:pt>
                  <c:pt idx="128">
                    <c:v>0.400000285</c:v>
                  </c:pt>
                  <c:pt idx="129">
                    <c:v>0.39999887</c:v>
                  </c:pt>
                  <c:pt idx="130">
                    <c:v>0.40000116</c:v>
                  </c:pt>
                  <c:pt idx="131">
                    <c:v>0.400000393</c:v>
                  </c:pt>
                  <c:pt idx="132">
                    <c:v>0.400000694</c:v>
                  </c:pt>
                  <c:pt idx="133">
                    <c:v>0.499999625</c:v>
                  </c:pt>
                  <c:pt idx="134">
                    <c:v>0.46586356</c:v>
                  </c:pt>
                  <c:pt idx="135">
                    <c:v>0.399999498</c:v>
                  </c:pt>
                  <c:pt idx="136">
                    <c:v>0.400000181</c:v>
                  </c:pt>
                  <c:pt idx="137">
                    <c:v>0.399999634</c:v>
                  </c:pt>
                  <c:pt idx="138">
                    <c:v>0.4</c:v>
                  </c:pt>
                  <c:pt idx="139">
                    <c:v>0.4</c:v>
                  </c:pt>
                  <c:pt idx="140">
                    <c:v>0.4</c:v>
                  </c:pt>
                  <c:pt idx="141">
                    <c:v>0.399999058</c:v>
                  </c:pt>
                  <c:pt idx="142">
                    <c:v>0.4</c:v>
                  </c:pt>
                  <c:pt idx="143">
                    <c:v>0.400000293</c:v>
                  </c:pt>
                  <c:pt idx="144">
                    <c:v>0.400000566</c:v>
                  </c:pt>
                  <c:pt idx="145">
                    <c:v>0.400000485</c:v>
                  </c:pt>
                  <c:pt idx="146">
                    <c:v>0.400001397</c:v>
                  </c:pt>
                  <c:pt idx="147">
                    <c:v>0.400000788</c:v>
                  </c:pt>
                  <c:pt idx="148">
                    <c:v>0.400001284</c:v>
                  </c:pt>
                  <c:pt idx="149">
                    <c:v>0.400000733</c:v>
                  </c:pt>
                  <c:pt idx="150">
                    <c:v>0.400001751</c:v>
                  </c:pt>
                  <c:pt idx="151">
                    <c:v>0.596079992</c:v>
                  </c:pt>
                  <c:pt idx="152">
                    <c:v>0.4</c:v>
                  </c:pt>
                  <c:pt idx="153">
                    <c:v>0.399999194</c:v>
                  </c:pt>
                  <c:pt idx="154">
                    <c:v>0.400001297</c:v>
                  </c:pt>
                  <c:pt idx="155">
                    <c:v>0.400002671</c:v>
                  </c:pt>
                  <c:pt idx="156">
                    <c:v>0.400005629</c:v>
                  </c:pt>
                  <c:pt idx="157">
                    <c:v>0.400001867</c:v>
                  </c:pt>
                  <c:pt idx="158">
                    <c:v>0.40000296</c:v>
                  </c:pt>
                  <c:pt idx="159">
                    <c:v>0.4</c:v>
                  </c:pt>
                  <c:pt idx="160">
                    <c:v>0.399990962</c:v>
                  </c:pt>
                  <c:pt idx="161">
                    <c:v>0.4</c:v>
                  </c:pt>
                  <c:pt idx="162">
                    <c:v>0.399989862</c:v>
                  </c:pt>
                  <c:pt idx="163">
                    <c:v>0.4</c:v>
                  </c:pt>
                  <c:pt idx="164">
                    <c:v>0.400005826</c:v>
                  </c:pt>
                  <c:pt idx="165">
                    <c:v>0.400006458</c:v>
                  </c:pt>
                  <c:pt idx="166">
                    <c:v>0.4</c:v>
                  </c:pt>
                  <c:pt idx="167">
                    <c:v>0.4</c:v>
                  </c:pt>
                  <c:pt idx="168">
                    <c:v>0.399982929</c:v>
                  </c:pt>
                  <c:pt idx="169">
                    <c:v>0.4</c:v>
                  </c:pt>
                  <c:pt idx="170">
                    <c:v>0.399988691</c:v>
                  </c:pt>
                  <c:pt idx="171">
                    <c:v>0.400020987</c:v>
                  </c:pt>
                  <c:pt idx="172">
                    <c:v>0.400010775</c:v>
                  </c:pt>
                  <c:pt idx="173">
                    <c:v>0.400010815</c:v>
                  </c:pt>
                  <c:pt idx="174">
                    <c:v>0.4</c:v>
                  </c:pt>
                  <c:pt idx="175">
                    <c:v>0.399988164</c:v>
                  </c:pt>
                  <c:pt idx="176">
                    <c:v>0.399987943</c:v>
                  </c:pt>
                  <c:pt idx="177">
                    <c:v>0.399987324</c:v>
                  </c:pt>
                  <c:pt idx="178">
                    <c:v>0.399987024</c:v>
                  </c:pt>
                  <c:pt idx="179">
                    <c:v>0.4</c:v>
                  </c:pt>
                  <c:pt idx="180">
                    <c:v>0.4</c:v>
                  </c:pt>
                  <c:pt idx="181">
                    <c:v>0.40000882</c:v>
                  </c:pt>
                  <c:pt idx="182">
                    <c:v>0.400032549</c:v>
                  </c:pt>
                  <c:pt idx="183">
                    <c:v>0.39998342</c:v>
                  </c:pt>
                  <c:pt idx="184">
                    <c:v>0.399983317</c:v>
                  </c:pt>
                  <c:pt idx="185">
                    <c:v>0.400034441</c:v>
                  </c:pt>
                  <c:pt idx="186">
                    <c:v>0.4</c:v>
                  </c:pt>
                  <c:pt idx="187">
                    <c:v>0.400017358</c:v>
                  </c:pt>
                  <c:pt idx="188">
                    <c:v>0.40002029</c:v>
                  </c:pt>
                  <c:pt idx="189">
                    <c:v>0.399956761</c:v>
                  </c:pt>
                </c:lvl>
                <c:lvl>
                  <c:pt idx="0">
                    <c:v>0.464523987</c:v>
                  </c:pt>
                  <c:pt idx="1">
                    <c:v>0.466399719</c:v>
                  </c:pt>
                  <c:pt idx="2">
                    <c:v>0.50994845</c:v>
                  </c:pt>
                  <c:pt idx="3">
                    <c:v>0.509650893</c:v>
                  </c:pt>
                  <c:pt idx="4">
                    <c:v>0.572977549</c:v>
                  </c:pt>
                  <c:pt idx="5">
                    <c:v>0.599999426</c:v>
                  </c:pt>
                  <c:pt idx="6">
                    <c:v>0.586953515</c:v>
                  </c:pt>
                  <c:pt idx="7">
                    <c:v>0.564327229</c:v>
                  </c:pt>
                  <c:pt idx="8">
                    <c:v>0.465458988</c:v>
                  </c:pt>
                  <c:pt idx="9">
                    <c:v>0.439042897</c:v>
                  </c:pt>
                  <c:pt idx="10">
                    <c:v>0.6</c:v>
                  </c:pt>
                  <c:pt idx="11">
                    <c:v>0.500859017</c:v>
                  </c:pt>
                  <c:pt idx="12">
                    <c:v>0.60000036</c:v>
                  </c:pt>
                  <c:pt idx="13">
                    <c:v>0.600000065</c:v>
                  </c:pt>
                  <c:pt idx="14">
                    <c:v>0.599999073</c:v>
                  </c:pt>
                  <c:pt idx="15">
                    <c:v>0.450905881</c:v>
                  </c:pt>
                  <c:pt idx="16">
                    <c:v>0.600000684</c:v>
                  </c:pt>
                  <c:pt idx="17">
                    <c:v>0.599998841</c:v>
                  </c:pt>
                  <c:pt idx="18">
                    <c:v>0.430849563</c:v>
                  </c:pt>
                  <c:pt idx="19">
                    <c:v>0.599999319</c:v>
                  </c:pt>
                  <c:pt idx="20">
                    <c:v>0.599999702</c:v>
                  </c:pt>
                  <c:pt idx="21">
                    <c:v>0.599998325</c:v>
                  </c:pt>
                  <c:pt idx="22">
                    <c:v>0.54327051</c:v>
                  </c:pt>
                  <c:pt idx="23">
                    <c:v>0.599999707</c:v>
                  </c:pt>
                  <c:pt idx="24">
                    <c:v>0.599999379</c:v>
                  </c:pt>
                  <c:pt idx="25">
                    <c:v>0.599999894</c:v>
                  </c:pt>
                  <c:pt idx="26">
                    <c:v>0.6</c:v>
                  </c:pt>
                  <c:pt idx="27">
                    <c:v>0.600000707</c:v>
                  </c:pt>
                  <c:pt idx="28">
                    <c:v>0.553818725</c:v>
                  </c:pt>
                  <c:pt idx="29">
                    <c:v>0.599998656</c:v>
                  </c:pt>
                  <c:pt idx="30">
                    <c:v>0.599999586</c:v>
                  </c:pt>
                  <c:pt idx="31">
                    <c:v>0.600001558</c:v>
                  </c:pt>
                  <c:pt idx="32">
                    <c:v>0.599998099</c:v>
                  </c:pt>
                  <c:pt idx="33">
                    <c:v>0.600003519</c:v>
                  </c:pt>
                  <c:pt idx="34">
                    <c:v>0.6</c:v>
                  </c:pt>
                  <c:pt idx="35">
                    <c:v>0.599998278</c:v>
                  </c:pt>
                  <c:pt idx="36">
                    <c:v>0.599995283</c:v>
                  </c:pt>
                  <c:pt idx="37">
                    <c:v>0.599999624</c:v>
                  </c:pt>
                  <c:pt idx="38">
                    <c:v>0.60000468</c:v>
                  </c:pt>
                  <c:pt idx="39">
                    <c:v>0.599998665</c:v>
                  </c:pt>
                  <c:pt idx="40">
                    <c:v>0.599998423</c:v>
                  </c:pt>
                  <c:pt idx="41">
                    <c:v>0.599997118</c:v>
                  </c:pt>
                  <c:pt idx="42">
                    <c:v>0.60000291</c:v>
                  </c:pt>
                  <c:pt idx="43">
                    <c:v>0.6</c:v>
                  </c:pt>
                  <c:pt idx="44">
                    <c:v>0.599996874</c:v>
                  </c:pt>
                  <c:pt idx="45">
                    <c:v>0.599993376</c:v>
                  </c:pt>
                  <c:pt idx="46">
                    <c:v>0.600000409</c:v>
                  </c:pt>
                  <c:pt idx="47">
                    <c:v>0.600000931</c:v>
                  </c:pt>
                  <c:pt idx="48">
                    <c:v>0.59999265</c:v>
                  </c:pt>
                  <c:pt idx="49">
                    <c:v>0.498322027</c:v>
                  </c:pt>
                  <c:pt idx="50">
                    <c:v>0.60000763</c:v>
                  </c:pt>
                  <c:pt idx="51">
                    <c:v>0.600007789</c:v>
                  </c:pt>
                  <c:pt idx="52">
                    <c:v>0.599996097</c:v>
                  </c:pt>
                  <c:pt idx="53">
                    <c:v>0.600008049</c:v>
                  </c:pt>
                  <c:pt idx="54">
                    <c:v>0.600004026</c:v>
                  </c:pt>
                  <c:pt idx="55">
                    <c:v>0.600000157</c:v>
                  </c:pt>
                  <c:pt idx="56">
                    <c:v>0.489273483</c:v>
                  </c:pt>
                  <c:pt idx="57">
                    <c:v>0.600001125</c:v>
                  </c:pt>
                  <c:pt idx="58">
                    <c:v>0.600000827</c:v>
                  </c:pt>
                  <c:pt idx="59">
                    <c:v>0.552660883</c:v>
                  </c:pt>
                  <c:pt idx="60">
                    <c:v>0.59999961</c:v>
                  </c:pt>
                  <c:pt idx="61">
                    <c:v>0.557548245</c:v>
                  </c:pt>
                  <c:pt idx="62">
                    <c:v>0.600001369</c:v>
                  </c:pt>
                  <c:pt idx="63">
                    <c:v>0.600003166</c:v>
                  </c:pt>
                  <c:pt idx="64">
                    <c:v>0.6</c:v>
                  </c:pt>
                  <c:pt idx="65">
                    <c:v>0.5999995</c:v>
                  </c:pt>
                  <c:pt idx="66">
                    <c:v>0.6000035</c:v>
                  </c:pt>
                  <c:pt idx="67">
                    <c:v>0.600001777</c:v>
                  </c:pt>
                  <c:pt idx="68">
                    <c:v>0.600001831</c:v>
                  </c:pt>
                  <c:pt idx="69">
                    <c:v>0.59999977</c:v>
                  </c:pt>
                  <c:pt idx="70">
                    <c:v>0.600000115</c:v>
                  </c:pt>
                  <c:pt idx="71">
                    <c:v>0.600000557</c:v>
                  </c:pt>
                  <c:pt idx="72">
                    <c:v>0.599999445</c:v>
                  </c:pt>
                  <c:pt idx="73">
                    <c:v>0.59999795</c:v>
                  </c:pt>
                  <c:pt idx="74">
                    <c:v>0.600002324</c:v>
                  </c:pt>
                  <c:pt idx="75">
                    <c:v>0.600004709</c:v>
                  </c:pt>
                  <c:pt idx="76">
                    <c:v>0.6</c:v>
                  </c:pt>
                  <c:pt idx="77">
                    <c:v>0.470048511</c:v>
                  </c:pt>
                  <c:pt idx="78">
                    <c:v>0.599999601</c:v>
                  </c:pt>
                  <c:pt idx="79">
                    <c:v>0.600000526</c:v>
                  </c:pt>
                  <c:pt idx="80">
                    <c:v>0.599999416</c:v>
                  </c:pt>
                  <c:pt idx="81">
                    <c:v>0.50023275</c:v>
                  </c:pt>
                  <c:pt idx="82">
                    <c:v>0.600001159</c:v>
                  </c:pt>
                  <c:pt idx="83">
                    <c:v>0.599999579</c:v>
                  </c:pt>
                  <c:pt idx="84">
                    <c:v>0.600002095</c:v>
                  </c:pt>
                  <c:pt idx="85">
                    <c:v>0.6</c:v>
                  </c:pt>
                  <c:pt idx="86">
                    <c:v>0.6</c:v>
                  </c:pt>
                  <c:pt idx="87">
                    <c:v>0.600001557</c:v>
                  </c:pt>
                  <c:pt idx="88">
                    <c:v>0.600001786</c:v>
                  </c:pt>
                  <c:pt idx="89">
                    <c:v>0.600000212</c:v>
                  </c:pt>
                  <c:pt idx="90">
                    <c:v>0.599996422</c:v>
                  </c:pt>
                  <c:pt idx="91">
                    <c:v>0.600003581</c:v>
                  </c:pt>
                  <c:pt idx="92">
                    <c:v>0.599998206</c:v>
                  </c:pt>
                  <c:pt idx="93">
                    <c:v>0.500000435</c:v>
                  </c:pt>
                  <c:pt idx="94">
                    <c:v>0.561610295</c:v>
                  </c:pt>
                  <c:pt idx="95">
                    <c:v>0.560686763</c:v>
                  </c:pt>
                  <c:pt idx="96">
                    <c:v>0.599999449</c:v>
                  </c:pt>
                  <c:pt idx="97">
                    <c:v>0.599999926</c:v>
                  </c:pt>
                  <c:pt idx="98">
                    <c:v>0.599999376</c:v>
                  </c:pt>
                  <c:pt idx="99">
                    <c:v>0.600000117</c:v>
                  </c:pt>
                  <c:pt idx="100">
                    <c:v>0.549381417</c:v>
                  </c:pt>
                  <c:pt idx="101">
                    <c:v>0.599999467</c:v>
                  </c:pt>
                  <c:pt idx="102">
                    <c:v>0.60000059</c:v>
                  </c:pt>
                  <c:pt idx="103">
                    <c:v>0.600000678</c:v>
                  </c:pt>
                  <c:pt idx="104">
                    <c:v>0.599998343</c:v>
                  </c:pt>
                  <c:pt idx="105">
                    <c:v>0.6</c:v>
                  </c:pt>
                  <c:pt idx="106">
                    <c:v>0.600002252</c:v>
                  </c:pt>
                  <c:pt idx="107">
                    <c:v>0.599997746</c:v>
                  </c:pt>
                  <c:pt idx="108">
                    <c:v>0.599997261</c:v>
                  </c:pt>
                  <c:pt idx="109">
                    <c:v>0.436785912</c:v>
                  </c:pt>
                  <c:pt idx="110">
                    <c:v>0.477055787</c:v>
                  </c:pt>
                  <c:pt idx="111">
                    <c:v>0.526217022</c:v>
                  </c:pt>
                  <c:pt idx="112">
                    <c:v>0.545428858</c:v>
                  </c:pt>
                  <c:pt idx="113">
                    <c:v>0.536985567</c:v>
                  </c:pt>
                  <c:pt idx="114">
                    <c:v>0.500000448</c:v>
                  </c:pt>
                  <c:pt idx="115">
                    <c:v>0.526409126</c:v>
                  </c:pt>
                  <c:pt idx="116">
                    <c:v>0.599999825</c:v>
                  </c:pt>
                  <c:pt idx="117">
                    <c:v>0.55323837</c:v>
                  </c:pt>
                  <c:pt idx="118">
                    <c:v>0.600000268</c:v>
                  </c:pt>
                  <c:pt idx="119">
                    <c:v>0.572042918</c:v>
                  </c:pt>
                  <c:pt idx="120">
                    <c:v>0.600000633</c:v>
                  </c:pt>
                  <c:pt idx="121">
                    <c:v>0.600000757</c:v>
                  </c:pt>
                  <c:pt idx="122">
                    <c:v>0.600000291</c:v>
                  </c:pt>
                  <c:pt idx="123">
                    <c:v>0.6</c:v>
                  </c:pt>
                  <c:pt idx="124">
                    <c:v>0.6</c:v>
                  </c:pt>
                  <c:pt idx="125">
                    <c:v>0.6</c:v>
                  </c:pt>
                  <c:pt idx="126">
                    <c:v>0.6</c:v>
                  </c:pt>
                  <c:pt idx="127">
                    <c:v>0.541137581</c:v>
                  </c:pt>
                  <c:pt idx="128">
                    <c:v>0.599999715</c:v>
                  </c:pt>
                  <c:pt idx="129">
                    <c:v>0.60000113</c:v>
                  </c:pt>
                  <c:pt idx="130">
                    <c:v>0.59999884</c:v>
                  </c:pt>
                  <c:pt idx="131">
                    <c:v>0.599999607</c:v>
                  </c:pt>
                  <c:pt idx="132">
                    <c:v>0.599999306</c:v>
                  </c:pt>
                  <c:pt idx="133">
                    <c:v>0.500000375</c:v>
                  </c:pt>
                  <c:pt idx="134">
                    <c:v>0.53413644</c:v>
                  </c:pt>
                  <c:pt idx="135">
                    <c:v>0.600000502</c:v>
                  </c:pt>
                  <c:pt idx="136">
                    <c:v>0.599999819</c:v>
                  </c:pt>
                  <c:pt idx="137">
                    <c:v>0.600000366</c:v>
                  </c:pt>
                  <c:pt idx="138">
                    <c:v>0.6</c:v>
                  </c:pt>
                  <c:pt idx="139">
                    <c:v>0.6</c:v>
                  </c:pt>
                  <c:pt idx="140">
                    <c:v>0.6</c:v>
                  </c:pt>
                  <c:pt idx="141">
                    <c:v>0.600000942</c:v>
                  </c:pt>
                  <c:pt idx="142">
                    <c:v>0.6</c:v>
                  </c:pt>
                  <c:pt idx="143">
                    <c:v>0.599999707</c:v>
                  </c:pt>
                  <c:pt idx="144">
                    <c:v>0.599999434</c:v>
                  </c:pt>
                  <c:pt idx="145">
                    <c:v>0.599999515</c:v>
                  </c:pt>
                  <c:pt idx="146">
                    <c:v>0.599998603</c:v>
                  </c:pt>
                  <c:pt idx="147">
                    <c:v>0.599999212</c:v>
                  </c:pt>
                  <c:pt idx="148">
                    <c:v>0.599998716</c:v>
                  </c:pt>
                  <c:pt idx="149">
                    <c:v>0.599999267</c:v>
                  </c:pt>
                  <c:pt idx="150">
                    <c:v>0.599998249</c:v>
                  </c:pt>
                  <c:pt idx="151">
                    <c:v>0.403920008</c:v>
                  </c:pt>
                  <c:pt idx="152">
                    <c:v>0.6</c:v>
                  </c:pt>
                  <c:pt idx="153">
                    <c:v>0.600000806</c:v>
                  </c:pt>
                  <c:pt idx="154">
                    <c:v>0.599998703</c:v>
                  </c:pt>
                  <c:pt idx="155">
                    <c:v>0.599997329</c:v>
                  </c:pt>
                  <c:pt idx="156">
                    <c:v>0.599994371</c:v>
                  </c:pt>
                  <c:pt idx="157">
                    <c:v>0.599998133</c:v>
                  </c:pt>
                  <c:pt idx="158">
                    <c:v>0.59999704</c:v>
                  </c:pt>
                  <c:pt idx="159">
                    <c:v>0.6</c:v>
                  </c:pt>
                  <c:pt idx="160">
                    <c:v>0.600009038</c:v>
                  </c:pt>
                  <c:pt idx="161">
                    <c:v>0.6</c:v>
                  </c:pt>
                  <c:pt idx="162">
                    <c:v>0.600010138</c:v>
                  </c:pt>
                  <c:pt idx="163">
                    <c:v>0.6</c:v>
                  </c:pt>
                  <c:pt idx="164">
                    <c:v>0.599994174</c:v>
                  </c:pt>
                  <c:pt idx="165">
                    <c:v>0.599993542</c:v>
                  </c:pt>
                  <c:pt idx="166">
                    <c:v>0.6</c:v>
                  </c:pt>
                  <c:pt idx="167">
                    <c:v>0.6</c:v>
                  </c:pt>
                  <c:pt idx="168">
                    <c:v>0.600017071</c:v>
                  </c:pt>
                  <c:pt idx="169">
                    <c:v>0.6</c:v>
                  </c:pt>
                  <c:pt idx="170">
                    <c:v>0.600011309</c:v>
                  </c:pt>
                  <c:pt idx="171">
                    <c:v>0.599979013</c:v>
                  </c:pt>
                  <c:pt idx="172">
                    <c:v>0.599989225</c:v>
                  </c:pt>
                  <c:pt idx="173">
                    <c:v>0.599989185</c:v>
                  </c:pt>
                  <c:pt idx="174">
                    <c:v>0.6</c:v>
                  </c:pt>
                  <c:pt idx="175">
                    <c:v>0.600011836</c:v>
                  </c:pt>
                  <c:pt idx="176">
                    <c:v>0.600012057</c:v>
                  </c:pt>
                  <c:pt idx="177">
                    <c:v>0.600012676</c:v>
                  </c:pt>
                  <c:pt idx="178">
                    <c:v>0.600012976</c:v>
                  </c:pt>
                  <c:pt idx="179">
                    <c:v>0.6</c:v>
                  </c:pt>
                  <c:pt idx="180">
                    <c:v>0.6</c:v>
                  </c:pt>
                  <c:pt idx="181">
                    <c:v>0.59999118</c:v>
                  </c:pt>
                  <c:pt idx="182">
                    <c:v>0.599967451</c:v>
                  </c:pt>
                  <c:pt idx="183">
                    <c:v>0.60001658</c:v>
                  </c:pt>
                  <c:pt idx="184">
                    <c:v>0.600016683</c:v>
                  </c:pt>
                  <c:pt idx="185">
                    <c:v>0.599965559</c:v>
                  </c:pt>
                  <c:pt idx="186">
                    <c:v>0.6</c:v>
                  </c:pt>
                  <c:pt idx="187">
                    <c:v>0.599982642</c:v>
                  </c:pt>
                  <c:pt idx="188">
                    <c:v>0.59997971</c:v>
                  </c:pt>
                  <c:pt idx="189">
                    <c:v>0.600043239</c:v>
                  </c:pt>
                </c:lvl>
                <c:lvl>
                  <c:pt idx="0">
                    <c:v>15626000000</c:v>
                  </c:pt>
                  <c:pt idx="1">
                    <c:v>9640000000</c:v>
                  </c:pt>
                  <c:pt idx="2">
                    <c:v>1560000000</c:v>
                  </c:pt>
                  <c:pt idx="3">
                    <c:v>360000000</c:v>
                  </c:pt>
                  <c:pt idx="4">
                    <c:v>1150000000</c:v>
                  </c:pt>
                  <c:pt idx="5">
                    <c:v>1040000000</c:v>
                  </c:pt>
                  <c:pt idx="6">
                    <c:v>1700000000</c:v>
                  </c:pt>
                  <c:pt idx="7">
                    <c:v>3530000000</c:v>
                  </c:pt>
                  <c:pt idx="8">
                    <c:v>3780000000</c:v>
                  </c:pt>
                  <c:pt idx="9">
                    <c:v>2838000000</c:v>
                  </c:pt>
                  <c:pt idx="10">
                    <c:v>1000000000</c:v>
                  </c:pt>
                  <c:pt idx="11">
                    <c:v>2360000000</c:v>
                  </c:pt>
                  <c:pt idx="12">
                    <c:v>840000000</c:v>
                  </c:pt>
                  <c:pt idx="13">
                    <c:v>1620000000</c:v>
                  </c:pt>
                  <c:pt idx="14">
                    <c:v>730000000</c:v>
                  </c:pt>
                  <c:pt idx="15">
                    <c:v>3980000000</c:v>
                  </c:pt>
                  <c:pt idx="16">
                    <c:v>1000000000</c:v>
                  </c:pt>
                  <c:pt idx="17">
                    <c:v>320000000</c:v>
                  </c:pt>
                  <c:pt idx="18">
                    <c:v>5340000000</c:v>
                  </c:pt>
                  <c:pt idx="19">
                    <c:v>890000000</c:v>
                  </c:pt>
                  <c:pt idx="20">
                    <c:v>340000000</c:v>
                  </c:pt>
                  <c:pt idx="21">
                    <c:v>950000000</c:v>
                  </c:pt>
                  <c:pt idx="22">
                    <c:v>4060000000</c:v>
                  </c:pt>
                  <c:pt idx="23">
                    <c:v>2020000000</c:v>
                  </c:pt>
                  <c:pt idx="24">
                    <c:v>350000000</c:v>
                  </c:pt>
                  <c:pt idx="25">
                    <c:v>2220000000</c:v>
                  </c:pt>
                  <c:pt idx="26">
                    <c:v>650000000</c:v>
                  </c:pt>
                  <c:pt idx="27">
                    <c:v>1070000000</c:v>
                  </c:pt>
                  <c:pt idx="28">
                    <c:v>3075000000</c:v>
                  </c:pt>
                  <c:pt idx="29">
                    <c:v>360000000</c:v>
                  </c:pt>
                  <c:pt idx="30">
                    <c:v>760000000</c:v>
                  </c:pt>
                  <c:pt idx="31">
                    <c:v>1040000000</c:v>
                  </c:pt>
                  <c:pt idx="32">
                    <c:v>260000000</c:v>
                  </c:pt>
                  <c:pt idx="33">
                    <c:v>240000000</c:v>
                  </c:pt>
                  <c:pt idx="34">
                    <c:v>120000000</c:v>
                  </c:pt>
                  <c:pt idx="35">
                    <c:v>800000000</c:v>
                  </c:pt>
                  <c:pt idx="36">
                    <c:v>270000000</c:v>
                  </c:pt>
                  <c:pt idx="37">
                    <c:v>870000000</c:v>
                  </c:pt>
                  <c:pt idx="38">
                    <c:v>150000000</c:v>
                  </c:pt>
                  <c:pt idx="39">
                    <c:v>240000000</c:v>
                  </c:pt>
                  <c:pt idx="40">
                    <c:v>540000000</c:v>
                  </c:pt>
                  <c:pt idx="41">
                    <c:v>120000000</c:v>
                  </c:pt>
                  <c:pt idx="42">
                    <c:v>200000000</c:v>
                  </c:pt>
                  <c:pt idx="43">
                    <c:v>600000000</c:v>
                  </c:pt>
                  <c:pt idx="44">
                    <c:v>100000000</c:v>
                  </c:pt>
                  <c:pt idx="45">
                    <c:v>200000000</c:v>
                  </c:pt>
                  <c:pt idx="46">
                    <c:v>1510000000</c:v>
                  </c:pt>
                  <c:pt idx="47">
                    <c:v>380000000</c:v>
                  </c:pt>
                  <c:pt idx="48">
                    <c:v>150000000</c:v>
                  </c:pt>
                  <c:pt idx="49">
                    <c:v>2560000000</c:v>
                  </c:pt>
                  <c:pt idx="50">
                    <c:v>200000000</c:v>
                  </c:pt>
                  <c:pt idx="51">
                    <c:v>150000000</c:v>
                  </c:pt>
                  <c:pt idx="52">
                    <c:v>150000000</c:v>
                  </c:pt>
                  <c:pt idx="53">
                    <c:v>200000000</c:v>
                  </c:pt>
                  <c:pt idx="54">
                    <c:v>100000000</c:v>
                  </c:pt>
                  <c:pt idx="55">
                    <c:v>590000000</c:v>
                  </c:pt>
                  <c:pt idx="56">
                    <c:v>4490000000</c:v>
                  </c:pt>
                  <c:pt idx="57">
                    <c:v>800000000</c:v>
                  </c:pt>
                  <c:pt idx="58">
                    <c:v>400000000</c:v>
                  </c:pt>
                  <c:pt idx="59">
                    <c:v>1600000000</c:v>
                  </c:pt>
                  <c:pt idx="60">
                    <c:v>1820000000</c:v>
                  </c:pt>
                  <c:pt idx="61">
                    <c:v>2360000000</c:v>
                  </c:pt>
                  <c:pt idx="62">
                    <c:v>150000000</c:v>
                  </c:pt>
                  <c:pt idx="63">
                    <c:v>520000000</c:v>
                  </c:pt>
                  <c:pt idx="64">
                    <c:v>150000000</c:v>
                  </c:pt>
                  <c:pt idx="65">
                    <c:v>600000000</c:v>
                  </c:pt>
                  <c:pt idx="66">
                    <c:v>100000000</c:v>
                  </c:pt>
                  <c:pt idx="67">
                    <c:v>330000000</c:v>
                  </c:pt>
                  <c:pt idx="68">
                    <c:v>200000000</c:v>
                  </c:pt>
                  <c:pt idx="69">
                    <c:v>880000000</c:v>
                  </c:pt>
                  <c:pt idx="70">
                    <c:v>1090000000</c:v>
                  </c:pt>
                  <c:pt idx="71">
                    <c:v>540000000</c:v>
                  </c:pt>
                  <c:pt idx="72">
                    <c:v>420000000</c:v>
                  </c:pt>
                  <c:pt idx="73">
                    <c:v>150000000</c:v>
                  </c:pt>
                  <c:pt idx="74">
                    <c:v>120000000</c:v>
                  </c:pt>
                  <c:pt idx="75">
                    <c:v>150000000</c:v>
                  </c:pt>
                  <c:pt idx="76">
                    <c:v>260000000</c:v>
                  </c:pt>
                  <c:pt idx="77">
                    <c:v>1650000000</c:v>
                  </c:pt>
                  <c:pt idx="78">
                    <c:v>480000000</c:v>
                  </c:pt>
                  <c:pt idx="79">
                    <c:v>210000000</c:v>
                  </c:pt>
                  <c:pt idx="80">
                    <c:v>910000000</c:v>
                  </c:pt>
                  <c:pt idx="81">
                    <c:v>2390000000</c:v>
                  </c:pt>
                  <c:pt idx="82">
                    <c:v>200000000</c:v>
                  </c:pt>
                  <c:pt idx="83">
                    <c:v>880000000</c:v>
                  </c:pt>
                  <c:pt idx="84">
                    <c:v>240000000</c:v>
                  </c:pt>
                  <c:pt idx="85">
                    <c:v>200000000</c:v>
                  </c:pt>
                  <c:pt idx="86">
                    <c:v>180000000</c:v>
                  </c:pt>
                  <c:pt idx="87">
                    <c:v>200000000</c:v>
                  </c:pt>
                  <c:pt idx="88">
                    <c:v>150000000</c:v>
                  </c:pt>
                  <c:pt idx="89">
                    <c:v>410000000</c:v>
                  </c:pt>
                  <c:pt idx="90">
                    <c:v>180000000</c:v>
                  </c:pt>
                  <c:pt idx="91">
                    <c:v>150000000</c:v>
                  </c:pt>
                  <c:pt idx="92">
                    <c:v>150000000</c:v>
                  </c:pt>
                  <c:pt idx="93">
                    <c:v>260000000</c:v>
                  </c:pt>
                  <c:pt idx="94">
                    <c:v>610000000</c:v>
                  </c:pt>
                  <c:pt idx="95">
                    <c:v>2065000000</c:v>
                  </c:pt>
                  <c:pt idx="96">
                    <c:v>400000000</c:v>
                  </c:pt>
                  <c:pt idx="97">
                    <c:v>1290000000</c:v>
                  </c:pt>
                  <c:pt idx="98">
                    <c:v>800000000</c:v>
                  </c:pt>
                  <c:pt idx="99">
                    <c:v>370000000</c:v>
                  </c:pt>
                  <c:pt idx="100">
                    <c:v>3100000000</c:v>
                  </c:pt>
                  <c:pt idx="101">
                    <c:v>740000000</c:v>
                  </c:pt>
                  <c:pt idx="102">
                    <c:v>480000000</c:v>
                  </c:pt>
                  <c:pt idx="103">
                    <c:v>220000000</c:v>
                  </c:pt>
                  <c:pt idx="104">
                    <c:v>200000000</c:v>
                  </c:pt>
                  <c:pt idx="105">
                    <c:v>240000000</c:v>
                  </c:pt>
                  <c:pt idx="106">
                    <c:v>290000000</c:v>
                  </c:pt>
                  <c:pt idx="107">
                    <c:v>180000000</c:v>
                  </c:pt>
                  <c:pt idx="108">
                    <c:v>140000000</c:v>
                  </c:pt>
                  <c:pt idx="109">
                    <c:v>600000000</c:v>
                  </c:pt>
                  <c:pt idx="110">
                    <c:v>1075000000</c:v>
                  </c:pt>
                  <c:pt idx="111">
                    <c:v>520000000</c:v>
                  </c:pt>
                  <c:pt idx="112">
                    <c:v>760000000</c:v>
                  </c:pt>
                  <c:pt idx="113">
                    <c:v>580000000</c:v>
                  </c:pt>
                  <c:pt idx="114">
                    <c:v>280000000</c:v>
                  </c:pt>
                  <c:pt idx="115">
                    <c:v>1060000000</c:v>
                  </c:pt>
                  <c:pt idx="116">
                    <c:v>240000000</c:v>
                  </c:pt>
                  <c:pt idx="117">
                    <c:v>850000000</c:v>
                  </c:pt>
                  <c:pt idx="118">
                    <c:v>330000000</c:v>
                  </c:pt>
                  <c:pt idx="119">
                    <c:v>850000000</c:v>
                  </c:pt>
                  <c:pt idx="120">
                    <c:v>750000000</c:v>
                  </c:pt>
                  <c:pt idx="121">
                    <c:v>120000000</c:v>
                  </c:pt>
                  <c:pt idx="122">
                    <c:v>370000000</c:v>
                  </c:pt>
                  <c:pt idx="123">
                    <c:v>540000000</c:v>
                  </c:pt>
                  <c:pt idx="124">
                    <c:v>740000000</c:v>
                  </c:pt>
                  <c:pt idx="125">
                    <c:v>840000000</c:v>
                  </c:pt>
                  <c:pt idx="126">
                    <c:v>710000000</c:v>
                  </c:pt>
                  <c:pt idx="127">
                    <c:v>990000000</c:v>
                  </c:pt>
                  <c:pt idx="128">
                    <c:v>320000000</c:v>
                  </c:pt>
                  <c:pt idx="129">
                    <c:v>180000000</c:v>
                  </c:pt>
                  <c:pt idx="130">
                    <c:v>120000000</c:v>
                  </c:pt>
                  <c:pt idx="131">
                    <c:v>260000000</c:v>
                  </c:pt>
                  <c:pt idx="132">
                    <c:v>130000000</c:v>
                  </c:pt>
                  <c:pt idx="133">
                    <c:v>120000000</c:v>
                  </c:pt>
                  <c:pt idx="134">
                    <c:v>475000000</c:v>
                  </c:pt>
                  <c:pt idx="135">
                    <c:v>300000000</c:v>
                  </c:pt>
                  <c:pt idx="136">
                    <c:v>520000000</c:v>
                  </c:pt>
                  <c:pt idx="137">
                    <c:v>110000000</c:v>
                  </c:pt>
                  <c:pt idx="138">
                    <c:v>160000000</c:v>
                  </c:pt>
                  <c:pt idx="139">
                    <c:v>190000000</c:v>
                  </c:pt>
                  <c:pt idx="140">
                    <c:v>95000000</c:v>
                  </c:pt>
                  <c:pt idx="141">
                    <c:v>180000000</c:v>
                  </c:pt>
                  <c:pt idx="142">
                    <c:v>140000000</c:v>
                  </c:pt>
                  <c:pt idx="143">
                    <c:v>230000000</c:v>
                  </c:pt>
                  <c:pt idx="144">
                    <c:v>180000000</c:v>
                  </c:pt>
                  <c:pt idx="145">
                    <c:v>350000000</c:v>
                  </c:pt>
                  <c:pt idx="146">
                    <c:v>140000000</c:v>
                  </c:pt>
                  <c:pt idx="147">
                    <c:v>120000000</c:v>
                  </c:pt>
                  <c:pt idx="148">
                    <c:v>220000000</c:v>
                  </c:pt>
                  <c:pt idx="149">
                    <c:v>275000000</c:v>
                  </c:pt>
                  <c:pt idx="150">
                    <c:v>120000000</c:v>
                  </c:pt>
                  <c:pt idx="151">
                    <c:v>520000000</c:v>
                  </c:pt>
                  <c:pt idx="152">
                    <c:v>220000000</c:v>
                  </c:pt>
                  <c:pt idx="153">
                    <c:v>260000000</c:v>
                  </c:pt>
                  <c:pt idx="154">
                    <c:v>140000000</c:v>
                  </c:pt>
                  <c:pt idx="155">
                    <c:v>180000000</c:v>
                  </c:pt>
                  <c:pt idx="156">
                    <c:v>160000000</c:v>
                  </c:pt>
                  <c:pt idx="157">
                    <c:v>300000000</c:v>
                  </c:pt>
                  <c:pt idx="158">
                    <c:v>200000000</c:v>
                  </c:pt>
                  <c:pt idx="159">
                    <c:v>90000000</c:v>
                  </c:pt>
                  <c:pt idx="160">
                    <c:v>150000000</c:v>
                  </c:pt>
                  <c:pt idx="161">
                    <c:v>360000000</c:v>
                  </c:pt>
                  <c:pt idx="162">
                    <c:v>120000000</c:v>
                  </c:pt>
                  <c:pt idx="163">
                    <c:v>110000000</c:v>
                  </c:pt>
                  <c:pt idx="164">
                    <c:v>140000000</c:v>
                  </c:pt>
                  <c:pt idx="165">
                    <c:v>180000000</c:v>
                  </c:pt>
                  <c:pt idx="166">
                    <c:v>240000000</c:v>
                  </c:pt>
                  <c:pt idx="167">
                    <c:v>120000000</c:v>
                  </c:pt>
                  <c:pt idx="168">
                    <c:v>210000000</c:v>
                  </c:pt>
                  <c:pt idx="169">
                    <c:v>110000000</c:v>
                  </c:pt>
                  <c:pt idx="170">
                    <c:v>480000000</c:v>
                  </c:pt>
                  <c:pt idx="171">
                    <c:v>120000000</c:v>
                  </c:pt>
                  <c:pt idx="172">
                    <c:v>180000000</c:v>
                  </c:pt>
                  <c:pt idx="173">
                    <c:v>150000000</c:v>
                  </c:pt>
                  <c:pt idx="174">
                    <c:v>120000000</c:v>
                  </c:pt>
                  <c:pt idx="175">
                    <c:v>110000000</c:v>
                  </c:pt>
                  <c:pt idx="176">
                    <c:v>210000000</c:v>
                  </c:pt>
                  <c:pt idx="177">
                    <c:v>180000000</c:v>
                  </c:pt>
                  <c:pt idx="178">
                    <c:v>150000000</c:v>
                  </c:pt>
                  <c:pt idx="179">
                    <c:v>180000000</c:v>
                  </c:pt>
                  <c:pt idx="180">
                    <c:v>110000000</c:v>
                  </c:pt>
                  <c:pt idx="181">
                    <c:v>280000000</c:v>
                  </c:pt>
                  <c:pt idx="182">
                    <c:v>110000000</c:v>
                  </c:pt>
                  <c:pt idx="183">
                    <c:v>120000000</c:v>
                  </c:pt>
                  <c:pt idx="184">
                    <c:v>100000000</c:v>
                  </c:pt>
                  <c:pt idx="185">
                    <c:v>95000000</c:v>
                  </c:pt>
                  <c:pt idx="186">
                    <c:v>280000000</c:v>
                  </c:pt>
                  <c:pt idx="187">
                    <c:v>180000000</c:v>
                  </c:pt>
                  <c:pt idx="188">
                    <c:v>300000000</c:v>
                  </c:pt>
                  <c:pt idx="189">
                    <c:v>110000000</c:v>
                  </c:pt>
                </c:lvl>
                <c:lvl>
                  <c:pt idx="0">
                    <c:v>2.432E+11</c:v>
                  </c:pt>
                  <c:pt idx="1">
                    <c:v>96400000000</c:v>
                  </c:pt>
                  <c:pt idx="2">
                    <c:v>12300000000</c:v>
                  </c:pt>
                  <c:pt idx="3">
                    <c:v>500000000</c:v>
                  </c:pt>
                  <c:pt idx="4">
                    <c:v>8200000000</c:v>
                  </c:pt>
                  <c:pt idx="5">
                    <c:v>7200000000</c:v>
                  </c:pt>
                  <c:pt idx="6">
                    <c:v>8100000000</c:v>
                  </c:pt>
                  <c:pt idx="7">
                    <c:v>39000000000</c:v>
                  </c:pt>
                  <c:pt idx="8">
                    <c:v>37900000000</c:v>
                  </c:pt>
                  <c:pt idx="9">
                    <c:v>68600000000</c:v>
                  </c:pt>
                  <c:pt idx="10">
                    <c:v>5100000000</c:v>
                  </c:pt>
                  <c:pt idx="11">
                    <c:v>18800000000</c:v>
                  </c:pt>
                  <c:pt idx="12">
                    <c:v>4100000000</c:v>
                  </c:pt>
                  <c:pt idx="13">
                    <c:v>9200000000</c:v>
                  </c:pt>
                  <c:pt idx="14">
                    <c:v>2200000000</c:v>
                  </c:pt>
                  <c:pt idx="15">
                    <c:v>37500000000</c:v>
                  </c:pt>
                  <c:pt idx="16">
                    <c:v>12400000000</c:v>
                  </c:pt>
                  <c:pt idx="17">
                    <c:v>800000000</c:v>
                  </c:pt>
                  <c:pt idx="18">
                    <c:v>64700000000</c:v>
                  </c:pt>
                  <c:pt idx="19">
                    <c:v>6300000000</c:v>
                  </c:pt>
                  <c:pt idx="20">
                    <c:v>1550000000</c:v>
                  </c:pt>
                  <c:pt idx="21">
                    <c:v>9500000000</c:v>
                  </c:pt>
                  <c:pt idx="22">
                    <c:v>33900000000</c:v>
                  </c:pt>
                  <c:pt idx="23">
                    <c:v>16100000000</c:v>
                  </c:pt>
                  <c:pt idx="24">
                    <c:v>1700000000</c:v>
                  </c:pt>
                  <c:pt idx="25">
                    <c:v>15350000000</c:v>
                  </c:pt>
                  <c:pt idx="26">
                    <c:v>2600000000</c:v>
                  </c:pt>
                  <c:pt idx="27">
                    <c:v>4850000000</c:v>
                  </c:pt>
                  <c:pt idx="28">
                    <c:v>33400000000</c:v>
                  </c:pt>
                  <c:pt idx="29">
                    <c:v>1150000000</c:v>
                  </c:pt>
                  <c:pt idx="30">
                    <c:v>4600000000</c:v>
                  </c:pt>
                  <c:pt idx="31">
                    <c:v>7000000000</c:v>
                  </c:pt>
                  <c:pt idx="32">
                    <c:v>1400000000</c:v>
                  </c:pt>
                  <c:pt idx="33">
                    <c:v>500000000</c:v>
                  </c:pt>
                  <c:pt idx="34">
                    <c:v>500000000</c:v>
                  </c:pt>
                  <c:pt idx="35">
                    <c:v>3100000000</c:v>
                  </c:pt>
                  <c:pt idx="36">
                    <c:v>650000000</c:v>
                  </c:pt>
                  <c:pt idx="37">
                    <c:v>3500000000</c:v>
                  </c:pt>
                  <c:pt idx="38">
                    <c:v>500000000</c:v>
                  </c:pt>
                  <c:pt idx="39">
                    <c:v>1000000000</c:v>
                  </c:pt>
                  <c:pt idx="40">
                    <c:v>1900000000</c:v>
                  </c:pt>
                  <c:pt idx="41">
                    <c:v>150000000</c:v>
                  </c:pt>
                  <c:pt idx="42">
                    <c:v>600000000</c:v>
                  </c:pt>
                  <c:pt idx="43">
                    <c:v>1300000000</c:v>
                  </c:pt>
                  <c:pt idx="44">
                    <c:v>600000000</c:v>
                  </c:pt>
                  <c:pt idx="45">
                    <c:v>300000000</c:v>
                  </c:pt>
                  <c:pt idx="46">
                    <c:v>9200000000</c:v>
                  </c:pt>
                  <c:pt idx="47">
                    <c:v>1700000000</c:v>
                  </c:pt>
                  <c:pt idx="48">
                    <c:v>250000000</c:v>
                  </c:pt>
                  <c:pt idx="49">
                    <c:v>18900000000</c:v>
                  </c:pt>
                  <c:pt idx="50">
                    <c:v>900000000</c:v>
                  </c:pt>
                  <c:pt idx="51">
                    <c:v>200000000</c:v>
                  </c:pt>
                  <c:pt idx="52">
                    <c:v>1100000000</c:v>
                  </c:pt>
                  <c:pt idx="53">
                    <c:v>200000000</c:v>
                  </c:pt>
                  <c:pt idx="54">
                    <c:v>200000000</c:v>
                  </c:pt>
                  <c:pt idx="55">
                    <c:v>2310000000</c:v>
                  </c:pt>
                  <c:pt idx="56">
                    <c:v>51000000000</c:v>
                  </c:pt>
                  <c:pt idx="57">
                    <c:v>6600000000</c:v>
                  </c:pt>
                  <c:pt idx="58">
                    <c:v>1800000000</c:v>
                  </c:pt>
                  <c:pt idx="59">
                    <c:v>11200000000</c:v>
                  </c:pt>
                  <c:pt idx="60">
                    <c:v>12100000000</c:v>
                  </c:pt>
                  <c:pt idx="61">
                    <c:v>29500000000</c:v>
                  </c:pt>
                  <c:pt idx="62">
                    <c:v>400000000</c:v>
                  </c:pt>
                  <c:pt idx="63">
                    <c:v>5100000000</c:v>
                  </c:pt>
                  <c:pt idx="64">
                    <c:v>300000000</c:v>
                  </c:pt>
                  <c:pt idx="65">
                    <c:v>4000000000</c:v>
                  </c:pt>
                  <c:pt idx="66">
                    <c:v>200000000</c:v>
                  </c:pt>
                  <c:pt idx="67">
                    <c:v>1200000000</c:v>
                  </c:pt>
                  <c:pt idx="68">
                    <c:v>500000000</c:v>
                  </c:pt>
                  <c:pt idx="69">
                    <c:v>5500000000</c:v>
                  </c:pt>
                  <c:pt idx="70">
                    <c:v>8600000000</c:v>
                  </c:pt>
                  <c:pt idx="71">
                    <c:v>2400000000</c:v>
                  </c:pt>
                  <c:pt idx="72">
                    <c:v>1700000000</c:v>
                  </c:pt>
                  <c:pt idx="73">
                    <c:v>600000000</c:v>
                  </c:pt>
                  <c:pt idx="74">
                    <c:v>300000000</c:v>
                  </c:pt>
                  <c:pt idx="75">
                    <c:v>300000000</c:v>
                  </c:pt>
                  <c:pt idx="76">
                    <c:v>4500000000</c:v>
                  </c:pt>
                  <c:pt idx="77">
                    <c:v>23300000000</c:v>
                  </c:pt>
                  <c:pt idx="78">
                    <c:v>7000000000</c:v>
                  </c:pt>
                  <c:pt idx="79">
                    <c:v>900000000</c:v>
                  </c:pt>
                  <c:pt idx="80">
                    <c:v>10800000000</c:v>
                  </c:pt>
                  <c:pt idx="81">
                    <c:v>36100000000</c:v>
                  </c:pt>
                  <c:pt idx="82">
                    <c:v>1200000000</c:v>
                  </c:pt>
                  <c:pt idx="83">
                    <c:v>11200000000</c:v>
                  </c:pt>
                  <c:pt idx="84">
                    <c:v>2000000000</c:v>
                  </c:pt>
                  <c:pt idx="85">
                    <c:v>900000000</c:v>
                  </c:pt>
                  <c:pt idx="86">
                    <c:v>1100000000</c:v>
                  </c:pt>
                  <c:pt idx="87">
                    <c:v>1300000000</c:v>
                  </c:pt>
                  <c:pt idx="88">
                    <c:v>700000000</c:v>
                  </c:pt>
                  <c:pt idx="89">
                    <c:v>3800000000</c:v>
                  </c:pt>
                  <c:pt idx="90">
                    <c:v>1200000000</c:v>
                  </c:pt>
                  <c:pt idx="91">
                    <c:v>900000000</c:v>
                  </c:pt>
                  <c:pt idx="92">
                    <c:v>600000000</c:v>
                  </c:pt>
                  <c:pt idx="93">
                    <c:v>1200000000</c:v>
                  </c:pt>
                  <c:pt idx="94">
                    <c:v>5800000000</c:v>
                  </c:pt>
                  <c:pt idx="95">
                    <c:v>33500000000</c:v>
                  </c:pt>
                  <c:pt idx="96">
                    <c:v>1700000000</c:v>
                  </c:pt>
                  <c:pt idx="97">
                    <c:v>16900000000</c:v>
                  </c:pt>
                  <c:pt idx="98">
                    <c:v>9000000000</c:v>
                  </c:pt>
                  <c:pt idx="99">
                    <c:v>3200000000</c:v>
                  </c:pt>
                  <c:pt idx="100">
                    <c:v>52200000000</c:v>
                  </c:pt>
                  <c:pt idx="101">
                    <c:v>7400000000</c:v>
                  </c:pt>
                  <c:pt idx="102">
                    <c:v>4500000000</c:v>
                  </c:pt>
                  <c:pt idx="103">
                    <c:v>2200000000</c:v>
                  </c:pt>
                  <c:pt idx="104">
                    <c:v>1800000000</c:v>
                  </c:pt>
                  <c:pt idx="105">
                    <c:v>2100000000</c:v>
                  </c:pt>
                  <c:pt idx="106">
                    <c:v>2200000000</c:v>
                  </c:pt>
                  <c:pt idx="107">
                    <c:v>1200000000</c:v>
                  </c:pt>
                  <c:pt idx="108">
                    <c:v>1200000000</c:v>
                  </c:pt>
                  <c:pt idx="109">
                    <c:v>12400000000</c:v>
                  </c:pt>
                  <c:pt idx="110">
                    <c:v>11800000000</c:v>
                  </c:pt>
                  <c:pt idx="111">
                    <c:v>9600000000</c:v>
                  </c:pt>
                  <c:pt idx="112">
                    <c:v>11200000000</c:v>
                  </c:pt>
                  <c:pt idx="113">
                    <c:v>10200000000</c:v>
                  </c:pt>
                  <c:pt idx="114">
                    <c:v>3300000000</c:v>
                  </c:pt>
                  <c:pt idx="115">
                    <c:v>12700000000</c:v>
                  </c:pt>
                  <c:pt idx="116">
                    <c:v>1600000000</c:v>
                  </c:pt>
                  <c:pt idx="117">
                    <c:v>10500000000</c:v>
                  </c:pt>
                  <c:pt idx="118">
                    <c:v>3900000000</c:v>
                  </c:pt>
                  <c:pt idx="119">
                    <c:v>9800000000</c:v>
                  </c:pt>
                  <c:pt idx="120">
                    <c:v>7500000000</c:v>
                  </c:pt>
                  <c:pt idx="121">
                    <c:v>1400000000</c:v>
                  </c:pt>
                  <c:pt idx="122">
                    <c:v>3800000000</c:v>
                  </c:pt>
                  <c:pt idx="123">
                    <c:v>7300000000</c:v>
                  </c:pt>
                  <c:pt idx="124">
                    <c:v>9900000000</c:v>
                  </c:pt>
                  <c:pt idx="125">
                    <c:v>7400000000</c:v>
                  </c:pt>
                  <c:pt idx="126">
                    <c:v>12000000000</c:v>
                  </c:pt>
                  <c:pt idx="127">
                    <c:v>11200000000</c:v>
                  </c:pt>
                  <c:pt idx="128">
                    <c:v>3000000000</c:v>
                  </c:pt>
                  <c:pt idx="129">
                    <c:v>4000000000</c:v>
                  </c:pt>
                  <c:pt idx="130">
                    <c:v>1400000000</c:v>
                  </c:pt>
                  <c:pt idx="131">
                    <c:v>2800000000</c:v>
                  </c:pt>
                  <c:pt idx="132">
                    <c:v>2200000000</c:v>
                  </c:pt>
                  <c:pt idx="133">
                    <c:v>1500000000</c:v>
                  </c:pt>
                  <c:pt idx="134">
                    <c:v>6000000000</c:v>
                  </c:pt>
                  <c:pt idx="135">
                    <c:v>4000000000</c:v>
                  </c:pt>
                  <c:pt idx="136">
                    <c:v>7600000000</c:v>
                  </c:pt>
                  <c:pt idx="137">
                    <c:v>1100000000</c:v>
                  </c:pt>
                  <c:pt idx="138">
                    <c:v>2000000000</c:v>
                  </c:pt>
                  <c:pt idx="139">
                    <c:v>2400000000</c:v>
                  </c:pt>
                  <c:pt idx="140">
                    <c:v>1200000000</c:v>
                  </c:pt>
                  <c:pt idx="141">
                    <c:v>2400000000</c:v>
                  </c:pt>
                  <c:pt idx="142">
                    <c:v>1500000000</c:v>
                  </c:pt>
                  <c:pt idx="143">
                    <c:v>2700000000</c:v>
                  </c:pt>
                  <c:pt idx="144">
                    <c:v>2100000000</c:v>
                  </c:pt>
                  <c:pt idx="145">
                    <c:v>4200000000</c:v>
                  </c:pt>
                  <c:pt idx="146">
                    <c:v>1500000000</c:v>
                  </c:pt>
                  <c:pt idx="147">
                    <c:v>1800000000</c:v>
                  </c:pt>
                  <c:pt idx="148">
                    <c:v>2900000000</c:v>
                  </c:pt>
                  <c:pt idx="149">
                    <c:v>3400000000</c:v>
                  </c:pt>
                  <c:pt idx="150">
                    <c:v>1400000000</c:v>
                  </c:pt>
                  <c:pt idx="151">
                    <c:v>9600000000</c:v>
                  </c:pt>
                  <c:pt idx="152">
                    <c:v>4000000000</c:v>
                  </c:pt>
                  <c:pt idx="153">
                    <c:v>4400000000</c:v>
                  </c:pt>
                  <c:pt idx="154">
                    <c:v>1600000000</c:v>
                  </c:pt>
                  <c:pt idx="155">
                    <c:v>2800000000</c:v>
                  </c:pt>
                  <c:pt idx="156">
                    <c:v>2100000000</c:v>
                  </c:pt>
                  <c:pt idx="157">
                    <c:v>4000000000</c:v>
                  </c:pt>
                  <c:pt idx="158">
                    <c:v>2600000000</c:v>
                  </c:pt>
                  <c:pt idx="159">
                    <c:v>1200000000</c:v>
                  </c:pt>
                  <c:pt idx="160">
                    <c:v>1800000000</c:v>
                  </c:pt>
                  <c:pt idx="161">
                    <c:v>5600000000</c:v>
                  </c:pt>
                  <c:pt idx="162">
                    <c:v>1300000000</c:v>
                  </c:pt>
                  <c:pt idx="163">
                    <c:v>1200000000</c:v>
                  </c:pt>
                  <c:pt idx="164">
                    <c:v>2200000000</c:v>
                  </c:pt>
                  <c:pt idx="165">
                    <c:v>2800000000</c:v>
                  </c:pt>
                  <c:pt idx="166">
                    <c:v>3200000000</c:v>
                  </c:pt>
                  <c:pt idx="167">
                    <c:v>1400000000</c:v>
                  </c:pt>
                  <c:pt idx="168">
                    <c:v>3600000000</c:v>
                  </c:pt>
                  <c:pt idx="169">
                    <c:v>2000000000</c:v>
                  </c:pt>
                  <c:pt idx="170">
                    <c:v>7600000000</c:v>
                  </c:pt>
                  <c:pt idx="171">
                    <c:v>1500000000</c:v>
                  </c:pt>
                  <c:pt idx="172">
                    <c:v>2800000000</c:v>
                  </c:pt>
                  <c:pt idx="173">
                    <c:v>2000000000</c:v>
                  </c:pt>
                  <c:pt idx="174">
                    <c:v>1800000000</c:v>
                  </c:pt>
                  <c:pt idx="175">
                    <c:v>2000000000</c:v>
                  </c:pt>
                  <c:pt idx="176">
                    <c:v>3200000000</c:v>
                  </c:pt>
                  <c:pt idx="177">
                    <c:v>2800000000</c:v>
                  </c:pt>
                  <c:pt idx="178">
                    <c:v>1800000000</c:v>
                  </c:pt>
                  <c:pt idx="179">
                    <c:v>2600000000</c:v>
                  </c:pt>
                  <c:pt idx="180">
                    <c:v>2000000000</c:v>
                  </c:pt>
                  <c:pt idx="181">
                    <c:v>2400000000</c:v>
                  </c:pt>
                  <c:pt idx="182">
                    <c:v>1400000000</c:v>
                  </c:pt>
                  <c:pt idx="183">
                    <c:v>1800000000</c:v>
                  </c:pt>
                  <c:pt idx="184">
                    <c:v>1500000000</c:v>
                  </c:pt>
                  <c:pt idx="185">
                    <c:v>1200000000</c:v>
                  </c:pt>
                  <c:pt idx="186">
                    <c:v>4200000000</c:v>
                  </c:pt>
                  <c:pt idx="187">
                    <c:v>2800000000</c:v>
                  </c:pt>
                  <c:pt idx="188">
                    <c:v>4200000000</c:v>
                  </c:pt>
                  <c:pt idx="189">
                    <c:v>2000000000</c:v>
                  </c:pt>
                </c:lvl>
                <c:lvl>
                  <c:pt idx="0">
                    <c:v>2.96869E+11</c:v>
                  </c:pt>
                  <c:pt idx="1">
                    <c:v>73745638405</c:v>
                  </c:pt>
                  <c:pt idx="2">
                    <c:v>8200191259</c:v>
                  </c:pt>
                  <c:pt idx="3">
                    <c:v>489104236</c:v>
                  </c:pt>
                  <c:pt idx="4">
                    <c:v>4963055742</c:v>
                  </c:pt>
                  <c:pt idx="5">
                    <c:v>3662653809</c:v>
                  </c:pt>
                  <c:pt idx="6">
                    <c:v>4165418459</c:v>
                  </c:pt>
                  <c:pt idx="7">
                    <c:v>24825274625</c:v>
                  </c:pt>
                  <c:pt idx="8">
                    <c:v>24389390441</c:v>
                  </c:pt>
                  <c:pt idx="9">
                    <c:v>38279470270</c:v>
                  </c:pt>
                  <c:pt idx="10">
                    <c:v>3726421378</c:v>
                  </c:pt>
                  <c:pt idx="11">
                    <c:v>12362209596</c:v>
                  </c:pt>
                  <c:pt idx="12">
                    <c:v>2965446141</c:v>
                  </c:pt>
                  <c:pt idx="13">
                    <c:v>5759633571</c:v>
                  </c:pt>
                  <c:pt idx="14">
                    <c:v>1644431015</c:v>
                  </c:pt>
                  <c:pt idx="15">
                    <c:v>31318280942</c:v>
                  </c:pt>
                  <c:pt idx="16">
                    <c:v>9112209238</c:v>
                  </c:pt>
                  <c:pt idx="17">
                    <c:v>989104236</c:v>
                  </c:pt>
                  <c:pt idx="18">
                    <c:v>45798475932</c:v>
                  </c:pt>
                  <c:pt idx="19">
                    <c:v>3455761466</c:v>
                  </c:pt>
                  <c:pt idx="20">
                    <c:v>1244216498</c:v>
                  </c:pt>
                  <c:pt idx="21">
                    <c:v>6660541015</c:v>
                  </c:pt>
                  <c:pt idx="22">
                    <c:v>20580492453</c:v>
                  </c:pt>
                  <c:pt idx="23">
                    <c:v>9622654490</c:v>
                  </c:pt>
                  <c:pt idx="24">
                    <c:v>734104236</c:v>
                  </c:pt>
                  <c:pt idx="25">
                    <c:v>7750956059</c:v>
                  </c:pt>
                  <c:pt idx="26">
                    <c:v>1823209238</c:v>
                  </c:pt>
                  <c:pt idx="27">
                    <c:v>3067865702</c:v>
                  </c:pt>
                  <c:pt idx="28">
                    <c:v>18105169290</c:v>
                  </c:pt>
                  <c:pt idx="29">
                    <c:v>1256988788</c:v>
                  </c:pt>
                  <c:pt idx="30">
                    <c:v>3155775229</c:v>
                  </c:pt>
                  <c:pt idx="31">
                    <c:v>3621437012</c:v>
                  </c:pt>
                  <c:pt idx="32">
                    <c:v>1744552118</c:v>
                  </c:pt>
                  <c:pt idx="33">
                    <c:v>767104236</c:v>
                  </c:pt>
                  <c:pt idx="34">
                    <c:v>611552118</c:v>
                  </c:pt>
                  <c:pt idx="35">
                    <c:v>2222097583</c:v>
                  </c:pt>
                  <c:pt idx="36">
                    <c:v>1045104236</c:v>
                  </c:pt>
                  <c:pt idx="37">
                    <c:v>2790983354</c:v>
                  </c:pt>
                  <c:pt idx="38">
                    <c:v>611552118</c:v>
                  </c:pt>
                  <c:pt idx="39">
                    <c:v>1223104236</c:v>
                  </c:pt>
                  <c:pt idx="40">
                    <c:v>1123107449</c:v>
                  </c:pt>
                  <c:pt idx="41">
                    <c:v>188552118</c:v>
                  </c:pt>
                  <c:pt idx="42">
                    <c:v>611552118</c:v>
                  </c:pt>
                  <c:pt idx="43">
                    <c:v>1465658106</c:v>
                  </c:pt>
                  <c:pt idx="44">
                    <c:v>611552118</c:v>
                  </c:pt>
                  <c:pt idx="45">
                    <c:v>344552118</c:v>
                  </c:pt>
                  <c:pt idx="46">
                    <c:v>4479325017</c:v>
                  </c:pt>
                  <c:pt idx="47">
                    <c:v>1045104236</c:v>
                  </c:pt>
                  <c:pt idx="48">
                    <c:v>244552118</c:v>
                  </c:pt>
                  <c:pt idx="49">
                    <c:v>9666984263</c:v>
                  </c:pt>
                  <c:pt idx="50">
                    <c:v>1122552118</c:v>
                  </c:pt>
                  <c:pt idx="51">
                    <c:v>244552118</c:v>
                  </c:pt>
                  <c:pt idx="52">
                    <c:v>1122552118</c:v>
                  </c:pt>
                  <c:pt idx="53">
                    <c:v>244552118</c:v>
                  </c:pt>
                  <c:pt idx="54">
                    <c:v>244552118</c:v>
                  </c:pt>
                  <c:pt idx="55">
                    <c:v>2031224457</c:v>
                  </c:pt>
                  <c:pt idx="56">
                    <c:v>32294160056</c:v>
                  </c:pt>
                  <c:pt idx="57">
                    <c:v>3480893558</c:v>
                  </c:pt>
                  <c:pt idx="58">
                    <c:v>909662780</c:v>
                  </c:pt>
                  <c:pt idx="59">
                    <c:v>4336633674</c:v>
                  </c:pt>
                  <c:pt idx="60">
                    <c:v>4744406708</c:v>
                  </c:pt>
                  <c:pt idx="61">
                    <c:v>16913392738</c:v>
                  </c:pt>
                  <c:pt idx="62">
                    <c:v>177994228</c:v>
                  </c:pt>
                  <c:pt idx="63">
                    <c:v>1677776001</c:v>
                  </c:pt>
                  <c:pt idx="64">
                    <c:v>144882119</c:v>
                  </c:pt>
                  <c:pt idx="65">
                    <c:v>2089445331</c:v>
                  </c:pt>
                  <c:pt idx="66">
                    <c:v>98441552</c:v>
                  </c:pt>
                  <c:pt idx="67">
                    <c:v>377546670</c:v>
                  </c:pt>
                  <c:pt idx="68">
                    <c:v>144882661</c:v>
                  </c:pt>
                  <c:pt idx="69">
                    <c:v>2278879142</c:v>
                  </c:pt>
                  <c:pt idx="70">
                    <c:v>3680763583</c:v>
                  </c:pt>
                  <c:pt idx="71">
                    <c:v>1478223441</c:v>
                  </c:pt>
                  <c:pt idx="72">
                    <c:v>455878788</c:v>
                  </c:pt>
                  <c:pt idx="73">
                    <c:v>166884552</c:v>
                  </c:pt>
                  <c:pt idx="74">
                    <c:v>144118552</c:v>
                  </c:pt>
                  <c:pt idx="75">
                    <c:v>122774661</c:v>
                  </c:pt>
                  <c:pt idx="76">
                    <c:v>1744552991</c:v>
                  </c:pt>
                  <c:pt idx="77">
                    <c:v>11300969062</c:v>
                  </c:pt>
                  <c:pt idx="78">
                    <c:v>3601326670</c:v>
                  </c:pt>
                  <c:pt idx="79">
                    <c:v>1022884552</c:v>
                  </c:pt>
                  <c:pt idx="80">
                    <c:v>4969208472</c:v>
                  </c:pt>
                  <c:pt idx="81">
                    <c:v>19235981602</c:v>
                  </c:pt>
                  <c:pt idx="82">
                    <c:v>988552118</c:v>
                  </c:pt>
                  <c:pt idx="83">
                    <c:v>4578760590</c:v>
                  </c:pt>
                  <c:pt idx="84">
                    <c:v>734436779</c:v>
                  </c:pt>
                  <c:pt idx="85">
                    <c:v>188552118</c:v>
                  </c:pt>
                  <c:pt idx="86">
                    <c:v>488552118</c:v>
                  </c:pt>
                  <c:pt idx="87">
                    <c:v>822552118</c:v>
                  </c:pt>
                  <c:pt idx="88">
                    <c:v>188552118</c:v>
                  </c:pt>
                  <c:pt idx="89">
                    <c:v>1167208472</c:v>
                  </c:pt>
                  <c:pt idx="90">
                    <c:v>488552118</c:v>
                  </c:pt>
                  <c:pt idx="91">
                    <c:v>188552118</c:v>
                  </c:pt>
                  <c:pt idx="92">
                    <c:v>244118552</c:v>
                  </c:pt>
                  <c:pt idx="93">
                    <c:v>388552118</c:v>
                  </c:pt>
                  <c:pt idx="94">
                    <c:v>1956656354</c:v>
                  </c:pt>
                  <c:pt idx="95">
                    <c:v>19661521180</c:v>
                  </c:pt>
                  <c:pt idx="96">
                    <c:v>433104236</c:v>
                  </c:pt>
                  <c:pt idx="97">
                    <c:v>6623416944</c:v>
                  </c:pt>
                  <c:pt idx="98">
                    <c:v>5721656354</c:v>
                  </c:pt>
                  <c:pt idx="99">
                    <c:v>621656354</c:v>
                  </c:pt>
                  <c:pt idx="100">
                    <c:v>38606625416</c:v>
                  </c:pt>
                  <c:pt idx="101">
                    <c:v>2389656354</c:v>
                  </c:pt>
                  <c:pt idx="102">
                    <c:v>2422656354</c:v>
                  </c:pt>
                  <c:pt idx="103">
                    <c:v>1122552118</c:v>
                  </c:pt>
                  <c:pt idx="104">
                    <c:v>988552118</c:v>
                  </c:pt>
                  <c:pt idx="105">
                    <c:v>377104236</c:v>
                  </c:pt>
                  <c:pt idx="106">
                    <c:v>645104236</c:v>
                  </c:pt>
                  <c:pt idx="107">
                    <c:v>522552118</c:v>
                  </c:pt>
                  <c:pt idx="108">
                    <c:v>611552118</c:v>
                  </c:pt>
                  <c:pt idx="109">
                    <c:v>8225104236</c:v>
                  </c:pt>
                  <c:pt idx="110">
                    <c:v>5690416944</c:v>
                  </c:pt>
                  <c:pt idx="111">
                    <c:v>5489104236</c:v>
                  </c:pt>
                  <c:pt idx="112">
                    <c:v>7965656354</c:v>
                  </c:pt>
                  <c:pt idx="113">
                    <c:v>5347656354</c:v>
                  </c:pt>
                  <c:pt idx="114">
                    <c:v>2488552118</c:v>
                  </c:pt>
                  <c:pt idx="115">
                    <c:v>5145549812</c:v>
                  </c:pt>
                  <c:pt idx="116">
                    <c:v>245104236</c:v>
                  </c:pt>
                  <c:pt idx="117">
                    <c:v>4358416944</c:v>
                  </c:pt>
                  <c:pt idx="118">
                    <c:v>1489104236</c:v>
                  </c:pt>
                  <c:pt idx="119">
                    <c:v>4102864826</c:v>
                  </c:pt>
                  <c:pt idx="120">
                    <c:v>3224312708</c:v>
                  </c:pt>
                  <c:pt idx="121">
                    <c:v>188552118</c:v>
                  </c:pt>
                  <c:pt idx="122">
                    <c:v>1289656354</c:v>
                  </c:pt>
                  <c:pt idx="123">
                    <c:v>2956760590</c:v>
                  </c:pt>
                  <c:pt idx="124">
                    <c:v>4512312708</c:v>
                  </c:pt>
                  <c:pt idx="125">
                    <c:v>3212760590</c:v>
                  </c:pt>
                  <c:pt idx="126">
                    <c:v>6234760590</c:v>
                  </c:pt>
                  <c:pt idx="127">
                    <c:v>4890864826</c:v>
                  </c:pt>
                  <c:pt idx="128">
                    <c:v>1223104236</c:v>
                  </c:pt>
                  <c:pt idx="129">
                    <c:v>1988552118</c:v>
                  </c:pt>
                  <c:pt idx="130">
                    <c:v>611552118</c:v>
                  </c:pt>
                  <c:pt idx="131">
                    <c:v>978208472</c:v>
                  </c:pt>
                  <c:pt idx="132">
                    <c:v>1122552118</c:v>
                  </c:pt>
                  <c:pt idx="133">
                    <c:v>611552118</c:v>
                  </c:pt>
                  <c:pt idx="134">
                    <c:v>2612760590</c:v>
                  </c:pt>
                  <c:pt idx="135">
                    <c:v>1645104236</c:v>
                  </c:pt>
                  <c:pt idx="136">
                    <c:v>3489104236</c:v>
                  </c:pt>
                  <c:pt idx="137">
                    <c:v>522552118</c:v>
                  </c:pt>
                  <c:pt idx="138">
                    <c:v>822552118</c:v>
                  </c:pt>
                  <c:pt idx="139">
                    <c:v>1045104236</c:v>
                  </c:pt>
                  <c:pt idx="140">
                    <c:v>522552118</c:v>
                  </c:pt>
                  <c:pt idx="141">
                    <c:v>1488552118</c:v>
                  </c:pt>
                  <c:pt idx="142">
                    <c:v>611552118</c:v>
                  </c:pt>
                  <c:pt idx="143">
                    <c:v>1067104236</c:v>
                  </c:pt>
                  <c:pt idx="144">
                    <c:v>733656354</c:v>
                  </c:pt>
                  <c:pt idx="145">
                    <c:v>1789656354</c:v>
                  </c:pt>
                  <c:pt idx="146">
                    <c:v>611552118</c:v>
                  </c:pt>
                  <c:pt idx="147">
                    <c:v>822552118</c:v>
                  </c:pt>
                  <c:pt idx="148">
                    <c:v>1134104236</c:v>
                  </c:pt>
                  <c:pt idx="149">
                    <c:v>1645104236</c:v>
                  </c:pt>
                  <c:pt idx="150">
                    <c:v>489104236</c:v>
                  </c:pt>
                  <c:pt idx="151">
                    <c:v>3977104236</c:v>
                  </c:pt>
                  <c:pt idx="152">
                    <c:v>1223104236</c:v>
                  </c:pt>
                  <c:pt idx="153">
                    <c:v>1223104236</c:v>
                  </c:pt>
                  <c:pt idx="154">
                    <c:v>744552118</c:v>
                  </c:pt>
                  <c:pt idx="155">
                    <c:v>1122552118</c:v>
                  </c:pt>
                  <c:pt idx="156">
                    <c:v>822552118</c:v>
                  </c:pt>
                  <c:pt idx="157">
                    <c:v>1645104236</c:v>
                  </c:pt>
                  <c:pt idx="158">
                    <c:v>1122552118</c:v>
                  </c:pt>
                  <c:pt idx="159">
                    <c:v>522552118</c:v>
                  </c:pt>
                  <c:pt idx="160">
                    <c:v>744552118</c:v>
                  </c:pt>
                  <c:pt idx="161">
                    <c:v>2245104236</c:v>
                  </c:pt>
                  <c:pt idx="162">
                    <c:v>611552118</c:v>
                  </c:pt>
                  <c:pt idx="163">
                    <c:v>611552118</c:v>
                  </c:pt>
                  <c:pt idx="164">
                    <c:v>822552118</c:v>
                  </c:pt>
                  <c:pt idx="165">
                    <c:v>1122552118</c:v>
                  </c:pt>
                  <c:pt idx="166">
                    <c:v>1223104236</c:v>
                  </c:pt>
                  <c:pt idx="167">
                    <c:v>611552118</c:v>
                  </c:pt>
                  <c:pt idx="168">
                    <c:v>1488552118</c:v>
                  </c:pt>
                  <c:pt idx="169">
                    <c:v>611552118</c:v>
                  </c:pt>
                  <c:pt idx="170">
                    <c:v>3489104236</c:v>
                  </c:pt>
                  <c:pt idx="171">
                    <c:v>611552118</c:v>
                  </c:pt>
                  <c:pt idx="172">
                    <c:v>1122552118</c:v>
                  </c:pt>
                  <c:pt idx="173">
                    <c:v>822552118</c:v>
                  </c:pt>
                  <c:pt idx="174">
                    <c:v>822552118</c:v>
                  </c:pt>
                  <c:pt idx="175">
                    <c:v>611552118</c:v>
                  </c:pt>
                  <c:pt idx="176">
                    <c:v>1488552118</c:v>
                  </c:pt>
                  <c:pt idx="177">
                    <c:v>1122552118</c:v>
                  </c:pt>
                  <c:pt idx="178">
                    <c:v>744552118</c:v>
                  </c:pt>
                  <c:pt idx="179">
                    <c:v>1488552118</c:v>
                  </c:pt>
                  <c:pt idx="180">
                    <c:v>611552118</c:v>
                  </c:pt>
                  <c:pt idx="181">
                    <c:v>1223104236</c:v>
                  </c:pt>
                  <c:pt idx="182">
                    <c:v>611552118</c:v>
                  </c:pt>
                  <c:pt idx="183">
                    <c:v>822552118</c:v>
                  </c:pt>
                  <c:pt idx="184">
                    <c:v>522552118</c:v>
                  </c:pt>
                  <c:pt idx="185">
                    <c:v>522552118</c:v>
                  </c:pt>
                  <c:pt idx="186">
                    <c:v>2112552118</c:v>
                  </c:pt>
                  <c:pt idx="187">
                    <c:v>1122552118</c:v>
                  </c:pt>
                  <c:pt idx="188">
                    <c:v>2112552118</c:v>
                  </c:pt>
                  <c:pt idx="189">
                    <c:v>611552118</c:v>
                  </c:pt>
                </c:lvl>
                <c:lvl>
                  <c:pt idx="0">
                    <c:v>17493996</c:v>
                  </c:pt>
                  <c:pt idx="1">
                    <c:v>22717143</c:v>
                  </c:pt>
                  <c:pt idx="2">
                    <c:v>2819935</c:v>
                  </c:pt>
                  <c:pt idx="3">
                    <c:v>315090</c:v>
                  </c:pt>
                  <c:pt idx="4">
                    <c:v>1967924</c:v>
                  </c:pt>
                  <c:pt idx="5">
                    <c:v>697415</c:v>
                  </c:pt>
                  <c:pt idx="6">
                    <c:v>946736</c:v>
                  </c:pt>
                  <c:pt idx="7">
                    <c:v>4789654</c:v>
                  </c:pt>
                  <c:pt idx="8">
                    <c:v>10656128</c:v>
                  </c:pt>
                  <c:pt idx="9">
                    <c:v>3846498</c:v>
                  </c:pt>
                  <c:pt idx="10">
                    <c:v>747070</c:v>
                  </c:pt>
                  <c:pt idx="11">
                    <c:v>5582541</c:v>
                  </c:pt>
                  <c:pt idx="12">
                    <c:v>667133</c:v>
                  </c:pt>
                  <c:pt idx="13">
                    <c:v>1234061</c:v>
                  </c:pt>
                  <c:pt idx="14">
                    <c:v>345226</c:v>
                  </c:pt>
                  <c:pt idx="15">
                    <c:v>8995172</c:v>
                  </c:pt>
                  <c:pt idx="16">
                    <c:v>468066</c:v>
                  </c:pt>
                  <c:pt idx="17">
                    <c:v>138002</c:v>
                  </c:pt>
                  <c:pt idx="18">
                    <c:v>17135394</c:v>
                  </c:pt>
                  <c:pt idx="19">
                    <c:v>235024</c:v>
                  </c:pt>
                  <c:pt idx="20">
                    <c:v>268749</c:v>
                  </c:pt>
                  <c:pt idx="21">
                    <c:v>191024</c:v>
                  </c:pt>
                  <c:pt idx="22">
                    <c:v>5316941</c:v>
                  </c:pt>
                  <c:pt idx="23">
                    <c:v>1366825</c:v>
                  </c:pt>
                  <c:pt idx="24">
                    <c:v>128827</c:v>
                  </c:pt>
                  <c:pt idx="25">
                    <c:v>2267489</c:v>
                  </c:pt>
                  <c:pt idx="26">
                    <c:v>218786</c:v>
                  </c:pt>
                  <c:pt idx="27">
                    <c:v>566003</c:v>
                  </c:pt>
                  <c:pt idx="28">
                    <c:v>3073907</c:v>
                  </c:pt>
                  <c:pt idx="29">
                    <c:v>119036</c:v>
                  </c:pt>
                  <c:pt idx="30">
                    <c:v>193365</c:v>
                  </c:pt>
                  <c:pt idx="31">
                    <c:v>308020</c:v>
                  </c:pt>
                  <c:pt idx="32">
                    <c:v>42091</c:v>
                  </c:pt>
                  <c:pt idx="33">
                    <c:v>68193</c:v>
                  </c:pt>
                  <c:pt idx="34">
                    <c:v>39812</c:v>
                  </c:pt>
                  <c:pt idx="35">
                    <c:v>139367</c:v>
                  </c:pt>
                  <c:pt idx="36">
                    <c:v>67842</c:v>
                  </c:pt>
                  <c:pt idx="37">
                    <c:v>212655</c:v>
                  </c:pt>
                  <c:pt idx="38">
                    <c:v>34184</c:v>
                  </c:pt>
                  <c:pt idx="39">
                    <c:v>59931</c:v>
                  </c:pt>
                  <c:pt idx="40">
                    <c:v>152163</c:v>
                  </c:pt>
                  <c:pt idx="41">
                    <c:v>27759</c:v>
                  </c:pt>
                  <c:pt idx="42">
                    <c:v>27491</c:v>
                  </c:pt>
                  <c:pt idx="43">
                    <c:v>84146</c:v>
                  </c:pt>
                  <c:pt idx="44">
                    <c:v>25595</c:v>
                  </c:pt>
                  <c:pt idx="45">
                    <c:v>24154</c:v>
                  </c:pt>
                  <c:pt idx="46">
                    <c:v>391438</c:v>
                  </c:pt>
                  <c:pt idx="47">
                    <c:v>85921</c:v>
                  </c:pt>
                  <c:pt idx="48">
                    <c:v>21768</c:v>
                  </c:pt>
                  <c:pt idx="49">
                    <c:v>3398937</c:v>
                  </c:pt>
                  <c:pt idx="50">
                    <c:v>20970</c:v>
                  </c:pt>
                  <c:pt idx="51">
                    <c:v>20542</c:v>
                  </c:pt>
                  <c:pt idx="52">
                    <c:v>20495</c:v>
                  </c:pt>
                  <c:pt idx="53">
                    <c:v>19878</c:v>
                  </c:pt>
                  <c:pt idx="54">
                    <c:v>19869</c:v>
                  </c:pt>
                  <c:pt idx="55">
                    <c:v>1020308</c:v>
                  </c:pt>
                  <c:pt idx="56">
                    <c:v>9149663</c:v>
                  </c:pt>
                  <c:pt idx="57">
                    <c:v>426516</c:v>
                  </c:pt>
                  <c:pt idx="58">
                    <c:v>193484</c:v>
                  </c:pt>
                  <c:pt idx="59">
                    <c:v>2649739</c:v>
                  </c:pt>
                  <c:pt idx="60">
                    <c:v>1026647</c:v>
                  </c:pt>
                  <c:pt idx="61">
                    <c:v>3291138</c:v>
                  </c:pt>
                  <c:pt idx="62">
                    <c:v>58427</c:v>
                  </c:pt>
                  <c:pt idx="63">
                    <c:v>126335</c:v>
                  </c:pt>
                  <c:pt idx="64">
                    <c:v>47028</c:v>
                  </c:pt>
                  <c:pt idx="65">
                    <c:v>159971</c:v>
                  </c:pt>
                  <c:pt idx="66">
                    <c:v>45714</c:v>
                  </c:pt>
                  <c:pt idx="67">
                    <c:v>90062</c:v>
                  </c:pt>
                  <c:pt idx="68">
                    <c:v>43681</c:v>
                  </c:pt>
                  <c:pt idx="69">
                    <c:v>348203</c:v>
                  </c:pt>
                  <c:pt idx="70">
                    <c:v>694771</c:v>
                  </c:pt>
                  <c:pt idx="71">
                    <c:v>143703</c:v>
                  </c:pt>
                  <c:pt idx="72">
                    <c:v>144153</c:v>
                  </c:pt>
                  <c:pt idx="73">
                    <c:v>39031</c:v>
                  </c:pt>
                  <c:pt idx="74">
                    <c:v>34425</c:v>
                  </c:pt>
                  <c:pt idx="75">
                    <c:v>33980</c:v>
                  </c:pt>
                  <c:pt idx="76">
                    <c:v>283390</c:v>
                  </c:pt>
                  <c:pt idx="77">
                    <c:v>5480806</c:v>
                  </c:pt>
                  <c:pt idx="78">
                    <c:v>400502</c:v>
                  </c:pt>
                  <c:pt idx="79">
                    <c:v>152071</c:v>
                  </c:pt>
                  <c:pt idx="80">
                    <c:v>411237</c:v>
                  </c:pt>
                  <c:pt idx="81">
                    <c:v>5868383</c:v>
                  </c:pt>
                  <c:pt idx="82">
                    <c:v>69039</c:v>
                  </c:pt>
                  <c:pt idx="83">
                    <c:v>570695</c:v>
                  </c:pt>
                  <c:pt idx="84">
                    <c:v>76378</c:v>
                  </c:pt>
                  <c:pt idx="85">
                    <c:v>57392</c:v>
                  </c:pt>
                  <c:pt idx="86">
                    <c:v>53938</c:v>
                  </c:pt>
                  <c:pt idx="87">
                    <c:v>51379</c:v>
                  </c:pt>
                  <c:pt idx="88">
                    <c:v>44787</c:v>
                  </c:pt>
                  <c:pt idx="89">
                    <c:v>755964</c:v>
                  </c:pt>
                  <c:pt idx="90">
                    <c:v>44722</c:v>
                  </c:pt>
                  <c:pt idx="91">
                    <c:v>44678</c:v>
                  </c:pt>
                  <c:pt idx="92">
                    <c:v>44599</c:v>
                  </c:pt>
                  <c:pt idx="93">
                    <c:v>574821</c:v>
                  </c:pt>
                  <c:pt idx="94">
                    <c:v>1187802</c:v>
                  </c:pt>
                  <c:pt idx="95">
                    <c:v>2710763</c:v>
                  </c:pt>
                  <c:pt idx="96">
                    <c:v>290352</c:v>
                  </c:pt>
                  <c:pt idx="97">
                    <c:v>2152922</c:v>
                  </c:pt>
                  <c:pt idx="98">
                    <c:v>513100</c:v>
                  </c:pt>
                  <c:pt idx="99">
                    <c:v>682609</c:v>
                  </c:pt>
                  <c:pt idx="100">
                    <c:v>3487727</c:v>
                  </c:pt>
                  <c:pt idx="101">
                    <c:v>600674</c:v>
                  </c:pt>
                  <c:pt idx="102">
                    <c:v>406791</c:v>
                  </c:pt>
                  <c:pt idx="103">
                    <c:v>117979</c:v>
                  </c:pt>
                  <c:pt idx="104">
                    <c:v>96546</c:v>
                  </c:pt>
                  <c:pt idx="105">
                    <c:v>146950</c:v>
                  </c:pt>
                  <c:pt idx="106">
                    <c:v>142092</c:v>
                  </c:pt>
                  <c:pt idx="107">
                    <c:v>70976</c:v>
                  </c:pt>
                  <c:pt idx="108">
                    <c:v>58418</c:v>
                  </c:pt>
                  <c:pt idx="109">
                    <c:v>1524099</c:v>
                  </c:pt>
                  <c:pt idx="110">
                    <c:v>4778967</c:v>
                  </c:pt>
                  <c:pt idx="111">
                    <c:v>1067199</c:v>
                  </c:pt>
                  <c:pt idx="112">
                    <c:v>1101990</c:v>
                  </c:pt>
                  <c:pt idx="113">
                    <c:v>842940</c:v>
                  </c:pt>
                  <c:pt idx="114">
                    <c:v>558573</c:v>
                  </c:pt>
                  <c:pt idx="115">
                    <c:v>2227502</c:v>
                  </c:pt>
                  <c:pt idx="116">
                    <c:v>458419</c:v>
                  </c:pt>
                  <c:pt idx="117">
                    <c:v>2134871</c:v>
                  </c:pt>
                  <c:pt idx="118">
                    <c:v>298525</c:v>
                  </c:pt>
                  <c:pt idx="119">
                    <c:v>1509245</c:v>
                  </c:pt>
                  <c:pt idx="120">
                    <c:v>631673</c:v>
                  </c:pt>
                  <c:pt idx="121">
                    <c:v>105677</c:v>
                  </c:pt>
                  <c:pt idx="122">
                    <c:v>274811</c:v>
                  </c:pt>
                  <c:pt idx="123">
                    <c:v>297416</c:v>
                  </c:pt>
                  <c:pt idx="124">
                    <c:v>1090458</c:v>
                  </c:pt>
                  <c:pt idx="125">
                    <c:v>905122</c:v>
                  </c:pt>
                  <c:pt idx="126">
                    <c:v>655274</c:v>
                  </c:pt>
                  <c:pt idx="127">
                    <c:v>1949923</c:v>
                  </c:pt>
                  <c:pt idx="128">
                    <c:v>280441</c:v>
                  </c:pt>
                  <c:pt idx="129">
                    <c:v>141552</c:v>
                  </c:pt>
                  <c:pt idx="130">
                    <c:v>137892</c:v>
                  </c:pt>
                  <c:pt idx="131">
                    <c:v>407186</c:v>
                  </c:pt>
                  <c:pt idx="132">
                    <c:v>115281</c:v>
                  </c:pt>
                  <c:pt idx="133">
                    <c:v>665866</c:v>
                  </c:pt>
                  <c:pt idx="134">
                    <c:v>754603</c:v>
                  </c:pt>
                  <c:pt idx="135">
                    <c:v>318912</c:v>
                  </c:pt>
                  <c:pt idx="136">
                    <c:v>442855</c:v>
                  </c:pt>
                  <c:pt idx="137">
                    <c:v>218593</c:v>
                  </c:pt>
                  <c:pt idx="138">
                    <c:v>212218</c:v>
                  </c:pt>
                  <c:pt idx="139">
                    <c:v>273550</c:v>
                  </c:pt>
                  <c:pt idx="140">
                    <c:v>178968</c:v>
                  </c:pt>
                  <c:pt idx="141">
                    <c:v>169844</c:v>
                  </c:pt>
                  <c:pt idx="142">
                    <c:v>162864</c:v>
                  </c:pt>
                  <c:pt idx="143">
                    <c:v>273249</c:v>
                  </c:pt>
                  <c:pt idx="144">
                    <c:v>282670</c:v>
                  </c:pt>
                  <c:pt idx="145">
                    <c:v>330080</c:v>
                  </c:pt>
                  <c:pt idx="146">
                    <c:v>114518</c:v>
                  </c:pt>
                  <c:pt idx="147">
                    <c:v>101565</c:v>
                  </c:pt>
                  <c:pt idx="148">
                    <c:v>186953</c:v>
                  </c:pt>
                  <c:pt idx="149">
                    <c:v>109101</c:v>
                  </c:pt>
                  <c:pt idx="150">
                    <c:v>91362</c:v>
                  </c:pt>
                  <c:pt idx="151">
                    <c:v>864527</c:v>
                  </c:pt>
                  <c:pt idx="152">
                    <c:v>176000</c:v>
                  </c:pt>
                  <c:pt idx="153">
                    <c:v>99285</c:v>
                  </c:pt>
                  <c:pt idx="154">
                    <c:v>61673</c:v>
                  </c:pt>
                  <c:pt idx="155">
                    <c:v>29953</c:v>
                  </c:pt>
                  <c:pt idx="156">
                    <c:v>28426</c:v>
                  </c:pt>
                  <c:pt idx="157">
                    <c:v>42859</c:v>
                  </c:pt>
                  <c:pt idx="158">
                    <c:v>27029</c:v>
                  </c:pt>
                  <c:pt idx="159">
                    <c:v>20696</c:v>
                  </c:pt>
                  <c:pt idx="160">
                    <c:v>17702</c:v>
                  </c:pt>
                  <c:pt idx="161">
                    <c:v>31632</c:v>
                  </c:pt>
                  <c:pt idx="162">
                    <c:v>15782</c:v>
                  </c:pt>
                  <c:pt idx="163">
                    <c:v>15276</c:v>
                  </c:pt>
                  <c:pt idx="164">
                    <c:v>13731</c:v>
                  </c:pt>
                  <c:pt idx="165">
                    <c:v>12387</c:v>
                  </c:pt>
                  <c:pt idx="166">
                    <c:v>18096</c:v>
                  </c:pt>
                  <c:pt idx="167">
                    <c:v>10124</c:v>
                  </c:pt>
                  <c:pt idx="168">
                    <c:v>9372</c:v>
                  </c:pt>
                  <c:pt idx="169">
                    <c:v>8000</c:v>
                  </c:pt>
                  <c:pt idx="170">
                    <c:v>14148</c:v>
                  </c:pt>
                  <c:pt idx="171">
                    <c:v>7624</c:v>
                  </c:pt>
                  <c:pt idx="172">
                    <c:v>7425</c:v>
                  </c:pt>
                  <c:pt idx="173">
                    <c:v>7397</c:v>
                  </c:pt>
                  <c:pt idx="174">
                    <c:v>7282</c:v>
                  </c:pt>
                  <c:pt idx="175">
                    <c:v>6759</c:v>
                  </c:pt>
                  <c:pt idx="176">
                    <c:v>6635</c:v>
                  </c:pt>
                  <c:pt idx="177">
                    <c:v>6311</c:v>
                  </c:pt>
                  <c:pt idx="178">
                    <c:v>6165</c:v>
                  </c:pt>
                  <c:pt idx="179">
                    <c:v>5662</c:v>
                  </c:pt>
                  <c:pt idx="180">
                    <c:v>5596</c:v>
                  </c:pt>
                  <c:pt idx="181">
                    <c:v>9071</c:v>
                  </c:pt>
                  <c:pt idx="182">
                    <c:v>4916</c:v>
                  </c:pt>
                  <c:pt idx="183">
                    <c:v>4825</c:v>
                  </c:pt>
                  <c:pt idx="184">
                    <c:v>4795</c:v>
                  </c:pt>
                  <c:pt idx="185">
                    <c:v>4646</c:v>
                  </c:pt>
                  <c:pt idx="186">
                    <c:v>4622</c:v>
                  </c:pt>
                  <c:pt idx="187">
                    <c:v>4609</c:v>
                  </c:pt>
                  <c:pt idx="188">
                    <c:v>3943</c:v>
                  </c:pt>
                  <c:pt idx="189">
                    <c:v>3700</c:v>
                  </c:pt>
                </c:lvl>
                <c:lvl>
                  <c:pt idx="0">
                    <c:v>15175994</c:v>
                  </c:pt>
                  <c:pt idx="1">
                    <c:v>19856191</c:v>
                  </c:pt>
                  <c:pt idx="2">
                    <c:v>2934429</c:v>
                  </c:pt>
                  <c:pt idx="3">
                    <c:v>327493</c:v>
                  </c:pt>
                  <c:pt idx="4">
                    <c:v>2640555</c:v>
                  </c:pt>
                  <c:pt idx="5">
                    <c:v>1046120</c:v>
                  </c:pt>
                  <c:pt idx="6">
                    <c:v>1345345</c:v>
                  </c:pt>
                  <c:pt idx="7">
                    <c:v>6204042</c:v>
                  </c:pt>
                  <c:pt idx="8">
                    <c:v>9278971</c:v>
                  </c:pt>
                  <c:pt idx="9">
                    <c:v>3010529</c:v>
                  </c:pt>
                  <c:pt idx="10">
                    <c:v>1120605</c:v>
                  </c:pt>
                  <c:pt idx="11">
                    <c:v>5601756</c:v>
                  </c:pt>
                  <c:pt idx="12">
                    <c:v>1000701</c:v>
                  </c:pt>
                  <c:pt idx="13">
                    <c:v>1851092</c:v>
                  </c:pt>
                  <c:pt idx="14">
                    <c:v>517837</c:v>
                  </c:pt>
                  <c:pt idx="15">
                    <c:v>7386668</c:v>
                  </c:pt>
                  <c:pt idx="16">
                    <c:v>702101</c:v>
                  </c:pt>
                  <c:pt idx="17">
                    <c:v>207002</c:v>
                  </c:pt>
                  <c:pt idx="18">
                    <c:v>12971574</c:v>
                  </c:pt>
                  <c:pt idx="19">
                    <c:v>352535</c:v>
                  </c:pt>
                  <c:pt idx="20">
                    <c:v>403123</c:v>
                  </c:pt>
                  <c:pt idx="21">
                    <c:v>286534</c:v>
                  </c:pt>
                  <c:pt idx="22">
                    <c:v>6324394</c:v>
                  </c:pt>
                  <c:pt idx="23">
                    <c:v>2050235</c:v>
                  </c:pt>
                  <c:pt idx="24">
                    <c:v>193240</c:v>
                  </c:pt>
                  <c:pt idx="25">
                    <c:v>3401232</c:v>
                  </c:pt>
                  <c:pt idx="26">
                    <c:v>328179</c:v>
                  </c:pt>
                  <c:pt idx="27">
                    <c:v>849007</c:v>
                  </c:pt>
                  <c:pt idx="28">
                    <c:v>3815461</c:v>
                  </c:pt>
                  <c:pt idx="29">
                    <c:v>178553</c:v>
                  </c:pt>
                  <c:pt idx="30">
                    <c:v>290047</c:v>
                  </c:pt>
                  <c:pt idx="31">
                    <c:v>462033</c:v>
                  </c:pt>
                  <c:pt idx="32">
                    <c:v>63136</c:v>
                  </c:pt>
                  <c:pt idx="33">
                    <c:v>102291</c:v>
                  </c:pt>
                  <c:pt idx="34">
                    <c:v>59718</c:v>
                  </c:pt>
                  <c:pt idx="35">
                    <c:v>209049</c:v>
                  </c:pt>
                  <c:pt idx="36">
                    <c:v>101761</c:v>
                  </c:pt>
                  <c:pt idx="37">
                    <c:v>318982</c:v>
                  </c:pt>
                  <c:pt idx="38">
                    <c:v>51277</c:v>
                  </c:pt>
                  <c:pt idx="39">
                    <c:v>89896</c:v>
                  </c:pt>
                  <c:pt idx="40">
                    <c:v>228243</c:v>
                  </c:pt>
                  <c:pt idx="41">
                    <c:v>41638</c:v>
                  </c:pt>
                  <c:pt idx="42">
                    <c:v>41237</c:v>
                  </c:pt>
                  <c:pt idx="43">
                    <c:v>126219</c:v>
                  </c:pt>
                  <c:pt idx="44">
                    <c:v>38392</c:v>
                  </c:pt>
                  <c:pt idx="45">
                    <c:v>36230</c:v>
                  </c:pt>
                  <c:pt idx="46">
                    <c:v>587158</c:v>
                  </c:pt>
                  <c:pt idx="47">
                    <c:v>128882</c:v>
                  </c:pt>
                  <c:pt idx="48">
                    <c:v>32651</c:v>
                  </c:pt>
                  <c:pt idx="49">
                    <c:v>3376200</c:v>
                  </c:pt>
                  <c:pt idx="50">
                    <c:v>31456</c:v>
                  </c:pt>
                  <c:pt idx="51">
                    <c:v>30814</c:v>
                  </c:pt>
                  <c:pt idx="52">
                    <c:v>30742</c:v>
                  </c:pt>
                  <c:pt idx="53">
                    <c:v>29818</c:v>
                  </c:pt>
                  <c:pt idx="54">
                    <c:v>29804</c:v>
                  </c:pt>
                  <c:pt idx="55">
                    <c:v>1530463</c:v>
                  </c:pt>
                  <c:pt idx="56">
                    <c:v>8765332</c:v>
                  </c:pt>
                  <c:pt idx="57">
                    <c:v>639777</c:v>
                  </c:pt>
                  <c:pt idx="58">
                    <c:v>290227</c:v>
                  </c:pt>
                  <c:pt idx="59">
                    <c:v>3273595</c:v>
                  </c:pt>
                  <c:pt idx="60">
                    <c:v>1539968</c:v>
                  </c:pt>
                  <c:pt idx="61">
                    <c:v>4147273</c:v>
                  </c:pt>
                  <c:pt idx="62">
                    <c:v>87641</c:v>
                  </c:pt>
                  <c:pt idx="63">
                    <c:v>189505</c:v>
                  </c:pt>
                  <c:pt idx="64">
                    <c:v>70542</c:v>
                  </c:pt>
                  <c:pt idx="65">
                    <c:v>239956</c:v>
                  </c:pt>
                  <c:pt idx="66">
                    <c:v>68572</c:v>
                  </c:pt>
                  <c:pt idx="67">
                    <c:v>135094</c:v>
                  </c:pt>
                  <c:pt idx="68">
                    <c:v>65522</c:v>
                  </c:pt>
                  <c:pt idx="69">
                    <c:v>522304</c:v>
                  </c:pt>
                  <c:pt idx="70">
                    <c:v>1042157</c:v>
                  </c:pt>
                  <c:pt idx="71">
                    <c:v>215555</c:v>
                  </c:pt>
                  <c:pt idx="72">
                    <c:v>216229</c:v>
                  </c:pt>
                  <c:pt idx="73">
                    <c:v>58546</c:v>
                  </c:pt>
                  <c:pt idx="74">
                    <c:v>51638</c:v>
                  </c:pt>
                  <c:pt idx="75">
                    <c:v>50971</c:v>
                  </c:pt>
                  <c:pt idx="76">
                    <c:v>425085</c:v>
                  </c:pt>
                  <c:pt idx="77">
                    <c:v>4861284</c:v>
                  </c:pt>
                  <c:pt idx="78">
                    <c:v>600752</c:v>
                  </c:pt>
                  <c:pt idx="79">
                    <c:v>228107</c:v>
                  </c:pt>
                  <c:pt idx="80">
                    <c:v>616854</c:v>
                  </c:pt>
                  <c:pt idx="81">
                    <c:v>5873849</c:v>
                  </c:pt>
                  <c:pt idx="82">
                    <c:v>103559</c:v>
                  </c:pt>
                  <c:pt idx="83">
                    <c:v>856041</c:v>
                  </c:pt>
                  <c:pt idx="84">
                    <c:v>114568</c:v>
                  </c:pt>
                  <c:pt idx="85">
                    <c:v>86088</c:v>
                  </c:pt>
                  <c:pt idx="86">
                    <c:v>80907</c:v>
                  </c:pt>
                  <c:pt idx="87">
                    <c:v>77069</c:v>
                  </c:pt>
                  <c:pt idx="88">
                    <c:v>67181</c:v>
                  </c:pt>
                  <c:pt idx="89">
                    <c:v>1133947</c:v>
                  </c:pt>
                  <c:pt idx="90">
                    <c:v>67082</c:v>
                  </c:pt>
                  <c:pt idx="91">
                    <c:v>67018</c:v>
                  </c:pt>
                  <c:pt idx="92">
                    <c:v>66898</c:v>
                  </c:pt>
                  <c:pt idx="93">
                    <c:v>574822</c:v>
                  </c:pt>
                  <c:pt idx="94">
                    <c:v>1521664</c:v>
                  </c:pt>
                  <c:pt idx="95">
                    <c:v>3459693</c:v>
                  </c:pt>
                  <c:pt idx="96">
                    <c:v>435527</c:v>
                  </c:pt>
                  <c:pt idx="97">
                    <c:v>3229382</c:v>
                  </c:pt>
                  <c:pt idx="98">
                    <c:v>769648</c:v>
                  </c:pt>
                  <c:pt idx="99">
                    <c:v>1023914</c:v>
                  </c:pt>
                  <c:pt idx="100">
                    <c:v>4252138</c:v>
                  </c:pt>
                  <c:pt idx="101">
                    <c:v>901009</c:v>
                  </c:pt>
                  <c:pt idx="102">
                    <c:v>610188</c:v>
                  </c:pt>
                  <c:pt idx="103">
                    <c:v>176969</c:v>
                  </c:pt>
                  <c:pt idx="104">
                    <c:v>144818</c:v>
                  </c:pt>
                  <c:pt idx="105">
                    <c:v>220425</c:v>
                  </c:pt>
                  <c:pt idx="106">
                    <c:v>213140</c:v>
                  </c:pt>
                  <c:pt idx="107">
                    <c:v>106463</c:v>
                  </c:pt>
                  <c:pt idx="108">
                    <c:v>87626</c:v>
                  </c:pt>
                  <c:pt idx="109">
                    <c:v>1181975</c:v>
                  </c:pt>
                  <c:pt idx="110">
                    <c:v>4359612</c:v>
                  </c:pt>
                  <c:pt idx="111">
                    <c:v>1185307</c:v>
                  </c:pt>
                  <c:pt idx="112">
                    <c:v>1322251</c:v>
                  </c:pt>
                  <c:pt idx="113">
                    <c:v>977608</c:v>
                  </c:pt>
                  <c:pt idx="114">
                    <c:v>558574</c:v>
                  </c:pt>
                  <c:pt idx="115">
                    <c:v>2475929</c:v>
                  </c:pt>
                  <c:pt idx="116">
                    <c:v>687628</c:v>
                  </c:pt>
                  <c:pt idx="117">
                    <c:v>2643675</c:v>
                  </c:pt>
                  <c:pt idx="118">
                    <c:v>447788</c:v>
                  </c:pt>
                  <c:pt idx="119">
                    <c:v>2017382</c:v>
                  </c:pt>
                  <c:pt idx="120">
                    <c:v>947512</c:v>
                  </c:pt>
                  <c:pt idx="121">
                    <c:v>158516</c:v>
                  </c:pt>
                  <c:pt idx="122">
                    <c:v>412217</c:v>
                  </c:pt>
                  <c:pt idx="123">
                    <c:v>446124</c:v>
                  </c:pt>
                  <c:pt idx="124">
                    <c:v>1635687</c:v>
                  </c:pt>
                  <c:pt idx="125">
                    <c:v>1357683</c:v>
                  </c:pt>
                  <c:pt idx="126">
                    <c:v>982911</c:v>
                  </c:pt>
                  <c:pt idx="127">
                    <c:v>2299549</c:v>
                  </c:pt>
                  <c:pt idx="128">
                    <c:v>420661</c:v>
                  </c:pt>
                  <c:pt idx="129">
                    <c:v>212329</c:v>
                  </c:pt>
                  <c:pt idx="130">
                    <c:v>206837</c:v>
                  </c:pt>
                  <c:pt idx="131">
                    <c:v>610778</c:v>
                  </c:pt>
                  <c:pt idx="132">
                    <c:v>172921</c:v>
                  </c:pt>
                  <c:pt idx="133">
                    <c:v>665867</c:v>
                  </c:pt>
                  <c:pt idx="134">
                    <c:v>865191</c:v>
                  </c:pt>
                  <c:pt idx="135">
                    <c:v>478369</c:v>
                  </c:pt>
                  <c:pt idx="136">
                    <c:v>664282</c:v>
                  </c:pt>
                  <c:pt idx="137">
                    <c:v>327890</c:v>
                  </c:pt>
                  <c:pt idx="138">
                    <c:v>318327</c:v>
                  </c:pt>
                  <c:pt idx="139">
                    <c:v>410325</c:v>
                  </c:pt>
                  <c:pt idx="140">
                    <c:v>268452</c:v>
                  </c:pt>
                  <c:pt idx="141">
                    <c:v>254767</c:v>
                  </c:pt>
                  <c:pt idx="142">
                    <c:v>244296</c:v>
                  </c:pt>
                  <c:pt idx="143">
                    <c:v>409873</c:v>
                  </c:pt>
                  <c:pt idx="144">
                    <c:v>424004</c:v>
                  </c:pt>
                  <c:pt idx="145">
                    <c:v>495119</c:v>
                  </c:pt>
                  <c:pt idx="146">
                    <c:v>171776</c:v>
                  </c:pt>
                  <c:pt idx="147">
                    <c:v>152347</c:v>
                  </c:pt>
                  <c:pt idx="148">
                    <c:v>280428</c:v>
                  </c:pt>
                  <c:pt idx="149">
                    <c:v>163651</c:v>
                  </c:pt>
                  <c:pt idx="150">
                    <c:v>137042</c:v>
                  </c:pt>
                  <c:pt idx="151">
                    <c:v>585827</c:v>
                  </c:pt>
                  <c:pt idx="152">
                    <c:v>264000</c:v>
                  </c:pt>
                  <c:pt idx="153">
                    <c:v>148928</c:v>
                  </c:pt>
                  <c:pt idx="154">
                    <c:v>92509</c:v>
                  </c:pt>
                  <c:pt idx="155">
                    <c:v>44929</c:v>
                  </c:pt>
                  <c:pt idx="156">
                    <c:v>42638</c:v>
                  </c:pt>
                  <c:pt idx="157">
                    <c:v>64288</c:v>
                  </c:pt>
                  <c:pt idx="158">
                    <c:v>40543</c:v>
                  </c:pt>
                  <c:pt idx="159">
                    <c:v>31044</c:v>
                  </c:pt>
                  <c:pt idx="160">
                    <c:v>26554</c:v>
                  </c:pt>
                  <c:pt idx="161">
                    <c:v>47448</c:v>
                  </c:pt>
                  <c:pt idx="162">
                    <c:v>23674</c:v>
                  </c:pt>
                  <c:pt idx="163">
                    <c:v>22914</c:v>
                  </c:pt>
                  <c:pt idx="164">
                    <c:v>20596</c:v>
                  </c:pt>
                  <c:pt idx="165">
                    <c:v>18580</c:v>
                  </c:pt>
                  <c:pt idx="166">
                    <c:v>27144</c:v>
                  </c:pt>
                  <c:pt idx="167">
                    <c:v>15186</c:v>
                  </c:pt>
                  <c:pt idx="168">
                    <c:v>14059</c:v>
                  </c:pt>
                  <c:pt idx="169">
                    <c:v>12000</c:v>
                  </c:pt>
                  <c:pt idx="170">
                    <c:v>21223</c:v>
                  </c:pt>
                  <c:pt idx="171">
                    <c:v>11435</c:v>
                  </c:pt>
                  <c:pt idx="172">
                    <c:v>11137</c:v>
                  </c:pt>
                  <c:pt idx="173">
                    <c:v>11095</c:v>
                  </c:pt>
                  <c:pt idx="174">
                    <c:v>10923</c:v>
                  </c:pt>
                  <c:pt idx="175">
                    <c:v>10139</c:v>
                  </c:pt>
                  <c:pt idx="176">
                    <c:v>9953</c:v>
                  </c:pt>
                  <c:pt idx="177">
                    <c:v>9467</c:v>
                  </c:pt>
                  <c:pt idx="178">
                    <c:v>9248</c:v>
                  </c:pt>
                  <c:pt idx="179">
                    <c:v>8493</c:v>
                  </c:pt>
                  <c:pt idx="180">
                    <c:v>8394</c:v>
                  </c:pt>
                  <c:pt idx="181">
                    <c:v>13606</c:v>
                  </c:pt>
                  <c:pt idx="182">
                    <c:v>7373</c:v>
                  </c:pt>
                  <c:pt idx="183">
                    <c:v>7238</c:v>
                  </c:pt>
                  <c:pt idx="184">
                    <c:v>7193</c:v>
                  </c:pt>
                  <c:pt idx="185">
                    <c:v>6968</c:v>
                  </c:pt>
                  <c:pt idx="186">
                    <c:v>6933</c:v>
                  </c:pt>
                  <c:pt idx="187">
                    <c:v>6913</c:v>
                  </c:pt>
                  <c:pt idx="188">
                    <c:v>5914</c:v>
                  </c:pt>
                  <c:pt idx="189">
                    <c:v>5551</c:v>
                  </c:pt>
                </c:lvl>
                <c:lvl>
                  <c:pt idx="0">
                    <c:v>32669990</c:v>
                  </c:pt>
                  <c:pt idx="1">
                    <c:v>42573334</c:v>
                  </c:pt>
                  <c:pt idx="2">
                    <c:v>5754364</c:v>
                  </c:pt>
                  <c:pt idx="3">
                    <c:v>642583</c:v>
                  </c:pt>
                  <c:pt idx="4">
                    <c:v>4608479</c:v>
                  </c:pt>
                  <c:pt idx="5">
                    <c:v>1743535</c:v>
                  </c:pt>
                  <c:pt idx="6">
                    <c:v>2292081</c:v>
                  </c:pt>
                  <c:pt idx="7">
                    <c:v>10993696</c:v>
                  </c:pt>
                  <c:pt idx="8">
                    <c:v>19935099</c:v>
                  </c:pt>
                  <c:pt idx="9">
                    <c:v>6857027</c:v>
                  </c:pt>
                  <c:pt idx="10">
                    <c:v>1867675</c:v>
                  </c:pt>
                  <c:pt idx="11">
                    <c:v>11184297</c:v>
                  </c:pt>
                  <c:pt idx="12">
                    <c:v>1667834</c:v>
                  </c:pt>
                  <c:pt idx="13">
                    <c:v>3085153</c:v>
                  </c:pt>
                  <c:pt idx="14">
                    <c:v>863063</c:v>
                  </c:pt>
                  <c:pt idx="15">
                    <c:v>16381840</c:v>
                  </c:pt>
                  <c:pt idx="16">
                    <c:v>1170167</c:v>
                  </c:pt>
                  <c:pt idx="17">
                    <c:v>345004</c:v>
                  </c:pt>
                  <c:pt idx="18">
                    <c:v>30106968</c:v>
                  </c:pt>
                  <c:pt idx="19">
                    <c:v>587559</c:v>
                  </c:pt>
                  <c:pt idx="20">
                    <c:v>671872</c:v>
                  </c:pt>
                  <c:pt idx="21">
                    <c:v>477558</c:v>
                  </c:pt>
                  <c:pt idx="22">
                    <c:v>11641335</c:v>
                  </c:pt>
                  <c:pt idx="23">
                    <c:v>3417060</c:v>
                  </c:pt>
                  <c:pt idx="24">
                    <c:v>322067</c:v>
                  </c:pt>
                  <c:pt idx="25">
                    <c:v>5668721</c:v>
                  </c:pt>
                  <c:pt idx="26">
                    <c:v>546965</c:v>
                  </c:pt>
                  <c:pt idx="27">
                    <c:v>1415010</c:v>
                  </c:pt>
                  <c:pt idx="28">
                    <c:v>6889368</c:v>
                  </c:pt>
                  <c:pt idx="29">
                    <c:v>297589</c:v>
                  </c:pt>
                  <c:pt idx="30">
                    <c:v>483412</c:v>
                  </c:pt>
                  <c:pt idx="31">
                    <c:v>770053</c:v>
                  </c:pt>
                  <c:pt idx="32">
                    <c:v>105227</c:v>
                  </c:pt>
                  <c:pt idx="33">
                    <c:v>170484</c:v>
                  </c:pt>
                  <c:pt idx="34">
                    <c:v>99530</c:v>
                  </c:pt>
                  <c:pt idx="35">
                    <c:v>348416</c:v>
                  </c:pt>
                  <c:pt idx="36">
                    <c:v>169603</c:v>
                  </c:pt>
                  <c:pt idx="37">
                    <c:v>531637</c:v>
                  </c:pt>
                  <c:pt idx="38">
                    <c:v>85461</c:v>
                  </c:pt>
                  <c:pt idx="39">
                    <c:v>149827</c:v>
                  </c:pt>
                  <c:pt idx="40">
                    <c:v>380406</c:v>
                  </c:pt>
                  <c:pt idx="41">
                    <c:v>69397</c:v>
                  </c:pt>
                  <c:pt idx="42">
                    <c:v>68728</c:v>
                  </c:pt>
                  <c:pt idx="43">
                    <c:v>210365</c:v>
                  </c:pt>
                  <c:pt idx="44">
                    <c:v>63987</c:v>
                  </c:pt>
                  <c:pt idx="45">
                    <c:v>60384</c:v>
                  </c:pt>
                  <c:pt idx="46">
                    <c:v>978596</c:v>
                  </c:pt>
                  <c:pt idx="47">
                    <c:v>214803</c:v>
                  </c:pt>
                  <c:pt idx="48">
                    <c:v>54419</c:v>
                  </c:pt>
                  <c:pt idx="49">
                    <c:v>6775137</c:v>
                  </c:pt>
                  <c:pt idx="50">
                    <c:v>52426</c:v>
                  </c:pt>
                  <c:pt idx="51">
                    <c:v>51356</c:v>
                  </c:pt>
                  <c:pt idx="52">
                    <c:v>51237</c:v>
                  </c:pt>
                  <c:pt idx="53">
                    <c:v>49696</c:v>
                  </c:pt>
                  <c:pt idx="54">
                    <c:v>49673</c:v>
                  </c:pt>
                  <c:pt idx="55">
                    <c:v>2550771</c:v>
                  </c:pt>
                  <c:pt idx="56">
                    <c:v>17914995</c:v>
                  </c:pt>
                  <c:pt idx="57">
                    <c:v>1066293</c:v>
                  </c:pt>
                  <c:pt idx="58">
                    <c:v>483711</c:v>
                  </c:pt>
                  <c:pt idx="59">
                    <c:v>5923334</c:v>
                  </c:pt>
                  <c:pt idx="60">
                    <c:v>2566615</c:v>
                  </c:pt>
                  <c:pt idx="61">
                    <c:v>7438411</c:v>
                  </c:pt>
                  <c:pt idx="62">
                    <c:v>146068</c:v>
                  </c:pt>
                  <c:pt idx="63">
                    <c:v>315840</c:v>
                  </c:pt>
                  <c:pt idx="64">
                    <c:v>117570</c:v>
                  </c:pt>
                  <c:pt idx="65">
                    <c:v>399927</c:v>
                  </c:pt>
                  <c:pt idx="66">
                    <c:v>114286</c:v>
                  </c:pt>
                  <c:pt idx="67">
                    <c:v>225156</c:v>
                  </c:pt>
                  <c:pt idx="68">
                    <c:v>109203</c:v>
                  </c:pt>
                  <c:pt idx="69">
                    <c:v>870507</c:v>
                  </c:pt>
                  <c:pt idx="70">
                    <c:v>1736928</c:v>
                  </c:pt>
                  <c:pt idx="71">
                    <c:v>359258</c:v>
                  </c:pt>
                  <c:pt idx="72">
                    <c:v>360382</c:v>
                  </c:pt>
                  <c:pt idx="73">
                    <c:v>97577</c:v>
                  </c:pt>
                  <c:pt idx="74">
                    <c:v>86063</c:v>
                  </c:pt>
                  <c:pt idx="75">
                    <c:v>84951</c:v>
                  </c:pt>
                  <c:pt idx="76">
                    <c:v>708475</c:v>
                  </c:pt>
                  <c:pt idx="77">
                    <c:v>10342090</c:v>
                  </c:pt>
                  <c:pt idx="78">
                    <c:v>1001254</c:v>
                  </c:pt>
                  <c:pt idx="79">
                    <c:v>380178</c:v>
                  </c:pt>
                  <c:pt idx="80">
                    <c:v>1028091</c:v>
                  </c:pt>
                  <c:pt idx="81">
                    <c:v>11742232</c:v>
                  </c:pt>
                  <c:pt idx="82">
                    <c:v>172598</c:v>
                  </c:pt>
                  <c:pt idx="83">
                    <c:v>1426736</c:v>
                  </c:pt>
                  <c:pt idx="84">
                    <c:v>190946</c:v>
                  </c:pt>
                  <c:pt idx="85">
                    <c:v>143480</c:v>
                  </c:pt>
                  <c:pt idx="86">
                    <c:v>134845</c:v>
                  </c:pt>
                  <c:pt idx="87">
                    <c:v>128448</c:v>
                  </c:pt>
                  <c:pt idx="88">
                    <c:v>111968</c:v>
                  </c:pt>
                  <c:pt idx="89">
                    <c:v>1889911</c:v>
                  </c:pt>
                  <c:pt idx="90">
                    <c:v>111804</c:v>
                  </c:pt>
                  <c:pt idx="91">
                    <c:v>111696</c:v>
                  </c:pt>
                  <c:pt idx="92">
                    <c:v>111497</c:v>
                  </c:pt>
                  <c:pt idx="93">
                    <c:v>1149643</c:v>
                  </c:pt>
                  <c:pt idx="94">
                    <c:v>2709466</c:v>
                  </c:pt>
                  <c:pt idx="95">
                    <c:v>6170456</c:v>
                  </c:pt>
                  <c:pt idx="96">
                    <c:v>725879</c:v>
                  </c:pt>
                  <c:pt idx="97">
                    <c:v>5382304</c:v>
                  </c:pt>
                  <c:pt idx="98">
                    <c:v>1282748</c:v>
                  </c:pt>
                  <c:pt idx="99">
                    <c:v>1706523</c:v>
                  </c:pt>
                  <c:pt idx="100">
                    <c:v>7739865</c:v>
                  </c:pt>
                  <c:pt idx="101">
                    <c:v>1501683</c:v>
                  </c:pt>
                  <c:pt idx="102">
                    <c:v>1016979</c:v>
                  </c:pt>
                  <c:pt idx="103">
                    <c:v>294948</c:v>
                  </c:pt>
                  <c:pt idx="104">
                    <c:v>241364</c:v>
                  </c:pt>
                  <c:pt idx="105">
                    <c:v>367375</c:v>
                  </c:pt>
                  <c:pt idx="106">
                    <c:v>355232</c:v>
                  </c:pt>
                  <c:pt idx="107">
                    <c:v>177439</c:v>
                  </c:pt>
                  <c:pt idx="108">
                    <c:v>146044</c:v>
                  </c:pt>
                  <c:pt idx="109">
                    <c:v>2706074</c:v>
                  </c:pt>
                  <c:pt idx="110">
                    <c:v>9138579</c:v>
                  </c:pt>
                  <c:pt idx="111">
                    <c:v>2252506</c:v>
                  </c:pt>
                  <c:pt idx="112">
                    <c:v>2424241</c:v>
                  </c:pt>
                  <c:pt idx="113">
                    <c:v>1820548</c:v>
                  </c:pt>
                  <c:pt idx="114">
                    <c:v>1117147</c:v>
                  </c:pt>
                  <c:pt idx="115">
                    <c:v>4703431</c:v>
                  </c:pt>
                  <c:pt idx="116">
                    <c:v>1146047</c:v>
                  </c:pt>
                  <c:pt idx="117">
                    <c:v>4778546</c:v>
                  </c:pt>
                  <c:pt idx="118">
                    <c:v>746313</c:v>
                  </c:pt>
                  <c:pt idx="119">
                    <c:v>3526627</c:v>
                  </c:pt>
                  <c:pt idx="120">
                    <c:v>1579185</c:v>
                  </c:pt>
                  <c:pt idx="121">
                    <c:v>264193</c:v>
                  </c:pt>
                  <c:pt idx="122">
                    <c:v>687028</c:v>
                  </c:pt>
                  <c:pt idx="123">
                    <c:v>743540</c:v>
                  </c:pt>
                  <c:pt idx="124">
                    <c:v>2726145</c:v>
                  </c:pt>
                  <c:pt idx="125">
                    <c:v>2262805</c:v>
                  </c:pt>
                  <c:pt idx="126">
                    <c:v>1638185</c:v>
                  </c:pt>
                  <c:pt idx="127">
                    <c:v>4249472</c:v>
                  </c:pt>
                  <c:pt idx="128">
                    <c:v>701102</c:v>
                  </c:pt>
                  <c:pt idx="129">
                    <c:v>353881</c:v>
                  </c:pt>
                  <c:pt idx="130">
                    <c:v>344729</c:v>
                  </c:pt>
                  <c:pt idx="131">
                    <c:v>1017964</c:v>
                  </c:pt>
                  <c:pt idx="132">
                    <c:v>288202</c:v>
                  </c:pt>
                  <c:pt idx="133">
                    <c:v>1331733</c:v>
                  </c:pt>
                  <c:pt idx="134">
                    <c:v>1619794</c:v>
                  </c:pt>
                  <c:pt idx="135">
                    <c:v>797281</c:v>
                  </c:pt>
                  <c:pt idx="136">
                    <c:v>1107137</c:v>
                  </c:pt>
                  <c:pt idx="137">
                    <c:v>546483</c:v>
                  </c:pt>
                  <c:pt idx="138">
                    <c:v>530545</c:v>
                  </c:pt>
                  <c:pt idx="139">
                    <c:v>683875</c:v>
                  </c:pt>
                  <c:pt idx="140">
                    <c:v>447420</c:v>
                  </c:pt>
                  <c:pt idx="141">
                    <c:v>424611</c:v>
                  </c:pt>
                  <c:pt idx="142">
                    <c:v>407160</c:v>
                  </c:pt>
                  <c:pt idx="143">
                    <c:v>683122</c:v>
                  </c:pt>
                  <c:pt idx="144">
                    <c:v>706674</c:v>
                  </c:pt>
                  <c:pt idx="145">
                    <c:v>825199</c:v>
                  </c:pt>
                  <c:pt idx="146">
                    <c:v>286294</c:v>
                  </c:pt>
                  <c:pt idx="147">
                    <c:v>253912</c:v>
                  </c:pt>
                  <c:pt idx="148">
                    <c:v>467381</c:v>
                  </c:pt>
                  <c:pt idx="149">
                    <c:v>272752</c:v>
                  </c:pt>
                  <c:pt idx="150">
                    <c:v>228404</c:v>
                  </c:pt>
                  <c:pt idx="151">
                    <c:v>1450354</c:v>
                  </c:pt>
                  <c:pt idx="152">
                    <c:v>440000</c:v>
                  </c:pt>
                  <c:pt idx="153">
                    <c:v>248213</c:v>
                  </c:pt>
                  <c:pt idx="154">
                    <c:v>154182</c:v>
                  </c:pt>
                  <c:pt idx="155">
                    <c:v>74882</c:v>
                  </c:pt>
                  <c:pt idx="156">
                    <c:v>71064</c:v>
                  </c:pt>
                  <c:pt idx="157">
                    <c:v>107147</c:v>
                  </c:pt>
                  <c:pt idx="158">
                    <c:v>67572</c:v>
                  </c:pt>
                  <c:pt idx="159">
                    <c:v>51740</c:v>
                  </c:pt>
                  <c:pt idx="160">
                    <c:v>44256</c:v>
                  </c:pt>
                  <c:pt idx="161">
                    <c:v>79080</c:v>
                  </c:pt>
                  <c:pt idx="162">
                    <c:v>39456</c:v>
                  </c:pt>
                  <c:pt idx="163">
                    <c:v>38190</c:v>
                  </c:pt>
                  <c:pt idx="164">
                    <c:v>34327</c:v>
                  </c:pt>
                  <c:pt idx="165">
                    <c:v>30967</c:v>
                  </c:pt>
                  <c:pt idx="166">
                    <c:v>45240</c:v>
                  </c:pt>
                  <c:pt idx="167">
                    <c:v>25310</c:v>
                  </c:pt>
                  <c:pt idx="168">
                    <c:v>23431</c:v>
                  </c:pt>
                  <c:pt idx="169">
                    <c:v>20000</c:v>
                  </c:pt>
                  <c:pt idx="170">
                    <c:v>35371</c:v>
                  </c:pt>
                  <c:pt idx="171">
                    <c:v>19059</c:v>
                  </c:pt>
                  <c:pt idx="172">
                    <c:v>18562</c:v>
                  </c:pt>
                  <c:pt idx="173">
                    <c:v>18492</c:v>
                  </c:pt>
                  <c:pt idx="174">
                    <c:v>18205</c:v>
                  </c:pt>
                  <c:pt idx="175">
                    <c:v>16898</c:v>
                  </c:pt>
                  <c:pt idx="176">
                    <c:v>16588</c:v>
                  </c:pt>
                  <c:pt idx="177">
                    <c:v>15778</c:v>
                  </c:pt>
                  <c:pt idx="178">
                    <c:v>15413</c:v>
                  </c:pt>
                  <c:pt idx="179">
                    <c:v>14155</c:v>
                  </c:pt>
                  <c:pt idx="180">
                    <c:v>13990</c:v>
                  </c:pt>
                  <c:pt idx="181">
                    <c:v>22677</c:v>
                  </c:pt>
                  <c:pt idx="182">
                    <c:v>12289</c:v>
                  </c:pt>
                  <c:pt idx="183">
                    <c:v>12063</c:v>
                  </c:pt>
                  <c:pt idx="184">
                    <c:v>11988</c:v>
                  </c:pt>
                  <c:pt idx="185">
                    <c:v>11614</c:v>
                  </c:pt>
                  <c:pt idx="186">
                    <c:v>11555</c:v>
                  </c:pt>
                  <c:pt idx="187">
                    <c:v>11522</c:v>
                  </c:pt>
                  <c:pt idx="188">
                    <c:v>9857</c:v>
                  </c:pt>
                  <c:pt idx="189">
                    <c:v>9251</c:v>
                  </c:pt>
                </c:lvl>
                <c:lvl>
                  <c:pt idx="0">
                    <c:v>BTS</c:v>
                  </c:pt>
                  <c:pt idx="1">
                    <c:v>Seventeen</c:v>
                  </c:pt>
                  <c:pt idx="2">
                    <c:v>EXO</c:v>
                  </c:pt>
                  <c:pt idx="3">
                    <c:v>X1</c:v>
                  </c:pt>
                  <c:pt idx="4">
                    <c:v>Baekhyun</c:v>
                  </c:pt>
                  <c:pt idx="5">
                    <c:v>Kang Daniel</c:v>
                  </c:pt>
                  <c:pt idx="6">
                    <c:v>Super Junior</c:v>
                  </c:pt>
                  <c:pt idx="7">
                    <c:v>TWICE</c:v>
                  </c:pt>
                  <c:pt idx="8">
                    <c:v>NCT DREAM</c:v>
                  </c:pt>
                  <c:pt idx="9">
                    <c:v>BLACKPINK</c:v>
                  </c:pt>
                  <c:pt idx="10">
                    <c:v>GOT7</c:v>
                  </c:pt>
                  <c:pt idx="11">
                    <c:v>NCT 127</c:v>
                  </c:pt>
                  <c:pt idx="12">
                    <c:v>IZ*ONE</c:v>
                  </c:pt>
                  <c:pt idx="13">
                    <c:v>Monsta X</c:v>
                  </c:pt>
                  <c:pt idx="14">
                    <c:v>NU`EST</c:v>
                  </c:pt>
                  <c:pt idx="15">
                    <c:v>TXT</c:v>
                  </c:pt>
                  <c:pt idx="16">
                    <c:v>IU</c:v>
                  </c:pt>
                  <c:pt idx="17">
                    <c:v>Chen</c:v>
                  </c:pt>
                  <c:pt idx="18">
                    <c:v>Stray Kids</c:v>
                  </c:pt>
                  <c:pt idx="19">
                    <c:v>AB6IX</c:v>
                  </c:pt>
                  <c:pt idx="20">
                    <c:v>SuperM</c:v>
                  </c:pt>
                  <c:pt idx="21">
                    <c:v>TAEYEON</c:v>
                  </c:pt>
                  <c:pt idx="22">
                    <c:v>ATEEZ</c:v>
                  </c:pt>
                  <c:pt idx="23">
                    <c:v>Red Velvet</c:v>
                  </c:pt>
                  <c:pt idx="24">
                    <c:v>U-Know</c:v>
                  </c:pt>
                  <c:pt idx="25">
                    <c:v>THE BOYZ</c:v>
                  </c:pt>
                  <c:pt idx="26">
                    <c:v>WINNER</c:v>
                  </c:pt>
                  <c:pt idx="27">
                    <c:v>ASTRO</c:v>
                  </c:pt>
                  <c:pt idx="28">
                    <c:v>ITZY</c:v>
                  </c:pt>
                  <c:pt idx="29">
                    <c:v>Park Jihoon</c:v>
                  </c:pt>
                  <c:pt idx="30">
                    <c:v>Mamamoo</c:v>
                  </c:pt>
                  <c:pt idx="31">
                    <c:v>TAEMIN</c:v>
                  </c:pt>
                  <c:pt idx="32">
                    <c:v>Hwang Chi-yeul</c:v>
                  </c:pt>
                  <c:pt idx="33">
                    <c:v>Jaehwan</c:v>
                  </c:pt>
                  <c:pt idx="34">
                    <c:v>Lee Jin-hyuk</c:v>
                  </c:pt>
                  <c:pt idx="35">
                    <c:v>GFRIEND</c:v>
                  </c:pt>
                  <c:pt idx="36">
                    <c:v>Ha Sung-woon</c:v>
                  </c:pt>
                  <c:pt idx="37">
                    <c:v>WJSN</c:v>
                  </c:pt>
                  <c:pt idx="38">
                    <c:v>Jus2</c:v>
                  </c:pt>
                  <c:pt idx="39">
                    <c:v>CIX</c:v>
                  </c:pt>
                  <c:pt idx="40">
                    <c:v>VICTON</c:v>
                  </c:pt>
                  <c:pt idx="41">
                    <c:v>Eun Ji-won</c:v>
                  </c:pt>
                  <c:pt idx="42">
                    <c:v>iKON</c:v>
                  </c:pt>
                  <c:pt idx="43">
                    <c:v>DAY6</c:v>
                  </c:pt>
                  <c:pt idx="44">
                    <c:v>Bae Jin Young</c:v>
                  </c:pt>
                  <c:pt idx="45">
                    <c:v>Yesung</c:v>
                  </c:pt>
                  <c:pt idx="46">
                    <c:v>SF9</c:v>
                  </c:pt>
                  <c:pt idx="47">
                    <c:v>fromis_9</c:v>
                  </c:pt>
                  <c:pt idx="48">
                    <c:v>Lovelyz</c:v>
                  </c:pt>
                  <c:pt idx="49">
                    <c:v>NCT</c:v>
                  </c:pt>
                  <c:pt idx="50">
                    <c:v>Wanna One</c:v>
                  </c:pt>
                  <c:pt idx="51">
                    <c:v>Jinu</c:v>
                  </c:pt>
                  <c:pt idx="52">
                    <c:v>N.Flying</c:v>
                  </c:pt>
                  <c:pt idx="53">
                    <c:v>Yoona</c:v>
                  </c:pt>
                  <c:pt idx="54">
                    <c:v>KYUHYUN</c:v>
                  </c:pt>
                  <c:pt idx="55">
                    <c:v>hojoong</c:v>
                  </c:pt>
                  <c:pt idx="56">
                    <c:v>ENHYPEN</c:v>
                  </c:pt>
                  <c:pt idx="57">
                    <c:v>KAI</c:v>
                  </c:pt>
                  <c:pt idx="58">
                    <c:v>Suho</c:v>
                  </c:pt>
                  <c:pt idx="59">
                    <c:v>TREASURE</c:v>
                  </c:pt>
                  <c:pt idx="60">
                    <c:v>CRAVITY</c:v>
                  </c:pt>
                  <c:pt idx="61">
                    <c:v>i-dle</c:v>
                  </c:pt>
                  <c:pt idx="62">
                    <c:v>Wonho</c:v>
                  </c:pt>
                  <c:pt idx="63">
                    <c:v>WOODZ</c:v>
                  </c:pt>
                  <c:pt idx="64">
                    <c:v>Kim Woo-seok</c:v>
                  </c:pt>
                  <c:pt idx="65">
                    <c:v>Loona</c:v>
                  </c:pt>
                  <c:pt idx="66">
                    <c:v>Kim Jae-joong</c:v>
                  </c:pt>
                  <c:pt idx="67">
                    <c:v>PENTAGON</c:v>
                  </c:pt>
                  <c:pt idx="68">
                    <c:v>Max Changmin</c:v>
                  </c:pt>
                  <c:pt idx="69">
                    <c:v>ONEUS</c:v>
                  </c:pt>
                  <c:pt idx="70">
                    <c:v>WayV</c:v>
                  </c:pt>
                  <c:pt idx="71">
                    <c:v>DreamCatcher</c:v>
                  </c:pt>
                  <c:pt idx="72">
                    <c:v>GoldenChild</c:v>
                  </c:pt>
                  <c:pt idx="73">
                    <c:v>Mino</c:v>
                  </c:pt>
                  <c:pt idx="74">
                    <c:v>Han Seung-Woo</c:v>
                  </c:pt>
                  <c:pt idx="75">
                    <c:v>Solar</c:v>
                  </c:pt>
                  <c:pt idx="76">
                    <c:v>Lisa</c:v>
                  </c:pt>
                  <c:pt idx="77">
                    <c:v>aespa</c:v>
                  </c:pt>
                  <c:pt idx="78">
                    <c:v>Rose</c:v>
                  </c:pt>
                  <c:pt idx="79">
                    <c:v>D.O.</c:v>
                  </c:pt>
                  <c:pt idx="80">
                    <c:v>SHINee</c:v>
                  </c:pt>
                  <c:pt idx="81">
                    <c:v>IVE</c:v>
                  </c:pt>
                  <c:pt idx="82">
                    <c:v>Wendy</c:v>
                  </c:pt>
                  <c:pt idx="83">
                    <c:v>Stayc</c:v>
                  </c:pt>
                  <c:pt idx="84">
                    <c:v>Jeon Dong-won</c:v>
                  </c:pt>
                  <c:pt idx="85">
                    <c:v>2PM</c:v>
                  </c:pt>
                  <c:pt idx="86">
                    <c:v>BamBam</c:v>
                  </c:pt>
                  <c:pt idx="87">
                    <c:v>KEY</c:v>
                  </c:pt>
                  <c:pt idx="88">
                    <c:v>Highlight</c:v>
                  </c:pt>
                  <c:pt idx="89">
                    <c:v>Lee Chan won</c:v>
                  </c:pt>
                  <c:pt idx="90">
                    <c:v>OH MY GIRL</c:v>
                  </c:pt>
                  <c:pt idx="91">
                    <c:v>ONF</c:v>
                  </c:pt>
                  <c:pt idx="92">
                    <c:v>Kang Seung-yoon</c:v>
                  </c:pt>
                  <c:pt idx="93">
                    <c:v>Lim Young Woong</c:v>
                  </c:pt>
                  <c:pt idx="94">
                    <c:v>JIN</c:v>
                  </c:pt>
                  <c:pt idx="95">
                    <c:v>LE SSERAFIM</c:v>
                  </c:pt>
                  <c:pt idx="96">
                    <c:v>SMTOWN</c:v>
                  </c:pt>
                  <c:pt idx="97">
                    <c:v>NMIXX</c:v>
                  </c:pt>
                  <c:pt idx="98">
                    <c:v>RM</c:v>
                  </c:pt>
                  <c:pt idx="99">
                    <c:v>Youngtak</c:v>
                  </c:pt>
                  <c:pt idx="100">
                    <c:v>NewJeans</c:v>
                  </c:pt>
                  <c:pt idx="101">
                    <c:v>j-hope</c:v>
                  </c:pt>
                  <c:pt idx="102">
                    <c:v>Kep1er</c:v>
                  </c:pt>
                  <c:pt idx="103">
                    <c:v>Girls' Generation</c:v>
                  </c:pt>
                  <c:pt idx="104">
                    <c:v>Seulgi</c:v>
                  </c:pt>
                  <c:pt idx="105">
                    <c:v>DKZ</c:v>
                  </c:pt>
                  <c:pt idx="106">
                    <c:v>Kihyun</c:v>
                  </c:pt>
                  <c:pt idx="107">
                    <c:v>XIUMIN</c:v>
                  </c:pt>
                  <c:pt idx="108">
                    <c:v>WEI</c:v>
                  </c:pt>
                  <c:pt idx="109">
                    <c:v>Jungkook</c:v>
                  </c:pt>
                  <c:pt idx="110">
                    <c:v>ZEROBASEONE</c:v>
                  </c:pt>
                  <c:pt idx="111">
                    <c:v>V</c:v>
                  </c:pt>
                  <c:pt idx="112">
                    <c:v>Jimin</c:v>
                  </c:pt>
                  <c:pt idx="113">
                    <c:v>Jisoo</c:v>
                  </c:pt>
                  <c:pt idx="114">
                    <c:v>Agust D</c:v>
                  </c:pt>
                  <c:pt idx="115">
                    <c:v>RIIZE</c:v>
                  </c:pt>
                  <c:pt idx="116">
                    <c:v>Hwang Young Woong</c:v>
                  </c:pt>
                  <c:pt idx="117">
                    <c:v>BOYNEXTDOOR</c:v>
                  </c:pt>
                  <c:pt idx="118">
                    <c:v>TAEYONG</c:v>
                  </c:pt>
                  <c:pt idx="119">
                    <c:v>PLAVE</c:v>
                  </c:pt>
                  <c:pt idx="120">
                    <c:v>P1Harmony</c:v>
                  </c:pt>
                  <c:pt idx="121">
                    <c:v>EVNNE</c:v>
                  </c:pt>
                  <c:pt idx="122">
                    <c:v>xikers</c:v>
                  </c:pt>
                  <c:pt idx="123">
                    <c:v>n.SSign</c:v>
                  </c:pt>
                  <c:pt idx="124">
                    <c:v>TWS</c:v>
                  </c:pt>
                  <c:pt idx="125">
                    <c:v>BABYMONSTER</c:v>
                  </c:pt>
                  <c:pt idx="126">
                    <c:v>ILLIT</c:v>
                  </c:pt>
                  <c:pt idx="127">
                    <c:v>NCT WISH</c:v>
                  </c:pt>
                  <c:pt idx="128">
                    <c:v>DOYOUNG</c:v>
                  </c:pt>
                  <c:pt idx="129">
                    <c:v>JAEHYUN</c:v>
                  </c:pt>
                  <c:pt idx="130">
                    <c:v>CHANYEOL</c:v>
                  </c:pt>
                  <c:pt idx="131">
                    <c:v>tripleS</c:v>
                  </c:pt>
                  <c:pt idx="132">
                    <c:v>Irene</c:v>
                  </c:pt>
                  <c:pt idx="133">
                    <c:v>&amp;TEAM</c:v>
                  </c:pt>
                  <c:pt idx="134">
                    <c:v>Cortis</c:v>
                  </c:pt>
                  <c:pt idx="135">
                    <c:v>Jennie</c:v>
                  </c:pt>
                  <c:pt idx="136">
                    <c:v>G-Dragon</c:v>
                  </c:pt>
                  <c:pt idx="137">
                    <c:v>CLOSE YOUR EYES</c:v>
                  </c:pt>
                  <c:pt idx="138">
                    <c:v>Mark</c:v>
                  </c:pt>
                  <c:pt idx="139">
                    <c:v>Yeonjun</c:v>
                  </c:pt>
                  <c:pt idx="140">
                    <c:v>IDID</c:v>
                  </c:pt>
                  <c:pt idx="141">
                    <c:v>Haechan</c:v>
                  </c:pt>
                  <c:pt idx="142">
                    <c:v>yuqi</c:v>
                  </c:pt>
                  <c:pt idx="143">
                    <c:v>Hearts2Hearts</c:v>
                  </c:pt>
                  <c:pt idx="144">
                    <c:v>idntt</c:v>
                  </c:pt>
                  <c:pt idx="145">
                    <c:v>KickFlip</c:v>
                  </c:pt>
                  <c:pt idx="146">
                    <c:v>Nexz</c:v>
                  </c:pt>
                  <c:pt idx="147">
                    <c:v>MEOVV</c:v>
                  </c:pt>
                  <c:pt idx="148">
                    <c:v>Park Ji-hyun</c:v>
                  </c:pt>
                  <c:pt idx="149">
                    <c:v>KiiiKiii</c:v>
                  </c:pt>
                  <c:pt idx="150">
                    <c:v>AHOF</c:v>
                  </c:pt>
                  <c:pt idx="151">
                    <c:v>ALPHA DRIVE ONE</c:v>
                  </c:pt>
                  <c:pt idx="152">
                    <c:v>NCT JNJM</c:v>
                  </c:pt>
                  <c:pt idx="153">
                    <c:v>NouerA</c:v>
                  </c:pt>
                  <c:pt idx="154">
                    <c:v>SAY MY NAME</c:v>
                  </c:pt>
                  <c:pt idx="155">
                    <c:v>ALL(H)OURS</c:v>
                  </c:pt>
                  <c:pt idx="156">
                    <c:v>WHIB</c:v>
                  </c:pt>
                  <c:pt idx="157">
                    <c:v>ONEW</c:v>
                  </c:pt>
                  <c:pt idx="158">
                    <c:v>TUNEXX</c:v>
                  </c:pt>
                  <c:pt idx="159">
                    <c:v>ONE PACT</c:v>
                  </c:pt>
                  <c:pt idx="160">
                    <c:v>LNGSHOT</c:v>
                  </c:pt>
                  <c:pt idx="161">
                    <c:v>VeriVery</c:v>
                  </c:pt>
                  <c:pt idx="162">
                    <c:v>Apink</c:v>
                  </c:pt>
                  <c:pt idx="163">
                    <c:v>Yang Yo-seob</c:v>
                  </c:pt>
                  <c:pt idx="164">
                    <c:v>CNBLUE</c:v>
                  </c:pt>
                  <c:pt idx="165">
                    <c:v>AxMxP</c:v>
                  </c:pt>
                  <c:pt idx="166">
                    <c:v>Yena</c:v>
                  </c:pt>
                  <c:pt idx="167">
                    <c:v>Joohoney</c:v>
                  </c:pt>
                  <c:pt idx="168">
                    <c:v>POW</c:v>
                  </c:pt>
                  <c:pt idx="169">
                    <c:v>XLOV</c:v>
                  </c:pt>
                  <c:pt idx="170">
                    <c:v>ASC2NT</c:v>
                  </c:pt>
                  <c:pt idx="171">
                    <c:v>Choi Soo Hoo</c:v>
                  </c:pt>
                  <c:pt idx="172">
                    <c:v>Kim Sung Kyu</c:v>
                  </c:pt>
                  <c:pt idx="173">
                    <c:v>Baby DONT Cry</c:v>
                  </c:pt>
                  <c:pt idx="174">
                    <c:v>KATSEYE</c:v>
                  </c:pt>
                  <c:pt idx="175">
                    <c:v>OWIS</c:v>
                  </c:pt>
                  <c:pt idx="176">
                    <c:v>MADEIN</c:v>
                  </c:pt>
                  <c:pt idx="177">
                    <c:v>Chuu</c:v>
                  </c:pt>
                  <c:pt idx="178">
                    <c:v>CHUEI LI YU</c:v>
                  </c:pt>
                  <c:pt idx="179">
                    <c:v>H1-KEY</c:v>
                  </c:pt>
                  <c:pt idx="180">
                    <c:v>IN A MINUTE</c:v>
                  </c:pt>
                  <c:pt idx="181">
                    <c:v>Hanroro</c:v>
                  </c:pt>
                  <c:pt idx="182">
                    <c:v>XG</c:v>
                  </c:pt>
                  <c:pt idx="183">
                    <c:v>Odd Youth</c:v>
                  </c:pt>
                  <c:pt idx="184">
                    <c:v>ONEWE</c:v>
                  </c:pt>
                  <c:pt idx="185">
                    <c:v>DAILY:DIRECTION</c:v>
                  </c:pt>
                  <c:pt idx="186">
                    <c:v>Ko Younha</c:v>
                  </c:pt>
                  <c:pt idx="187">
                    <c:v>WAKER</c:v>
                  </c:pt>
                  <c:pt idx="188">
                    <c:v>Dragon Pony</c:v>
                  </c:pt>
                  <c:pt idx="189">
                    <c:v>DKB</c:v>
                  </c:pt>
                </c:lvl>
              </c:multiLvlStrCache>
            </c:multiLvlStrRef>
          </c:xVal>
          <c:yVal>
            <c:numRef>
              <c:f>Artistlevel!$AH$4:$AH$193</c:f>
              <c:numCache>
                <c:formatCode>General</c:formatCode>
                <c:ptCount val="1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numCache>
            </c:numRef>
          </c:yVal>
          <c:smooth val="0"/>
          <c:extLst>
            <c:ext xmlns:c16="http://schemas.microsoft.com/office/drawing/2014/chart" uri="{C3380CC4-5D6E-409C-BE32-E72D297353CC}">
              <c16:uniqueId val="{00000000-BE8B-4E6E-AD99-1A954344D6D6}"/>
            </c:ext>
          </c:extLst>
        </c:ser>
        <c:dLbls>
          <c:showLegendKey val="0"/>
          <c:showVal val="0"/>
          <c:showCatName val="0"/>
          <c:showSerName val="0"/>
          <c:showPercent val="0"/>
          <c:showBubbleSize val="0"/>
        </c:dLbls>
        <c:axId val="482348127"/>
        <c:axId val="1582848239"/>
      </c:scatterChart>
      <c:valAx>
        <c:axId val="48234812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848239"/>
        <c:crosses val="autoZero"/>
        <c:crossBetween val="midCat"/>
      </c:valAx>
      <c:valAx>
        <c:axId val="158284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348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c:name>
    <c:fmtId val="1"/>
  </c:pivotSource>
  <c:chart>
    <c:autoTitleDeleted val="0"/>
    <c:pivotFmts>
      <c:pivotFmt>
        <c:idx val="0"/>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cals!$B$3</c:f>
              <c:strCache>
                <c:ptCount val="1"/>
                <c:pt idx="0">
                  <c:v>Sum of GlobalSales</c:v>
                </c:pt>
              </c:strCache>
            </c:strRef>
          </c:tx>
          <c:spPr>
            <a:solidFill>
              <a:srgbClr val="5C4A6E"/>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cals!$B$4:$B$11</c:f>
              <c:numCache>
                <c:formatCode>0</c:formatCode>
                <c:ptCount val="8"/>
                <c:pt idx="0">
                  <c:v>9602547</c:v>
                </c:pt>
                <c:pt idx="1">
                  <c:v>16273941</c:v>
                </c:pt>
                <c:pt idx="2">
                  <c:v>21167555</c:v>
                </c:pt>
                <c:pt idx="3">
                  <c:v>30002211</c:v>
                </c:pt>
                <c:pt idx="4">
                  <c:v>47914399</c:v>
                </c:pt>
                <c:pt idx="5">
                  <c:v>34028544</c:v>
                </c:pt>
                <c:pt idx="6">
                  <c:v>30619196</c:v>
                </c:pt>
                <c:pt idx="7">
                  <c:v>8642937</c:v>
                </c:pt>
              </c:numCache>
            </c:numRef>
          </c:val>
          <c:extLst>
            <c:ext xmlns:c16="http://schemas.microsoft.com/office/drawing/2014/chart" uri="{C3380CC4-5D6E-409C-BE32-E72D297353CC}">
              <c16:uniqueId val="{00000000-948E-428D-B256-E19C503D83B1}"/>
            </c:ext>
          </c:extLst>
        </c:ser>
        <c:ser>
          <c:idx val="1"/>
          <c:order val="1"/>
          <c:tx>
            <c:strRef>
              <c:f>cals!$C$3</c:f>
              <c:strCache>
                <c:ptCount val="1"/>
                <c:pt idx="0">
                  <c:v>Sum of KoreaSales</c:v>
                </c:pt>
              </c:strCache>
            </c:strRef>
          </c:tx>
          <c:spPr>
            <a:solidFill>
              <a:srgbClr val="C4A882"/>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cals!$C$4:$C$11</c:f>
              <c:numCache>
                <c:formatCode>0</c:formatCode>
                <c:ptCount val="8"/>
                <c:pt idx="0">
                  <c:v>11448633</c:v>
                </c:pt>
                <c:pt idx="1">
                  <c:v>18639613</c:v>
                </c:pt>
                <c:pt idx="2">
                  <c:v>24301332</c:v>
                </c:pt>
                <c:pt idx="3">
                  <c:v>30474703</c:v>
                </c:pt>
                <c:pt idx="4">
                  <c:v>46253428</c:v>
                </c:pt>
                <c:pt idx="5">
                  <c:v>37169583</c:v>
                </c:pt>
                <c:pt idx="6">
                  <c:v>33996126</c:v>
                </c:pt>
                <c:pt idx="7">
                  <c:v>8055853</c:v>
                </c:pt>
              </c:numCache>
            </c:numRef>
          </c:val>
          <c:extLst>
            <c:ext xmlns:c16="http://schemas.microsoft.com/office/drawing/2014/chart" uri="{C3380CC4-5D6E-409C-BE32-E72D297353CC}">
              <c16:uniqueId val="{00000001-948E-428D-B256-E19C503D83B1}"/>
            </c:ext>
          </c:extLst>
        </c:ser>
        <c:dLbls>
          <c:showLegendKey val="0"/>
          <c:showVal val="0"/>
          <c:showCatName val="0"/>
          <c:showSerName val="0"/>
          <c:showPercent val="0"/>
          <c:showBubbleSize val="0"/>
        </c:dLbls>
        <c:gapWidth val="150"/>
        <c:shape val="box"/>
        <c:axId val="151491983"/>
        <c:axId val="151498223"/>
        <c:axId val="0"/>
      </c:bar3DChart>
      <c:catAx>
        <c:axId val="15149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8223"/>
        <c:crosses val="autoZero"/>
        <c:auto val="1"/>
        <c:lblAlgn val="ctr"/>
        <c:lblOffset val="100"/>
        <c:noMultiLvlLbl val="0"/>
      </c:catAx>
      <c:valAx>
        <c:axId val="151498223"/>
        <c:scaling>
          <c:orientation val="minMax"/>
        </c:scaling>
        <c:delete val="0"/>
        <c:axPos val="l"/>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project.xlsx]cals!PivotTable2</c:name>
    <c:fmtId val="0"/>
  </c:pivotSource>
  <c:chart>
    <c:autoTitleDeleted val="0"/>
    <c:pivotFmts>
      <c:pivotFmt>
        <c:idx val="0"/>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cals!$B$15</c:f>
              <c:strCache>
                <c:ptCount val="1"/>
                <c:pt idx="0">
                  <c:v>Sum of SpotifyStreams</c:v>
                </c:pt>
              </c:strCache>
            </c:strRef>
          </c:tx>
          <c:spPr>
            <a:solidFill>
              <a:srgbClr val="5C4A6E"/>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cals!$B$16:$B$23</c:f>
              <c:numCache>
                <c:formatCode>0</c:formatCode>
                <c:ptCount val="8"/>
                <c:pt idx="0">
                  <c:v>149822469446</c:v>
                </c:pt>
                <c:pt idx="1">
                  <c:v>131287587816</c:v>
                </c:pt>
                <c:pt idx="2">
                  <c:v>173044977336</c:v>
                </c:pt>
                <c:pt idx="3">
                  <c:v>169604505505</c:v>
                </c:pt>
                <c:pt idx="4">
                  <c:v>175039143630</c:v>
                </c:pt>
                <c:pt idx="5">
                  <c:v>107076544343</c:v>
                </c:pt>
                <c:pt idx="6">
                  <c:v>77025778234</c:v>
                </c:pt>
                <c:pt idx="7">
                  <c:v>87752778234</c:v>
                </c:pt>
              </c:numCache>
            </c:numRef>
          </c:val>
          <c:extLst>
            <c:ext xmlns:c16="http://schemas.microsoft.com/office/drawing/2014/chart" uri="{C3380CC4-5D6E-409C-BE32-E72D297353CC}">
              <c16:uniqueId val="{00000000-ED54-4440-A2F1-812BFAFFA057}"/>
            </c:ext>
          </c:extLst>
        </c:ser>
        <c:ser>
          <c:idx val="1"/>
          <c:order val="1"/>
          <c:tx>
            <c:strRef>
              <c:f>cals!$C$15</c:f>
              <c:strCache>
                <c:ptCount val="1"/>
                <c:pt idx="0">
                  <c:v>Sum of YoutubeStreams</c:v>
                </c:pt>
              </c:strCache>
            </c:strRef>
          </c:tx>
          <c:spPr>
            <a:solidFill>
              <a:srgbClr val="C4A882"/>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cals!$C$16:$C$23</c:f>
              <c:numCache>
                <c:formatCode>0</c:formatCode>
                <c:ptCount val="8"/>
                <c:pt idx="0">
                  <c:v>128150000000</c:v>
                </c:pt>
                <c:pt idx="1">
                  <c:v>151710000000</c:v>
                </c:pt>
                <c:pt idx="2">
                  <c:v>207700000000</c:v>
                </c:pt>
                <c:pt idx="3">
                  <c:v>226800000000</c:v>
                </c:pt>
                <c:pt idx="4">
                  <c:v>274500000000</c:v>
                </c:pt>
                <c:pt idx="5">
                  <c:v>220300000000</c:v>
                </c:pt>
                <c:pt idx="6">
                  <c:v>175800000000</c:v>
                </c:pt>
                <c:pt idx="7">
                  <c:v>206700000000</c:v>
                </c:pt>
              </c:numCache>
            </c:numRef>
          </c:val>
          <c:extLst>
            <c:ext xmlns:c16="http://schemas.microsoft.com/office/drawing/2014/chart" uri="{C3380CC4-5D6E-409C-BE32-E72D297353CC}">
              <c16:uniqueId val="{00000001-ED54-4440-A2F1-812BFAFFA057}"/>
            </c:ext>
          </c:extLst>
        </c:ser>
        <c:ser>
          <c:idx val="2"/>
          <c:order val="2"/>
          <c:tx>
            <c:strRef>
              <c:f>cals!$D$15</c:f>
              <c:strCache>
                <c:ptCount val="1"/>
                <c:pt idx="0">
                  <c:v>Sum of MelonStreams</c:v>
                </c:pt>
              </c:strCache>
            </c:strRef>
          </c:tx>
          <c:spPr>
            <a:solidFill>
              <a:srgbClr val="8B6E5A"/>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cals!$D$16:$D$23</c:f>
              <c:numCache>
                <c:formatCode>0</c:formatCode>
                <c:ptCount val="8"/>
                <c:pt idx="0">
                  <c:v>19830000000</c:v>
                </c:pt>
                <c:pt idx="1">
                  <c:v>20080000000</c:v>
                </c:pt>
                <c:pt idx="2">
                  <c:v>21800000000</c:v>
                </c:pt>
                <c:pt idx="3">
                  <c:v>21070000000</c:v>
                </c:pt>
                <c:pt idx="4">
                  <c:v>20860000000</c:v>
                </c:pt>
                <c:pt idx="5">
                  <c:v>16510000000</c:v>
                </c:pt>
                <c:pt idx="6">
                  <c:v>13885000000</c:v>
                </c:pt>
                <c:pt idx="7">
                  <c:v>14474000000</c:v>
                </c:pt>
              </c:numCache>
            </c:numRef>
          </c:val>
          <c:extLst>
            <c:ext xmlns:c16="http://schemas.microsoft.com/office/drawing/2014/chart" uri="{C3380CC4-5D6E-409C-BE32-E72D297353CC}">
              <c16:uniqueId val="{00000002-ED54-4440-A2F1-812BFAFFA057}"/>
            </c:ext>
          </c:extLst>
        </c:ser>
        <c:dLbls>
          <c:showLegendKey val="0"/>
          <c:showVal val="0"/>
          <c:showCatName val="0"/>
          <c:showSerName val="0"/>
          <c:showPercent val="0"/>
          <c:showBubbleSize val="0"/>
        </c:dLbls>
        <c:gapWidth val="219"/>
        <c:overlap val="-27"/>
        <c:axId val="336520944"/>
        <c:axId val="336509904"/>
      </c:barChart>
      <c:catAx>
        <c:axId val="3365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09904"/>
        <c:crosses val="autoZero"/>
        <c:auto val="1"/>
        <c:lblAlgn val="ctr"/>
        <c:lblOffset val="100"/>
        <c:noMultiLvlLbl val="0"/>
      </c:catAx>
      <c:valAx>
        <c:axId val="336509904"/>
        <c:scaling>
          <c:orientation val="minMax"/>
        </c:scaling>
        <c:delete val="0"/>
        <c:axPos val="l"/>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project.xlsx]cals!PivotTable3</c:name>
    <c:fmtId val="0"/>
  </c:pivotSource>
  <c:chart>
    <c:autoTitleDeleted val="0"/>
    <c:pivotFmts>
      <c:pivotFmt>
        <c:idx val="0"/>
        <c:spPr>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cals!$B$40</c:f>
              <c:strCache>
                <c:ptCount val="1"/>
                <c:pt idx="0">
                  <c:v>YOY Sales Growth%</c:v>
                </c:pt>
              </c:strCache>
            </c:strRef>
          </c:tx>
          <c:spPr>
            <a:ln w="28575" cap="rnd">
              <a:solidFill>
                <a:srgbClr val="E8D5B7"/>
              </a:solidFill>
              <a:round/>
            </a:ln>
            <a:effectLst/>
          </c:spPr>
          <c:marker>
            <c:symbol val="circle"/>
            <c:size val="5"/>
            <c:spPr>
              <a:solidFill>
                <a:srgbClr val="3D2B1F"/>
              </a:solidFill>
              <a:ln w="9525">
                <a:solidFill>
                  <a:srgbClr val="E8D5B7"/>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cals!$B$41:$B$48</c:f>
              <c:numCache>
                <c:formatCode>0.0%</c:formatCode>
                <c:ptCount val="8"/>
                <c:pt idx="1">
                  <c:v>0.65850816913826205</c:v>
                </c:pt>
                <c:pt idx="2">
                  <c:v>0.30232765761973129</c:v>
                </c:pt>
                <c:pt idx="3">
                  <c:v>0.33007245152053094</c:v>
                </c:pt>
                <c:pt idx="4">
                  <c:v>0.55708717213976888</c:v>
                </c:pt>
                <c:pt idx="5">
                  <c:v>-0.24392301204954003</c:v>
                </c:pt>
                <c:pt idx="6">
                  <c:v>-9.2457558609652754E-2</c:v>
                </c:pt>
                <c:pt idx="7">
                  <c:v>-0.74156609480333469</c:v>
                </c:pt>
              </c:numCache>
            </c:numRef>
          </c:val>
          <c:smooth val="0"/>
          <c:extLst>
            <c:ext xmlns:c16="http://schemas.microsoft.com/office/drawing/2014/chart" uri="{C3380CC4-5D6E-409C-BE32-E72D297353CC}">
              <c16:uniqueId val="{00000000-38E6-45A9-9ADA-A593E6D4FD3B}"/>
            </c:ext>
          </c:extLst>
        </c:ser>
        <c:ser>
          <c:idx val="1"/>
          <c:order val="1"/>
          <c:tx>
            <c:strRef>
              <c:f>cals!$C$40</c:f>
              <c:strCache>
                <c:ptCount val="1"/>
                <c:pt idx="0">
                  <c:v>YOY Streams Growth%</c:v>
                </c:pt>
              </c:strCache>
            </c:strRef>
          </c:tx>
          <c:spPr>
            <a:ln w="28575" cap="rnd">
              <a:solidFill>
                <a:srgbClr val="3D2B1F"/>
              </a:solidFill>
              <a:round/>
            </a:ln>
            <a:effectLst/>
          </c:spPr>
          <c:marker>
            <c:symbol val="circle"/>
            <c:size val="5"/>
            <c:spPr>
              <a:solidFill>
                <a:srgbClr val="E8D5B7"/>
              </a:solidFill>
              <a:ln w="9525">
                <a:solidFill>
                  <a:srgbClr val="3D2B1F"/>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cals!$C$41:$C$48</c:f>
              <c:numCache>
                <c:formatCode>0.0%</c:formatCode>
                <c:ptCount val="8"/>
                <c:pt idx="1">
                  <c:v>1.771348095203263E-2</c:v>
                </c:pt>
                <c:pt idx="2">
                  <c:v>0.32819117453312707</c:v>
                </c:pt>
                <c:pt idx="3">
                  <c:v>3.7087851071455506E-2</c:v>
                </c:pt>
                <c:pt idx="4">
                  <c:v>0.12677334167024035</c:v>
                </c:pt>
                <c:pt idx="5">
                  <c:v>-0.268947341848289</c:v>
                </c:pt>
                <c:pt idx="6">
                  <c:v>-0.22442217463450154</c:v>
                </c:pt>
                <c:pt idx="7">
                  <c:v>0.15828381694781599</c:v>
                </c:pt>
              </c:numCache>
            </c:numRef>
          </c:val>
          <c:smooth val="0"/>
          <c:extLst>
            <c:ext xmlns:c16="http://schemas.microsoft.com/office/drawing/2014/chart" uri="{C3380CC4-5D6E-409C-BE32-E72D297353CC}">
              <c16:uniqueId val="{00000001-38E6-45A9-9ADA-A593E6D4FD3B}"/>
            </c:ext>
          </c:extLst>
        </c:ser>
        <c:dLbls>
          <c:showLegendKey val="0"/>
          <c:showVal val="0"/>
          <c:showCatName val="0"/>
          <c:showSerName val="0"/>
          <c:showPercent val="0"/>
          <c:showBubbleSize val="0"/>
        </c:dLbls>
        <c:marker val="1"/>
        <c:smooth val="0"/>
        <c:axId val="336524784"/>
        <c:axId val="336525264"/>
      </c:lineChart>
      <c:catAx>
        <c:axId val="3365247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5264"/>
        <c:crosses val="autoZero"/>
        <c:auto val="1"/>
        <c:lblAlgn val="ctr"/>
        <c:lblOffset val="100"/>
        <c:noMultiLvlLbl val="0"/>
      </c:catAx>
      <c:valAx>
        <c:axId val="3365252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Artists by Album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cals!$B$70</c:f>
              <c:strCache>
                <c:ptCount val="1"/>
                <c:pt idx="0">
                  <c:v>Total</c:v>
                </c:pt>
              </c:strCache>
            </c:strRef>
          </c:tx>
          <c:spPr>
            <a:solidFill>
              <a:srgbClr val="8B6E5A"/>
            </a:solidFill>
            <a:ln>
              <a:noFill/>
            </a:ln>
            <a:effectLst/>
          </c:spPr>
          <c:invertIfNegative val="0"/>
          <c:cat>
            <c:strRef>
              <c:f>cals!$A$71:$A$80</c:f>
              <c:strCache>
                <c:ptCount val="10"/>
                <c:pt idx="0">
                  <c:v>Seventeen</c:v>
                </c:pt>
                <c:pt idx="1">
                  <c:v>BTS</c:v>
                </c:pt>
                <c:pt idx="2">
                  <c:v>Stray Kids</c:v>
                </c:pt>
                <c:pt idx="3">
                  <c:v>NCT DREAM</c:v>
                </c:pt>
                <c:pt idx="4">
                  <c:v>ENHYPEN</c:v>
                </c:pt>
                <c:pt idx="5">
                  <c:v>TXT</c:v>
                </c:pt>
                <c:pt idx="6">
                  <c:v>IVE</c:v>
                </c:pt>
                <c:pt idx="7">
                  <c:v>ATEEZ</c:v>
                </c:pt>
                <c:pt idx="8">
                  <c:v>NCT 127</c:v>
                </c:pt>
                <c:pt idx="9">
                  <c:v>TWICE</c:v>
                </c:pt>
              </c:strCache>
            </c:strRef>
          </c:cat>
          <c:val>
            <c:numRef>
              <c:f>cals!$B$71:$B$80</c:f>
              <c:numCache>
                <c:formatCode>General</c:formatCode>
                <c:ptCount val="10"/>
                <c:pt idx="0">
                  <c:v>42573334</c:v>
                </c:pt>
                <c:pt idx="1">
                  <c:v>32669990</c:v>
                </c:pt>
                <c:pt idx="2">
                  <c:v>30106968</c:v>
                </c:pt>
                <c:pt idx="3">
                  <c:v>19935099</c:v>
                </c:pt>
                <c:pt idx="4">
                  <c:v>17914995</c:v>
                </c:pt>
                <c:pt idx="5">
                  <c:v>16381840</c:v>
                </c:pt>
                <c:pt idx="6">
                  <c:v>11742232</c:v>
                </c:pt>
                <c:pt idx="7">
                  <c:v>11641335</c:v>
                </c:pt>
                <c:pt idx="8">
                  <c:v>11184297</c:v>
                </c:pt>
                <c:pt idx="9">
                  <c:v>10993696</c:v>
                </c:pt>
              </c:numCache>
            </c:numRef>
          </c:val>
          <c:extLst>
            <c:ext xmlns:c16="http://schemas.microsoft.com/office/drawing/2014/chart" uri="{C3380CC4-5D6E-409C-BE32-E72D297353CC}">
              <c16:uniqueId val="{00000000-4CEC-47FA-858B-0D4979F85AE3}"/>
            </c:ext>
          </c:extLst>
        </c:ser>
        <c:dLbls>
          <c:showLegendKey val="0"/>
          <c:showVal val="0"/>
          <c:showCatName val="0"/>
          <c:showSerName val="0"/>
          <c:showPercent val="0"/>
          <c:showBubbleSize val="0"/>
        </c:dLbls>
        <c:gapWidth val="182"/>
        <c:axId val="2055194655"/>
        <c:axId val="2055195135"/>
      </c:barChart>
      <c:catAx>
        <c:axId val="205519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95135"/>
        <c:crosses val="autoZero"/>
        <c:auto val="1"/>
        <c:lblAlgn val="ctr"/>
        <c:lblOffset val="100"/>
        <c:noMultiLvlLbl val="0"/>
      </c:catAx>
      <c:valAx>
        <c:axId val="2055195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9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cals!$B$114</c:f>
              <c:strCache>
                <c:ptCount val="1"/>
                <c:pt idx="0">
                  <c:v>Total</c:v>
                </c:pt>
              </c:strCache>
            </c:strRef>
          </c:tx>
          <c:spPr>
            <a:solidFill>
              <a:srgbClr val="7A5C44"/>
            </a:solidFill>
            <a:ln>
              <a:noFill/>
            </a:ln>
            <a:effectLst/>
          </c:spPr>
          <c:invertIfNegative val="0"/>
          <c:cat>
            <c:strRef>
              <c:f>cals!$A$115:$A$124</c:f>
              <c:strCache>
                <c:ptCount val="10"/>
                <c:pt idx="0">
                  <c:v>BTS</c:v>
                </c:pt>
                <c:pt idx="1">
                  <c:v>Seventeen</c:v>
                </c:pt>
                <c:pt idx="2">
                  <c:v>Stray Kids</c:v>
                </c:pt>
                <c:pt idx="3">
                  <c:v>NewJeans</c:v>
                </c:pt>
                <c:pt idx="4">
                  <c:v>BLACKPINK</c:v>
                </c:pt>
                <c:pt idx="5">
                  <c:v>ENHYPEN</c:v>
                </c:pt>
                <c:pt idx="6">
                  <c:v>TXT</c:v>
                </c:pt>
                <c:pt idx="7">
                  <c:v>TWICE</c:v>
                </c:pt>
                <c:pt idx="8">
                  <c:v>NCT DREAM</c:v>
                </c:pt>
                <c:pt idx="9">
                  <c:v>ATEEZ</c:v>
                </c:pt>
              </c:strCache>
            </c:strRef>
          </c:cat>
          <c:val>
            <c:numRef>
              <c:f>cals!$B$115:$B$124</c:f>
              <c:numCache>
                <c:formatCode>General</c:formatCode>
                <c:ptCount val="10"/>
                <c:pt idx="0">
                  <c:v>296868707813</c:v>
                </c:pt>
                <c:pt idx="1">
                  <c:v>73745638405</c:v>
                </c:pt>
                <c:pt idx="2">
                  <c:v>45798475932</c:v>
                </c:pt>
                <c:pt idx="3">
                  <c:v>38606625416</c:v>
                </c:pt>
                <c:pt idx="4">
                  <c:v>38279470270</c:v>
                </c:pt>
                <c:pt idx="5">
                  <c:v>32294160056</c:v>
                </c:pt>
                <c:pt idx="6">
                  <c:v>31318280942</c:v>
                </c:pt>
                <c:pt idx="7">
                  <c:v>24825274625</c:v>
                </c:pt>
                <c:pt idx="8">
                  <c:v>24389390441</c:v>
                </c:pt>
                <c:pt idx="9">
                  <c:v>20580492453</c:v>
                </c:pt>
              </c:numCache>
            </c:numRef>
          </c:val>
          <c:extLst>
            <c:ext xmlns:c16="http://schemas.microsoft.com/office/drawing/2014/chart" uri="{C3380CC4-5D6E-409C-BE32-E72D297353CC}">
              <c16:uniqueId val="{00000000-85D8-4E94-AC68-8790CECB7AFA}"/>
            </c:ext>
          </c:extLst>
        </c:ser>
        <c:dLbls>
          <c:showLegendKey val="0"/>
          <c:showVal val="0"/>
          <c:showCatName val="0"/>
          <c:showSerName val="0"/>
          <c:showPercent val="0"/>
          <c:showBubbleSize val="0"/>
        </c:dLbls>
        <c:gapWidth val="182"/>
        <c:axId val="917090831"/>
        <c:axId val="917087471"/>
      </c:barChart>
      <c:catAx>
        <c:axId val="91709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87471"/>
        <c:crosses val="autoZero"/>
        <c:auto val="1"/>
        <c:lblAlgn val="ctr"/>
        <c:lblOffset val="100"/>
        <c:noMultiLvlLbl val="0"/>
      </c:catAx>
      <c:valAx>
        <c:axId val="91708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9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Youtube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cals!$B$128</c:f>
              <c:strCache>
                <c:ptCount val="1"/>
                <c:pt idx="0">
                  <c:v>Total</c:v>
                </c:pt>
              </c:strCache>
            </c:strRef>
          </c:tx>
          <c:spPr>
            <a:solidFill>
              <a:srgbClr val="7A5C44"/>
            </a:solidFill>
            <a:ln>
              <a:noFill/>
            </a:ln>
            <a:effectLst/>
          </c:spPr>
          <c:invertIfNegative val="0"/>
          <c:cat>
            <c:strRef>
              <c:f>cals!$A$129:$A$139</c:f>
              <c:strCache>
                <c:ptCount val="10"/>
                <c:pt idx="0">
                  <c:v>BTS</c:v>
                </c:pt>
                <c:pt idx="1">
                  <c:v>Seventeen</c:v>
                </c:pt>
                <c:pt idx="2">
                  <c:v>BLACKPINK</c:v>
                </c:pt>
                <c:pt idx="3">
                  <c:v>Stray Kids</c:v>
                </c:pt>
                <c:pt idx="4">
                  <c:v>NewJeans</c:v>
                </c:pt>
                <c:pt idx="5">
                  <c:v>ENHYPEN</c:v>
                </c:pt>
                <c:pt idx="6">
                  <c:v>TWICE</c:v>
                </c:pt>
                <c:pt idx="7">
                  <c:v>NCT DREAM</c:v>
                </c:pt>
                <c:pt idx="8">
                  <c:v>TXT</c:v>
                </c:pt>
                <c:pt idx="9">
                  <c:v>IVE</c:v>
                </c:pt>
              </c:strCache>
            </c:strRef>
          </c:cat>
          <c:val>
            <c:numRef>
              <c:f>cals!$B$129:$B$139</c:f>
              <c:numCache>
                <c:formatCode>0</c:formatCode>
                <c:ptCount val="10"/>
                <c:pt idx="0">
                  <c:v>243200000000</c:v>
                </c:pt>
                <c:pt idx="1">
                  <c:v>96400000000</c:v>
                </c:pt>
                <c:pt idx="2">
                  <c:v>68600000000</c:v>
                </c:pt>
                <c:pt idx="3">
                  <c:v>64700000000</c:v>
                </c:pt>
                <c:pt idx="4">
                  <c:v>52200000000</c:v>
                </c:pt>
                <c:pt idx="5">
                  <c:v>51000000000</c:v>
                </c:pt>
                <c:pt idx="6">
                  <c:v>39000000000</c:v>
                </c:pt>
                <c:pt idx="7">
                  <c:v>37900000000</c:v>
                </c:pt>
                <c:pt idx="8">
                  <c:v>37500000000</c:v>
                </c:pt>
                <c:pt idx="9">
                  <c:v>36100000000</c:v>
                </c:pt>
              </c:numCache>
            </c:numRef>
          </c:val>
          <c:extLst>
            <c:ext xmlns:c16="http://schemas.microsoft.com/office/drawing/2014/chart" uri="{C3380CC4-5D6E-409C-BE32-E72D297353CC}">
              <c16:uniqueId val="{00000000-B04F-4D58-9359-9463EE4AEAC8}"/>
            </c:ext>
          </c:extLst>
        </c:ser>
        <c:dLbls>
          <c:showLegendKey val="0"/>
          <c:showVal val="0"/>
          <c:showCatName val="0"/>
          <c:showSerName val="0"/>
          <c:showPercent val="0"/>
          <c:showBubbleSize val="0"/>
        </c:dLbls>
        <c:gapWidth val="182"/>
        <c:axId val="569830511"/>
        <c:axId val="569834351"/>
      </c:barChart>
      <c:catAx>
        <c:axId val="56983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4351"/>
        <c:crosses val="autoZero"/>
        <c:auto val="1"/>
        <c:lblAlgn val="ctr"/>
        <c:lblOffset val="100"/>
        <c:noMultiLvlLbl val="0"/>
      </c:catAx>
      <c:valAx>
        <c:axId val="5698343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Melon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cals!$J$127</c:f>
              <c:strCache>
                <c:ptCount val="1"/>
                <c:pt idx="0">
                  <c:v>Total</c:v>
                </c:pt>
              </c:strCache>
            </c:strRef>
          </c:tx>
          <c:spPr>
            <a:solidFill>
              <a:srgbClr val="7A5C44"/>
            </a:solidFill>
            <a:ln>
              <a:noFill/>
            </a:ln>
            <a:effectLst/>
          </c:spPr>
          <c:invertIfNegative val="0"/>
          <c:cat>
            <c:strRef>
              <c:f>cals!$I$128:$I$137</c:f>
              <c:strCache>
                <c:ptCount val="10"/>
                <c:pt idx="0">
                  <c:v>BTS</c:v>
                </c:pt>
                <c:pt idx="1">
                  <c:v>Seventeen</c:v>
                </c:pt>
                <c:pt idx="2">
                  <c:v>Stray Kids</c:v>
                </c:pt>
                <c:pt idx="3">
                  <c:v>ENHYPEN</c:v>
                </c:pt>
                <c:pt idx="4">
                  <c:v>ATEEZ</c:v>
                </c:pt>
                <c:pt idx="5">
                  <c:v>TXT</c:v>
                </c:pt>
                <c:pt idx="6">
                  <c:v>NCT DREAM</c:v>
                </c:pt>
                <c:pt idx="7">
                  <c:v>TWICE</c:v>
                </c:pt>
                <c:pt idx="8">
                  <c:v>NewJeans</c:v>
                </c:pt>
                <c:pt idx="9">
                  <c:v>ITZY</c:v>
                </c:pt>
              </c:strCache>
            </c:strRef>
          </c:cat>
          <c:val>
            <c:numRef>
              <c:f>cals!$J$128:$J$137</c:f>
              <c:numCache>
                <c:formatCode>0</c:formatCode>
                <c:ptCount val="10"/>
                <c:pt idx="0">
                  <c:v>15626000000</c:v>
                </c:pt>
                <c:pt idx="1">
                  <c:v>9640000000</c:v>
                </c:pt>
                <c:pt idx="2">
                  <c:v>5340000000</c:v>
                </c:pt>
                <c:pt idx="3">
                  <c:v>4490000000</c:v>
                </c:pt>
                <c:pt idx="4">
                  <c:v>4060000000</c:v>
                </c:pt>
                <c:pt idx="5">
                  <c:v>3980000000</c:v>
                </c:pt>
                <c:pt idx="6">
                  <c:v>3780000000</c:v>
                </c:pt>
                <c:pt idx="7">
                  <c:v>3530000000</c:v>
                </c:pt>
                <c:pt idx="8">
                  <c:v>3100000000</c:v>
                </c:pt>
                <c:pt idx="9">
                  <c:v>3075000000</c:v>
                </c:pt>
              </c:numCache>
            </c:numRef>
          </c:val>
          <c:extLst>
            <c:ext xmlns:c16="http://schemas.microsoft.com/office/drawing/2014/chart" uri="{C3380CC4-5D6E-409C-BE32-E72D297353CC}">
              <c16:uniqueId val="{00000000-BF91-40FE-8D38-3375D4F09E01}"/>
            </c:ext>
          </c:extLst>
        </c:ser>
        <c:dLbls>
          <c:showLegendKey val="0"/>
          <c:showVal val="0"/>
          <c:showCatName val="0"/>
          <c:showSerName val="0"/>
          <c:showPercent val="0"/>
          <c:showBubbleSize val="0"/>
        </c:dLbls>
        <c:gapWidth val="182"/>
        <c:axId val="1674438111"/>
        <c:axId val="1674436671"/>
      </c:barChart>
      <c:catAx>
        <c:axId val="167443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6671"/>
        <c:crosses val="autoZero"/>
        <c:auto val="1"/>
        <c:lblAlgn val="ctr"/>
        <c:lblOffset val="100"/>
        <c:noMultiLvlLbl val="0"/>
      </c:catAx>
      <c:valAx>
        <c:axId val="16744366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FES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cals!$B$143</c:f>
              <c:strCache>
                <c:ptCount val="1"/>
                <c:pt idx="0">
                  <c:v>Total</c:v>
                </c:pt>
              </c:strCache>
            </c:strRef>
          </c:tx>
          <c:spPr>
            <a:solidFill>
              <a:srgbClr val="7A5C44"/>
            </a:solidFill>
            <a:ln>
              <a:noFill/>
            </a:ln>
            <a:effectLst/>
          </c:spPr>
          <c:invertIfNegative val="0"/>
          <c:cat>
            <c:strRef>
              <c:f>cals!$A$144:$A$154</c:f>
              <c:strCache>
                <c:ptCount val="10"/>
                <c:pt idx="0">
                  <c:v>BTS</c:v>
                </c:pt>
                <c:pt idx="1">
                  <c:v>Seventeen</c:v>
                </c:pt>
                <c:pt idx="2">
                  <c:v>Stray Kids</c:v>
                </c:pt>
                <c:pt idx="3">
                  <c:v>ENHYPEN</c:v>
                </c:pt>
                <c:pt idx="4">
                  <c:v>TXT</c:v>
                </c:pt>
                <c:pt idx="5">
                  <c:v>NCT DREAM</c:v>
                </c:pt>
                <c:pt idx="6">
                  <c:v>BLACKPINK</c:v>
                </c:pt>
                <c:pt idx="7">
                  <c:v>ATEEZ</c:v>
                </c:pt>
                <c:pt idx="8">
                  <c:v>NewJeans</c:v>
                </c:pt>
                <c:pt idx="9">
                  <c:v>TWICE</c:v>
                </c:pt>
              </c:strCache>
            </c:strRef>
          </c:cat>
          <c:val>
            <c:numRef>
              <c:f>cals!$B$144:$B$154</c:f>
              <c:numCache>
                <c:formatCode>0.00</c:formatCode>
                <c:ptCount val="10"/>
                <c:pt idx="0">
                  <c:v>3445.2859418995959</c:v>
                </c:pt>
                <c:pt idx="1">
                  <c:v>1627.242646421339</c:v>
                </c:pt>
                <c:pt idx="2">
                  <c:v>953.05947693090354</c:v>
                </c:pt>
                <c:pt idx="3">
                  <c:v>763.07926353904395</c:v>
                </c:pt>
                <c:pt idx="4">
                  <c:v>677.90366960887104</c:v>
                </c:pt>
                <c:pt idx="5">
                  <c:v>627.49660433931081</c:v>
                </c:pt>
                <c:pt idx="6">
                  <c:v>626.57851032008909</c:v>
                </c:pt>
                <c:pt idx="7">
                  <c:v>623.27977567777384</c:v>
                </c:pt>
                <c:pt idx="8">
                  <c:v>594.87874835056618</c:v>
                </c:pt>
                <c:pt idx="9">
                  <c:v>585.82122818998823</c:v>
                </c:pt>
              </c:numCache>
            </c:numRef>
          </c:val>
          <c:extLst>
            <c:ext xmlns:c16="http://schemas.microsoft.com/office/drawing/2014/chart" uri="{C3380CC4-5D6E-409C-BE32-E72D297353CC}">
              <c16:uniqueId val="{00000000-3D37-4B4E-AA64-FC303AAD995C}"/>
            </c:ext>
          </c:extLst>
        </c:ser>
        <c:dLbls>
          <c:showLegendKey val="0"/>
          <c:showVal val="0"/>
          <c:showCatName val="0"/>
          <c:showSerName val="0"/>
          <c:showPercent val="0"/>
          <c:showBubbleSize val="0"/>
        </c:dLbls>
        <c:gapWidth val="182"/>
        <c:axId val="2043871439"/>
        <c:axId val="2043868559"/>
      </c:barChart>
      <c:catAx>
        <c:axId val="204387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68559"/>
        <c:crosses val="autoZero"/>
        <c:auto val="1"/>
        <c:lblAlgn val="ctr"/>
        <c:lblOffset val="100"/>
        <c:noMultiLvlLbl val="0"/>
      </c:catAx>
      <c:valAx>
        <c:axId val="20438685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7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Korea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cals!$B$84</c:f>
              <c:strCache>
                <c:ptCount val="1"/>
                <c:pt idx="0">
                  <c:v>Total</c:v>
                </c:pt>
              </c:strCache>
            </c:strRef>
          </c:tx>
          <c:spPr>
            <a:solidFill>
              <a:srgbClr val="7A5C44"/>
            </a:solidFill>
            <a:ln>
              <a:noFill/>
            </a:ln>
            <a:effectLst/>
          </c:spPr>
          <c:invertIfNegative val="0"/>
          <c:cat>
            <c:strRef>
              <c:f>cals!$A$85:$A$94</c:f>
              <c:strCache>
                <c:ptCount val="10"/>
                <c:pt idx="0">
                  <c:v>Seventeen</c:v>
                </c:pt>
                <c:pt idx="1">
                  <c:v>BTS</c:v>
                </c:pt>
                <c:pt idx="2">
                  <c:v>Stray Kids</c:v>
                </c:pt>
                <c:pt idx="3">
                  <c:v>NCT DREAM</c:v>
                </c:pt>
                <c:pt idx="4">
                  <c:v>ENHYPEN</c:v>
                </c:pt>
                <c:pt idx="5">
                  <c:v>TXT</c:v>
                </c:pt>
                <c:pt idx="6">
                  <c:v>ATEEZ</c:v>
                </c:pt>
                <c:pt idx="7">
                  <c:v>TWICE</c:v>
                </c:pt>
                <c:pt idx="8">
                  <c:v>IVE</c:v>
                </c:pt>
                <c:pt idx="9">
                  <c:v>NCT 127</c:v>
                </c:pt>
              </c:strCache>
            </c:strRef>
          </c:cat>
          <c:val>
            <c:numRef>
              <c:f>cals!$B$85:$B$94</c:f>
              <c:numCache>
                <c:formatCode>General</c:formatCode>
                <c:ptCount val="10"/>
                <c:pt idx="0">
                  <c:v>19856191</c:v>
                </c:pt>
                <c:pt idx="1">
                  <c:v>15175994</c:v>
                </c:pt>
                <c:pt idx="2">
                  <c:v>12971574</c:v>
                </c:pt>
                <c:pt idx="3">
                  <c:v>9278971</c:v>
                </c:pt>
                <c:pt idx="4">
                  <c:v>8765332</c:v>
                </c:pt>
                <c:pt idx="5">
                  <c:v>7386668</c:v>
                </c:pt>
                <c:pt idx="6">
                  <c:v>6324394</c:v>
                </c:pt>
                <c:pt idx="7">
                  <c:v>6204042</c:v>
                </c:pt>
                <c:pt idx="8">
                  <c:v>5873849</c:v>
                </c:pt>
                <c:pt idx="9">
                  <c:v>5601756</c:v>
                </c:pt>
              </c:numCache>
            </c:numRef>
          </c:val>
          <c:extLst>
            <c:ext xmlns:c16="http://schemas.microsoft.com/office/drawing/2014/chart" uri="{C3380CC4-5D6E-409C-BE32-E72D297353CC}">
              <c16:uniqueId val="{00000000-3F8E-4539-A413-4A9594126E42}"/>
            </c:ext>
          </c:extLst>
        </c:ser>
        <c:dLbls>
          <c:showLegendKey val="0"/>
          <c:showVal val="0"/>
          <c:showCatName val="0"/>
          <c:showSerName val="0"/>
          <c:showPercent val="0"/>
          <c:showBubbleSize val="0"/>
        </c:dLbls>
        <c:gapWidth val="182"/>
        <c:axId val="535167263"/>
        <c:axId val="535173983"/>
      </c:barChart>
      <c:catAx>
        <c:axId val="53516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73983"/>
        <c:crosses val="autoZero"/>
        <c:auto val="1"/>
        <c:lblAlgn val="ctr"/>
        <c:lblOffset val="100"/>
        <c:noMultiLvlLbl val="0"/>
      </c:catAx>
      <c:valAx>
        <c:axId val="535173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6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Global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cals!$B$99</c:f>
              <c:strCache>
                <c:ptCount val="1"/>
                <c:pt idx="0">
                  <c:v>Total</c:v>
                </c:pt>
              </c:strCache>
            </c:strRef>
          </c:tx>
          <c:spPr>
            <a:solidFill>
              <a:srgbClr val="7A5C44"/>
            </a:solidFill>
            <a:ln>
              <a:noFill/>
            </a:ln>
            <a:effectLst/>
          </c:spPr>
          <c:invertIfNegative val="0"/>
          <c:cat>
            <c:strRef>
              <c:f>cals!$A$100:$A$110</c:f>
              <c:strCache>
                <c:ptCount val="10"/>
                <c:pt idx="0">
                  <c:v>Seventeen</c:v>
                </c:pt>
                <c:pt idx="1">
                  <c:v>BTS</c:v>
                </c:pt>
                <c:pt idx="2">
                  <c:v>Stray Kids</c:v>
                </c:pt>
                <c:pt idx="3">
                  <c:v>NCT DREAM</c:v>
                </c:pt>
                <c:pt idx="4">
                  <c:v>ENHYPEN</c:v>
                </c:pt>
                <c:pt idx="5">
                  <c:v>TXT</c:v>
                </c:pt>
                <c:pt idx="6">
                  <c:v>IVE</c:v>
                </c:pt>
                <c:pt idx="7">
                  <c:v>NCT 127</c:v>
                </c:pt>
                <c:pt idx="8">
                  <c:v>aespa</c:v>
                </c:pt>
                <c:pt idx="9">
                  <c:v>ATEEZ</c:v>
                </c:pt>
              </c:strCache>
            </c:strRef>
          </c:cat>
          <c:val>
            <c:numRef>
              <c:f>cals!$B$100:$B$110</c:f>
              <c:numCache>
                <c:formatCode>General</c:formatCode>
                <c:ptCount val="10"/>
                <c:pt idx="0">
                  <c:v>22717143</c:v>
                </c:pt>
                <c:pt idx="1">
                  <c:v>17493996</c:v>
                </c:pt>
                <c:pt idx="2">
                  <c:v>17135394</c:v>
                </c:pt>
                <c:pt idx="3">
                  <c:v>10656128</c:v>
                </c:pt>
                <c:pt idx="4">
                  <c:v>9149663</c:v>
                </c:pt>
                <c:pt idx="5">
                  <c:v>8995172</c:v>
                </c:pt>
                <c:pt idx="6">
                  <c:v>5868383</c:v>
                </c:pt>
                <c:pt idx="7">
                  <c:v>5582541</c:v>
                </c:pt>
                <c:pt idx="8">
                  <c:v>5480806</c:v>
                </c:pt>
                <c:pt idx="9">
                  <c:v>5316941</c:v>
                </c:pt>
              </c:numCache>
            </c:numRef>
          </c:val>
          <c:extLst>
            <c:ext xmlns:c16="http://schemas.microsoft.com/office/drawing/2014/chart" uri="{C3380CC4-5D6E-409C-BE32-E72D297353CC}">
              <c16:uniqueId val="{00000000-8535-4775-B3A4-6112927601F6}"/>
            </c:ext>
          </c:extLst>
        </c:ser>
        <c:dLbls>
          <c:showLegendKey val="0"/>
          <c:showVal val="0"/>
          <c:showCatName val="0"/>
          <c:showSerName val="0"/>
          <c:showPercent val="0"/>
          <c:showBubbleSize val="0"/>
        </c:dLbls>
        <c:gapWidth val="182"/>
        <c:axId val="910678991"/>
        <c:axId val="910668431"/>
      </c:barChart>
      <c:catAx>
        <c:axId val="91067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68431"/>
        <c:crosses val="autoZero"/>
        <c:auto val="1"/>
        <c:lblAlgn val="ctr"/>
        <c:lblOffset val="100"/>
        <c:noMultiLvlLbl val="0"/>
      </c:catAx>
      <c:valAx>
        <c:axId val="91066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7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c:name>
    <c:fmtId val="9"/>
  </c:pivotSource>
  <c:chart>
    <c:autoTitleDeleted val="0"/>
    <c:pivotFmts>
      <c:pivotFmt>
        <c:idx val="0"/>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4A6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4A8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cals!$B$3</c:f>
              <c:strCache>
                <c:ptCount val="1"/>
                <c:pt idx="0">
                  <c:v>Sum of GlobalSales</c:v>
                </c:pt>
              </c:strCache>
            </c:strRef>
          </c:tx>
          <c:spPr>
            <a:solidFill>
              <a:srgbClr val="5C4A6E"/>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cals!$B$4:$B$11</c:f>
              <c:numCache>
                <c:formatCode>0</c:formatCode>
                <c:ptCount val="8"/>
                <c:pt idx="0">
                  <c:v>9602547</c:v>
                </c:pt>
                <c:pt idx="1">
                  <c:v>16273941</c:v>
                </c:pt>
                <c:pt idx="2">
                  <c:v>21167555</c:v>
                </c:pt>
                <c:pt idx="3">
                  <c:v>30002211</c:v>
                </c:pt>
                <c:pt idx="4">
                  <c:v>47914399</c:v>
                </c:pt>
                <c:pt idx="5">
                  <c:v>34028544</c:v>
                </c:pt>
                <c:pt idx="6">
                  <c:v>30619196</c:v>
                </c:pt>
                <c:pt idx="7">
                  <c:v>8642937</c:v>
                </c:pt>
              </c:numCache>
            </c:numRef>
          </c:val>
          <c:extLst>
            <c:ext xmlns:c16="http://schemas.microsoft.com/office/drawing/2014/chart" uri="{C3380CC4-5D6E-409C-BE32-E72D297353CC}">
              <c16:uniqueId val="{00000000-481F-4945-8E50-F11DF8AB2A8C}"/>
            </c:ext>
          </c:extLst>
        </c:ser>
        <c:ser>
          <c:idx val="1"/>
          <c:order val="1"/>
          <c:tx>
            <c:strRef>
              <c:f>cals!$C$3</c:f>
              <c:strCache>
                <c:ptCount val="1"/>
                <c:pt idx="0">
                  <c:v>Sum of KoreaSales</c:v>
                </c:pt>
              </c:strCache>
            </c:strRef>
          </c:tx>
          <c:spPr>
            <a:solidFill>
              <a:srgbClr val="C4A882"/>
            </a:solidFill>
            <a:ln>
              <a:noFill/>
            </a:ln>
            <a:effectLst/>
            <a:sp3d/>
          </c:spPr>
          <c:invertIfNegative val="0"/>
          <c:cat>
            <c:strRef>
              <c:f>cals!$A$4:$A$11</c:f>
              <c:strCache>
                <c:ptCount val="8"/>
                <c:pt idx="0">
                  <c:v>2019</c:v>
                </c:pt>
                <c:pt idx="1">
                  <c:v>2020</c:v>
                </c:pt>
                <c:pt idx="2">
                  <c:v>2021</c:v>
                </c:pt>
                <c:pt idx="3">
                  <c:v>2022</c:v>
                </c:pt>
                <c:pt idx="4">
                  <c:v>2023</c:v>
                </c:pt>
                <c:pt idx="5">
                  <c:v>2024</c:v>
                </c:pt>
                <c:pt idx="6">
                  <c:v>2025</c:v>
                </c:pt>
                <c:pt idx="7">
                  <c:v>2026</c:v>
                </c:pt>
              </c:strCache>
            </c:strRef>
          </c:cat>
          <c:val>
            <c:numRef>
              <c:f>cals!$C$4:$C$11</c:f>
              <c:numCache>
                <c:formatCode>0</c:formatCode>
                <c:ptCount val="8"/>
                <c:pt idx="0">
                  <c:v>11448633</c:v>
                </c:pt>
                <c:pt idx="1">
                  <c:v>18639613</c:v>
                </c:pt>
                <c:pt idx="2">
                  <c:v>24301332</c:v>
                </c:pt>
                <c:pt idx="3">
                  <c:v>30474703</c:v>
                </c:pt>
                <c:pt idx="4">
                  <c:v>46253428</c:v>
                </c:pt>
                <c:pt idx="5">
                  <c:v>37169583</c:v>
                </c:pt>
                <c:pt idx="6">
                  <c:v>33996126</c:v>
                </c:pt>
                <c:pt idx="7">
                  <c:v>8055853</c:v>
                </c:pt>
              </c:numCache>
            </c:numRef>
          </c:val>
          <c:extLst>
            <c:ext xmlns:c16="http://schemas.microsoft.com/office/drawing/2014/chart" uri="{C3380CC4-5D6E-409C-BE32-E72D297353CC}">
              <c16:uniqueId val="{00000001-481F-4945-8E50-F11DF8AB2A8C}"/>
            </c:ext>
          </c:extLst>
        </c:ser>
        <c:dLbls>
          <c:showLegendKey val="0"/>
          <c:showVal val="0"/>
          <c:showCatName val="0"/>
          <c:showSerName val="0"/>
          <c:showPercent val="0"/>
          <c:showBubbleSize val="0"/>
        </c:dLbls>
        <c:gapWidth val="150"/>
        <c:shape val="box"/>
        <c:axId val="151491983"/>
        <c:axId val="151498223"/>
        <c:axId val="0"/>
      </c:bar3DChart>
      <c:catAx>
        <c:axId val="15149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8223"/>
        <c:crosses val="autoZero"/>
        <c:auto val="1"/>
        <c:lblAlgn val="ctr"/>
        <c:lblOffset val="100"/>
        <c:noMultiLvlLbl val="0"/>
      </c:catAx>
      <c:valAx>
        <c:axId val="151498223"/>
        <c:scaling>
          <c:orientation val="minMax"/>
        </c:scaling>
        <c:delete val="0"/>
        <c:axPos val="l"/>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project.xlsx]cals!PivotTable2</c:name>
    <c:fmtId val="12"/>
  </c:pivotSource>
  <c:chart>
    <c:autoTitleDeleted val="0"/>
    <c:pivotFmts>
      <c:pivotFmt>
        <c:idx val="0"/>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5C4A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4A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8B6E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cals!$B$15</c:f>
              <c:strCache>
                <c:ptCount val="1"/>
                <c:pt idx="0">
                  <c:v>Sum of SpotifyStreams</c:v>
                </c:pt>
              </c:strCache>
            </c:strRef>
          </c:tx>
          <c:spPr>
            <a:solidFill>
              <a:srgbClr val="5C4A6E"/>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cals!$B$16:$B$23</c:f>
              <c:numCache>
                <c:formatCode>0</c:formatCode>
                <c:ptCount val="8"/>
                <c:pt idx="0">
                  <c:v>149822469446</c:v>
                </c:pt>
                <c:pt idx="1">
                  <c:v>131287587816</c:v>
                </c:pt>
                <c:pt idx="2">
                  <c:v>173044977336</c:v>
                </c:pt>
                <c:pt idx="3">
                  <c:v>169604505505</c:v>
                </c:pt>
                <c:pt idx="4">
                  <c:v>175039143630</c:v>
                </c:pt>
                <c:pt idx="5">
                  <c:v>107076544343</c:v>
                </c:pt>
                <c:pt idx="6">
                  <c:v>77025778234</c:v>
                </c:pt>
                <c:pt idx="7">
                  <c:v>87752778234</c:v>
                </c:pt>
              </c:numCache>
            </c:numRef>
          </c:val>
          <c:extLst>
            <c:ext xmlns:c16="http://schemas.microsoft.com/office/drawing/2014/chart" uri="{C3380CC4-5D6E-409C-BE32-E72D297353CC}">
              <c16:uniqueId val="{00000000-93FD-48CE-91CE-1CFBDDBB18DC}"/>
            </c:ext>
          </c:extLst>
        </c:ser>
        <c:ser>
          <c:idx val="1"/>
          <c:order val="1"/>
          <c:tx>
            <c:strRef>
              <c:f>cals!$C$15</c:f>
              <c:strCache>
                <c:ptCount val="1"/>
                <c:pt idx="0">
                  <c:v>Sum of YoutubeStreams</c:v>
                </c:pt>
              </c:strCache>
            </c:strRef>
          </c:tx>
          <c:spPr>
            <a:solidFill>
              <a:srgbClr val="C4A882"/>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cals!$C$16:$C$23</c:f>
              <c:numCache>
                <c:formatCode>0</c:formatCode>
                <c:ptCount val="8"/>
                <c:pt idx="0">
                  <c:v>128150000000</c:v>
                </c:pt>
                <c:pt idx="1">
                  <c:v>151710000000</c:v>
                </c:pt>
                <c:pt idx="2">
                  <c:v>207700000000</c:v>
                </c:pt>
                <c:pt idx="3">
                  <c:v>226800000000</c:v>
                </c:pt>
                <c:pt idx="4">
                  <c:v>274500000000</c:v>
                </c:pt>
                <c:pt idx="5">
                  <c:v>220300000000</c:v>
                </c:pt>
                <c:pt idx="6">
                  <c:v>175800000000</c:v>
                </c:pt>
                <c:pt idx="7">
                  <c:v>206700000000</c:v>
                </c:pt>
              </c:numCache>
            </c:numRef>
          </c:val>
          <c:extLst>
            <c:ext xmlns:c16="http://schemas.microsoft.com/office/drawing/2014/chart" uri="{C3380CC4-5D6E-409C-BE32-E72D297353CC}">
              <c16:uniqueId val="{00000001-93FD-48CE-91CE-1CFBDDBB18DC}"/>
            </c:ext>
          </c:extLst>
        </c:ser>
        <c:ser>
          <c:idx val="2"/>
          <c:order val="2"/>
          <c:tx>
            <c:strRef>
              <c:f>cals!$D$15</c:f>
              <c:strCache>
                <c:ptCount val="1"/>
                <c:pt idx="0">
                  <c:v>Sum of MelonStreams</c:v>
                </c:pt>
              </c:strCache>
            </c:strRef>
          </c:tx>
          <c:spPr>
            <a:solidFill>
              <a:srgbClr val="8B6E5A"/>
            </a:solidFill>
            <a:ln>
              <a:noFill/>
            </a:ln>
            <a:effectLst/>
          </c:spPr>
          <c:invertIfNegative val="0"/>
          <c:cat>
            <c:strRef>
              <c:f>cals!$A$16:$A$23</c:f>
              <c:strCache>
                <c:ptCount val="8"/>
                <c:pt idx="0">
                  <c:v>2019</c:v>
                </c:pt>
                <c:pt idx="1">
                  <c:v>2020</c:v>
                </c:pt>
                <c:pt idx="2">
                  <c:v>2021</c:v>
                </c:pt>
                <c:pt idx="3">
                  <c:v>2022</c:v>
                </c:pt>
                <c:pt idx="4">
                  <c:v>2023</c:v>
                </c:pt>
                <c:pt idx="5">
                  <c:v>2024</c:v>
                </c:pt>
                <c:pt idx="6">
                  <c:v>2025</c:v>
                </c:pt>
                <c:pt idx="7">
                  <c:v>2026</c:v>
                </c:pt>
              </c:strCache>
            </c:strRef>
          </c:cat>
          <c:val>
            <c:numRef>
              <c:f>cals!$D$16:$D$23</c:f>
              <c:numCache>
                <c:formatCode>0</c:formatCode>
                <c:ptCount val="8"/>
                <c:pt idx="0">
                  <c:v>19830000000</c:v>
                </c:pt>
                <c:pt idx="1">
                  <c:v>20080000000</c:v>
                </c:pt>
                <c:pt idx="2">
                  <c:v>21800000000</c:v>
                </c:pt>
                <c:pt idx="3">
                  <c:v>21070000000</c:v>
                </c:pt>
                <c:pt idx="4">
                  <c:v>20860000000</c:v>
                </c:pt>
                <c:pt idx="5">
                  <c:v>16510000000</c:v>
                </c:pt>
                <c:pt idx="6">
                  <c:v>13885000000</c:v>
                </c:pt>
                <c:pt idx="7">
                  <c:v>14474000000</c:v>
                </c:pt>
              </c:numCache>
            </c:numRef>
          </c:val>
          <c:extLst>
            <c:ext xmlns:c16="http://schemas.microsoft.com/office/drawing/2014/chart" uri="{C3380CC4-5D6E-409C-BE32-E72D297353CC}">
              <c16:uniqueId val="{00000002-93FD-48CE-91CE-1CFBDDBB18DC}"/>
            </c:ext>
          </c:extLst>
        </c:ser>
        <c:dLbls>
          <c:showLegendKey val="0"/>
          <c:showVal val="0"/>
          <c:showCatName val="0"/>
          <c:showSerName val="0"/>
          <c:showPercent val="0"/>
          <c:showBubbleSize val="0"/>
        </c:dLbls>
        <c:gapWidth val="219"/>
        <c:overlap val="-27"/>
        <c:axId val="336520944"/>
        <c:axId val="336509904"/>
      </c:barChart>
      <c:catAx>
        <c:axId val="3365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09904"/>
        <c:crosses val="autoZero"/>
        <c:auto val="1"/>
        <c:lblAlgn val="ctr"/>
        <c:lblOffset val="100"/>
        <c:noMultiLvlLbl val="0"/>
      </c:catAx>
      <c:valAx>
        <c:axId val="336509904"/>
        <c:scaling>
          <c:orientation val="minMax"/>
        </c:scaling>
        <c:delete val="0"/>
        <c:axPos val="l"/>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project.xlsx]cals!PivotTable3</c:name>
    <c:fmtId val="6"/>
  </c:pivotSource>
  <c:chart>
    <c:autoTitleDeleted val="0"/>
    <c:pivotFmts>
      <c:pivotFmt>
        <c:idx val="0"/>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8D5B7"/>
            </a:solidFill>
            <a:round/>
          </a:ln>
          <a:effectLst/>
        </c:spPr>
        <c:marker>
          <c:symbol val="circle"/>
          <c:size val="5"/>
          <c:spPr>
            <a:solidFill>
              <a:srgbClr val="3D2B1F"/>
            </a:solidFill>
            <a:ln w="9525">
              <a:solidFill>
                <a:srgbClr val="E8D5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D2B1F"/>
            </a:solidFill>
            <a:round/>
          </a:ln>
          <a:effectLst/>
        </c:spPr>
        <c:marker>
          <c:symbol val="circle"/>
          <c:size val="5"/>
          <c:spPr>
            <a:solidFill>
              <a:srgbClr val="E8D5B7"/>
            </a:solidFill>
            <a:ln w="9525">
              <a:solidFill>
                <a:srgbClr val="3D2B1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cals!$B$40</c:f>
              <c:strCache>
                <c:ptCount val="1"/>
                <c:pt idx="0">
                  <c:v>YOY Sales Growth%</c:v>
                </c:pt>
              </c:strCache>
            </c:strRef>
          </c:tx>
          <c:spPr>
            <a:ln w="28575" cap="rnd">
              <a:solidFill>
                <a:srgbClr val="E8D5B7"/>
              </a:solidFill>
              <a:round/>
            </a:ln>
            <a:effectLst/>
          </c:spPr>
          <c:marker>
            <c:symbol val="circle"/>
            <c:size val="5"/>
            <c:spPr>
              <a:solidFill>
                <a:srgbClr val="3D2B1F"/>
              </a:solidFill>
              <a:ln w="9525">
                <a:solidFill>
                  <a:srgbClr val="E8D5B7"/>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cals!$B$41:$B$48</c:f>
              <c:numCache>
                <c:formatCode>0.0%</c:formatCode>
                <c:ptCount val="8"/>
                <c:pt idx="1">
                  <c:v>0.65850816913826205</c:v>
                </c:pt>
                <c:pt idx="2">
                  <c:v>0.30232765761973129</c:v>
                </c:pt>
                <c:pt idx="3">
                  <c:v>0.33007245152053094</c:v>
                </c:pt>
                <c:pt idx="4">
                  <c:v>0.55708717213976888</c:v>
                </c:pt>
                <c:pt idx="5">
                  <c:v>-0.24392301204954003</c:v>
                </c:pt>
                <c:pt idx="6">
                  <c:v>-9.2457558609652754E-2</c:v>
                </c:pt>
                <c:pt idx="7">
                  <c:v>-0.74156609480333469</c:v>
                </c:pt>
              </c:numCache>
            </c:numRef>
          </c:val>
          <c:smooth val="0"/>
          <c:extLst>
            <c:ext xmlns:c16="http://schemas.microsoft.com/office/drawing/2014/chart" uri="{C3380CC4-5D6E-409C-BE32-E72D297353CC}">
              <c16:uniqueId val="{00000000-1642-4431-806A-34984221846C}"/>
            </c:ext>
          </c:extLst>
        </c:ser>
        <c:ser>
          <c:idx val="1"/>
          <c:order val="1"/>
          <c:tx>
            <c:strRef>
              <c:f>cals!$C$40</c:f>
              <c:strCache>
                <c:ptCount val="1"/>
                <c:pt idx="0">
                  <c:v>YOY Streams Growth%</c:v>
                </c:pt>
              </c:strCache>
            </c:strRef>
          </c:tx>
          <c:spPr>
            <a:ln w="28575" cap="rnd">
              <a:solidFill>
                <a:srgbClr val="3D2B1F"/>
              </a:solidFill>
              <a:round/>
            </a:ln>
            <a:effectLst/>
          </c:spPr>
          <c:marker>
            <c:symbol val="circle"/>
            <c:size val="5"/>
            <c:spPr>
              <a:solidFill>
                <a:srgbClr val="E8D5B7"/>
              </a:solidFill>
              <a:ln w="9525">
                <a:solidFill>
                  <a:srgbClr val="3D2B1F"/>
                </a:solidFill>
              </a:ln>
              <a:effectLst/>
            </c:spPr>
          </c:marker>
          <c:cat>
            <c:strRef>
              <c:f>cals!$A$41:$A$48</c:f>
              <c:strCache>
                <c:ptCount val="8"/>
                <c:pt idx="0">
                  <c:v>2019</c:v>
                </c:pt>
                <c:pt idx="1">
                  <c:v>2020</c:v>
                </c:pt>
                <c:pt idx="2">
                  <c:v>2021</c:v>
                </c:pt>
                <c:pt idx="3">
                  <c:v>2022</c:v>
                </c:pt>
                <c:pt idx="4">
                  <c:v>2023</c:v>
                </c:pt>
                <c:pt idx="5">
                  <c:v>2024</c:v>
                </c:pt>
                <c:pt idx="6">
                  <c:v>2025</c:v>
                </c:pt>
                <c:pt idx="7">
                  <c:v>2026</c:v>
                </c:pt>
              </c:strCache>
            </c:strRef>
          </c:cat>
          <c:val>
            <c:numRef>
              <c:f>cals!$C$41:$C$48</c:f>
              <c:numCache>
                <c:formatCode>0.0%</c:formatCode>
                <c:ptCount val="8"/>
                <c:pt idx="1">
                  <c:v>1.771348095203263E-2</c:v>
                </c:pt>
                <c:pt idx="2">
                  <c:v>0.32819117453312707</c:v>
                </c:pt>
                <c:pt idx="3">
                  <c:v>3.7087851071455506E-2</c:v>
                </c:pt>
                <c:pt idx="4">
                  <c:v>0.12677334167024035</c:v>
                </c:pt>
                <c:pt idx="5">
                  <c:v>-0.268947341848289</c:v>
                </c:pt>
                <c:pt idx="6">
                  <c:v>-0.22442217463450154</c:v>
                </c:pt>
                <c:pt idx="7">
                  <c:v>0.15828381694781599</c:v>
                </c:pt>
              </c:numCache>
            </c:numRef>
          </c:val>
          <c:smooth val="0"/>
          <c:extLst>
            <c:ext xmlns:c16="http://schemas.microsoft.com/office/drawing/2014/chart" uri="{C3380CC4-5D6E-409C-BE32-E72D297353CC}">
              <c16:uniqueId val="{00000001-1642-4431-806A-34984221846C}"/>
            </c:ext>
          </c:extLst>
        </c:ser>
        <c:dLbls>
          <c:showLegendKey val="0"/>
          <c:showVal val="0"/>
          <c:showCatName val="0"/>
          <c:showSerName val="0"/>
          <c:showPercent val="0"/>
          <c:showBubbleSize val="0"/>
        </c:dLbls>
        <c:marker val="1"/>
        <c:smooth val="0"/>
        <c:axId val="336524784"/>
        <c:axId val="336525264"/>
      </c:lineChart>
      <c:catAx>
        <c:axId val="3365247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5264"/>
        <c:crosses val="autoZero"/>
        <c:auto val="1"/>
        <c:lblAlgn val="ctr"/>
        <c:lblOffset val="100"/>
        <c:noMultiLvlLbl val="0"/>
      </c:catAx>
      <c:valAx>
        <c:axId val="33652526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Korea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cals!$B$84</c:f>
              <c:strCache>
                <c:ptCount val="1"/>
                <c:pt idx="0">
                  <c:v>Total</c:v>
                </c:pt>
              </c:strCache>
            </c:strRef>
          </c:tx>
          <c:spPr>
            <a:solidFill>
              <a:srgbClr val="7A5C44"/>
            </a:solidFill>
            <a:ln>
              <a:noFill/>
            </a:ln>
            <a:effectLst/>
          </c:spPr>
          <c:invertIfNegative val="0"/>
          <c:cat>
            <c:strRef>
              <c:f>cals!$A$85:$A$94</c:f>
              <c:strCache>
                <c:ptCount val="10"/>
                <c:pt idx="0">
                  <c:v>Seventeen</c:v>
                </c:pt>
                <c:pt idx="1">
                  <c:v>BTS</c:v>
                </c:pt>
                <c:pt idx="2">
                  <c:v>Stray Kids</c:v>
                </c:pt>
                <c:pt idx="3">
                  <c:v>NCT DREAM</c:v>
                </c:pt>
                <c:pt idx="4">
                  <c:v>ENHYPEN</c:v>
                </c:pt>
                <c:pt idx="5">
                  <c:v>TXT</c:v>
                </c:pt>
                <c:pt idx="6">
                  <c:v>ATEEZ</c:v>
                </c:pt>
                <c:pt idx="7">
                  <c:v>TWICE</c:v>
                </c:pt>
                <c:pt idx="8">
                  <c:v>IVE</c:v>
                </c:pt>
                <c:pt idx="9">
                  <c:v>NCT 127</c:v>
                </c:pt>
              </c:strCache>
            </c:strRef>
          </c:cat>
          <c:val>
            <c:numRef>
              <c:f>cals!$B$85:$B$94</c:f>
              <c:numCache>
                <c:formatCode>General</c:formatCode>
                <c:ptCount val="10"/>
                <c:pt idx="0">
                  <c:v>19856191</c:v>
                </c:pt>
                <c:pt idx="1">
                  <c:v>15175994</c:v>
                </c:pt>
                <c:pt idx="2">
                  <c:v>12971574</c:v>
                </c:pt>
                <c:pt idx="3">
                  <c:v>9278971</c:v>
                </c:pt>
                <c:pt idx="4">
                  <c:v>8765332</c:v>
                </c:pt>
                <c:pt idx="5">
                  <c:v>7386668</c:v>
                </c:pt>
                <c:pt idx="6">
                  <c:v>6324394</c:v>
                </c:pt>
                <c:pt idx="7">
                  <c:v>6204042</c:v>
                </c:pt>
                <c:pt idx="8">
                  <c:v>5873849</c:v>
                </c:pt>
                <c:pt idx="9">
                  <c:v>5601756</c:v>
                </c:pt>
              </c:numCache>
            </c:numRef>
          </c:val>
          <c:extLst>
            <c:ext xmlns:c16="http://schemas.microsoft.com/office/drawing/2014/chart" uri="{C3380CC4-5D6E-409C-BE32-E72D297353CC}">
              <c16:uniqueId val="{00000000-F8D9-4C45-9119-2B59A0600778}"/>
            </c:ext>
          </c:extLst>
        </c:ser>
        <c:dLbls>
          <c:showLegendKey val="0"/>
          <c:showVal val="0"/>
          <c:showCatName val="0"/>
          <c:showSerName val="0"/>
          <c:showPercent val="0"/>
          <c:showBubbleSize val="0"/>
        </c:dLbls>
        <c:gapWidth val="182"/>
        <c:axId val="535167263"/>
        <c:axId val="535173983"/>
      </c:barChart>
      <c:catAx>
        <c:axId val="53516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73983"/>
        <c:crosses val="autoZero"/>
        <c:auto val="1"/>
        <c:lblAlgn val="ctr"/>
        <c:lblOffset val="100"/>
        <c:noMultiLvlLbl val="0"/>
      </c:catAx>
      <c:valAx>
        <c:axId val="535173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6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Global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cals!$B$99</c:f>
              <c:strCache>
                <c:ptCount val="1"/>
                <c:pt idx="0">
                  <c:v>Total</c:v>
                </c:pt>
              </c:strCache>
            </c:strRef>
          </c:tx>
          <c:spPr>
            <a:solidFill>
              <a:srgbClr val="7A5C44"/>
            </a:solidFill>
            <a:ln>
              <a:noFill/>
            </a:ln>
            <a:effectLst/>
          </c:spPr>
          <c:invertIfNegative val="0"/>
          <c:cat>
            <c:strRef>
              <c:f>cals!$A$100:$A$110</c:f>
              <c:strCache>
                <c:ptCount val="10"/>
                <c:pt idx="0">
                  <c:v>Seventeen</c:v>
                </c:pt>
                <c:pt idx="1">
                  <c:v>BTS</c:v>
                </c:pt>
                <c:pt idx="2">
                  <c:v>Stray Kids</c:v>
                </c:pt>
                <c:pt idx="3">
                  <c:v>NCT DREAM</c:v>
                </c:pt>
                <c:pt idx="4">
                  <c:v>ENHYPEN</c:v>
                </c:pt>
                <c:pt idx="5">
                  <c:v>TXT</c:v>
                </c:pt>
                <c:pt idx="6">
                  <c:v>IVE</c:v>
                </c:pt>
                <c:pt idx="7">
                  <c:v>NCT 127</c:v>
                </c:pt>
                <c:pt idx="8">
                  <c:v>aespa</c:v>
                </c:pt>
                <c:pt idx="9">
                  <c:v>ATEEZ</c:v>
                </c:pt>
              </c:strCache>
            </c:strRef>
          </c:cat>
          <c:val>
            <c:numRef>
              <c:f>cals!$B$100:$B$110</c:f>
              <c:numCache>
                <c:formatCode>General</c:formatCode>
                <c:ptCount val="10"/>
                <c:pt idx="0">
                  <c:v>22717143</c:v>
                </c:pt>
                <c:pt idx="1">
                  <c:v>17493996</c:v>
                </c:pt>
                <c:pt idx="2">
                  <c:v>17135394</c:v>
                </c:pt>
                <c:pt idx="3">
                  <c:v>10656128</c:v>
                </c:pt>
                <c:pt idx="4">
                  <c:v>9149663</c:v>
                </c:pt>
                <c:pt idx="5">
                  <c:v>8995172</c:v>
                </c:pt>
                <c:pt idx="6">
                  <c:v>5868383</c:v>
                </c:pt>
                <c:pt idx="7">
                  <c:v>5582541</c:v>
                </c:pt>
                <c:pt idx="8">
                  <c:v>5480806</c:v>
                </c:pt>
                <c:pt idx="9">
                  <c:v>5316941</c:v>
                </c:pt>
              </c:numCache>
            </c:numRef>
          </c:val>
          <c:extLst>
            <c:ext xmlns:c16="http://schemas.microsoft.com/office/drawing/2014/chart" uri="{C3380CC4-5D6E-409C-BE32-E72D297353CC}">
              <c16:uniqueId val="{00000000-B8CE-4223-BC17-4440D58AA6F5}"/>
            </c:ext>
          </c:extLst>
        </c:ser>
        <c:dLbls>
          <c:showLegendKey val="0"/>
          <c:showVal val="0"/>
          <c:showCatName val="0"/>
          <c:showSerName val="0"/>
          <c:showPercent val="0"/>
          <c:showBubbleSize val="0"/>
        </c:dLbls>
        <c:gapWidth val="182"/>
        <c:axId val="910678991"/>
        <c:axId val="910668431"/>
      </c:barChart>
      <c:catAx>
        <c:axId val="91067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68431"/>
        <c:crosses val="autoZero"/>
        <c:auto val="1"/>
        <c:lblAlgn val="ctr"/>
        <c:lblOffset val="100"/>
        <c:noMultiLvlLbl val="0"/>
      </c:catAx>
      <c:valAx>
        <c:axId val="91066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7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FES Artists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cals!$B$143</c:f>
              <c:strCache>
                <c:ptCount val="1"/>
                <c:pt idx="0">
                  <c:v>Total</c:v>
                </c:pt>
              </c:strCache>
            </c:strRef>
          </c:tx>
          <c:spPr>
            <a:solidFill>
              <a:srgbClr val="7A5C44"/>
            </a:solidFill>
            <a:ln>
              <a:noFill/>
            </a:ln>
            <a:effectLst/>
          </c:spPr>
          <c:invertIfNegative val="0"/>
          <c:cat>
            <c:strRef>
              <c:f>cals!$A$144:$A$154</c:f>
              <c:strCache>
                <c:ptCount val="10"/>
                <c:pt idx="0">
                  <c:v>BTS</c:v>
                </c:pt>
                <c:pt idx="1">
                  <c:v>Seventeen</c:v>
                </c:pt>
                <c:pt idx="2">
                  <c:v>Stray Kids</c:v>
                </c:pt>
                <c:pt idx="3">
                  <c:v>ENHYPEN</c:v>
                </c:pt>
                <c:pt idx="4">
                  <c:v>TXT</c:v>
                </c:pt>
                <c:pt idx="5">
                  <c:v>NCT DREAM</c:v>
                </c:pt>
                <c:pt idx="6">
                  <c:v>BLACKPINK</c:v>
                </c:pt>
                <c:pt idx="7">
                  <c:v>ATEEZ</c:v>
                </c:pt>
                <c:pt idx="8">
                  <c:v>NewJeans</c:v>
                </c:pt>
                <c:pt idx="9">
                  <c:v>TWICE</c:v>
                </c:pt>
              </c:strCache>
            </c:strRef>
          </c:cat>
          <c:val>
            <c:numRef>
              <c:f>cals!$B$144:$B$154</c:f>
              <c:numCache>
                <c:formatCode>0.00</c:formatCode>
                <c:ptCount val="10"/>
                <c:pt idx="0">
                  <c:v>3445.2859418995959</c:v>
                </c:pt>
                <c:pt idx="1">
                  <c:v>1627.242646421339</c:v>
                </c:pt>
                <c:pt idx="2">
                  <c:v>953.05947693090354</c:v>
                </c:pt>
                <c:pt idx="3">
                  <c:v>763.07926353904395</c:v>
                </c:pt>
                <c:pt idx="4">
                  <c:v>677.90366960887104</c:v>
                </c:pt>
                <c:pt idx="5">
                  <c:v>627.49660433931081</c:v>
                </c:pt>
                <c:pt idx="6">
                  <c:v>626.57851032008909</c:v>
                </c:pt>
                <c:pt idx="7">
                  <c:v>623.27977567777384</c:v>
                </c:pt>
                <c:pt idx="8">
                  <c:v>594.87874835056618</c:v>
                </c:pt>
                <c:pt idx="9">
                  <c:v>585.82122818998823</c:v>
                </c:pt>
              </c:numCache>
            </c:numRef>
          </c:val>
          <c:extLst>
            <c:ext xmlns:c16="http://schemas.microsoft.com/office/drawing/2014/chart" uri="{C3380CC4-5D6E-409C-BE32-E72D297353CC}">
              <c16:uniqueId val="{00000000-2C47-4A7F-9701-AD58569A566F}"/>
            </c:ext>
          </c:extLst>
        </c:ser>
        <c:dLbls>
          <c:showLegendKey val="0"/>
          <c:showVal val="0"/>
          <c:showCatName val="0"/>
          <c:showSerName val="0"/>
          <c:showPercent val="0"/>
          <c:showBubbleSize val="0"/>
        </c:dLbls>
        <c:gapWidth val="182"/>
        <c:axId val="2043871439"/>
        <c:axId val="2043868559"/>
      </c:barChart>
      <c:catAx>
        <c:axId val="204387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68559"/>
        <c:crosses val="autoZero"/>
        <c:auto val="1"/>
        <c:lblAlgn val="ctr"/>
        <c:lblOffset val="100"/>
        <c:noMultiLvlLbl val="0"/>
      </c:catAx>
      <c:valAx>
        <c:axId val="20438685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7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Artist by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cals!$B$114</c:f>
              <c:strCache>
                <c:ptCount val="1"/>
                <c:pt idx="0">
                  <c:v>Total</c:v>
                </c:pt>
              </c:strCache>
            </c:strRef>
          </c:tx>
          <c:spPr>
            <a:solidFill>
              <a:srgbClr val="7A5C44"/>
            </a:solidFill>
            <a:ln>
              <a:noFill/>
            </a:ln>
            <a:effectLst/>
          </c:spPr>
          <c:invertIfNegative val="0"/>
          <c:cat>
            <c:strRef>
              <c:f>cals!$A$115:$A$124</c:f>
              <c:strCache>
                <c:ptCount val="10"/>
                <c:pt idx="0">
                  <c:v>BTS</c:v>
                </c:pt>
                <c:pt idx="1">
                  <c:v>Seventeen</c:v>
                </c:pt>
                <c:pt idx="2">
                  <c:v>Stray Kids</c:v>
                </c:pt>
                <c:pt idx="3">
                  <c:v>NewJeans</c:v>
                </c:pt>
                <c:pt idx="4">
                  <c:v>BLACKPINK</c:v>
                </c:pt>
                <c:pt idx="5">
                  <c:v>ENHYPEN</c:v>
                </c:pt>
                <c:pt idx="6">
                  <c:v>TXT</c:v>
                </c:pt>
                <c:pt idx="7">
                  <c:v>TWICE</c:v>
                </c:pt>
                <c:pt idx="8">
                  <c:v>NCT DREAM</c:v>
                </c:pt>
                <c:pt idx="9">
                  <c:v>ATEEZ</c:v>
                </c:pt>
              </c:strCache>
            </c:strRef>
          </c:cat>
          <c:val>
            <c:numRef>
              <c:f>cals!$B$115:$B$124</c:f>
              <c:numCache>
                <c:formatCode>General</c:formatCode>
                <c:ptCount val="10"/>
                <c:pt idx="0">
                  <c:v>296868707813</c:v>
                </c:pt>
                <c:pt idx="1">
                  <c:v>73745638405</c:v>
                </c:pt>
                <c:pt idx="2">
                  <c:v>45798475932</c:v>
                </c:pt>
                <c:pt idx="3">
                  <c:v>38606625416</c:v>
                </c:pt>
                <c:pt idx="4">
                  <c:v>38279470270</c:v>
                </c:pt>
                <c:pt idx="5">
                  <c:v>32294160056</c:v>
                </c:pt>
                <c:pt idx="6">
                  <c:v>31318280942</c:v>
                </c:pt>
                <c:pt idx="7">
                  <c:v>24825274625</c:v>
                </c:pt>
                <c:pt idx="8">
                  <c:v>24389390441</c:v>
                </c:pt>
                <c:pt idx="9">
                  <c:v>20580492453</c:v>
                </c:pt>
              </c:numCache>
            </c:numRef>
          </c:val>
          <c:extLst>
            <c:ext xmlns:c16="http://schemas.microsoft.com/office/drawing/2014/chart" uri="{C3380CC4-5D6E-409C-BE32-E72D297353CC}">
              <c16:uniqueId val="{00000000-FD12-45CE-9F38-28FA89FCEB70}"/>
            </c:ext>
          </c:extLst>
        </c:ser>
        <c:dLbls>
          <c:showLegendKey val="0"/>
          <c:showVal val="0"/>
          <c:showCatName val="0"/>
          <c:showSerName val="0"/>
          <c:showPercent val="0"/>
          <c:showBubbleSize val="0"/>
        </c:dLbls>
        <c:gapWidth val="182"/>
        <c:axId val="917090831"/>
        <c:axId val="917087471"/>
      </c:barChart>
      <c:catAx>
        <c:axId val="91709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87471"/>
        <c:crosses val="autoZero"/>
        <c:auto val="1"/>
        <c:lblAlgn val="ctr"/>
        <c:lblOffset val="100"/>
        <c:noMultiLvlLbl val="0"/>
      </c:catAx>
      <c:valAx>
        <c:axId val="91708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9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Artists by Youtube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cals!$B$128</c:f>
              <c:strCache>
                <c:ptCount val="1"/>
                <c:pt idx="0">
                  <c:v>Total</c:v>
                </c:pt>
              </c:strCache>
            </c:strRef>
          </c:tx>
          <c:spPr>
            <a:solidFill>
              <a:srgbClr val="7A5C44"/>
            </a:solidFill>
            <a:ln>
              <a:noFill/>
            </a:ln>
            <a:effectLst/>
          </c:spPr>
          <c:invertIfNegative val="0"/>
          <c:cat>
            <c:strRef>
              <c:f>cals!$A$129:$A$139</c:f>
              <c:strCache>
                <c:ptCount val="10"/>
                <c:pt idx="0">
                  <c:v>BTS</c:v>
                </c:pt>
                <c:pt idx="1">
                  <c:v>Seventeen</c:v>
                </c:pt>
                <c:pt idx="2">
                  <c:v>BLACKPINK</c:v>
                </c:pt>
                <c:pt idx="3">
                  <c:v>Stray Kids</c:v>
                </c:pt>
                <c:pt idx="4">
                  <c:v>NewJeans</c:v>
                </c:pt>
                <c:pt idx="5">
                  <c:v>ENHYPEN</c:v>
                </c:pt>
                <c:pt idx="6">
                  <c:v>TWICE</c:v>
                </c:pt>
                <c:pt idx="7">
                  <c:v>NCT DREAM</c:v>
                </c:pt>
                <c:pt idx="8">
                  <c:v>TXT</c:v>
                </c:pt>
                <c:pt idx="9">
                  <c:v>IVE</c:v>
                </c:pt>
              </c:strCache>
            </c:strRef>
          </c:cat>
          <c:val>
            <c:numRef>
              <c:f>cals!$B$129:$B$139</c:f>
              <c:numCache>
                <c:formatCode>0</c:formatCode>
                <c:ptCount val="10"/>
                <c:pt idx="0">
                  <c:v>243200000000</c:v>
                </c:pt>
                <c:pt idx="1">
                  <c:v>96400000000</c:v>
                </c:pt>
                <c:pt idx="2">
                  <c:v>68600000000</c:v>
                </c:pt>
                <c:pt idx="3">
                  <c:v>64700000000</c:v>
                </c:pt>
                <c:pt idx="4">
                  <c:v>52200000000</c:v>
                </c:pt>
                <c:pt idx="5">
                  <c:v>51000000000</c:v>
                </c:pt>
                <c:pt idx="6">
                  <c:v>39000000000</c:v>
                </c:pt>
                <c:pt idx="7">
                  <c:v>37900000000</c:v>
                </c:pt>
                <c:pt idx="8">
                  <c:v>37500000000</c:v>
                </c:pt>
                <c:pt idx="9">
                  <c:v>36100000000</c:v>
                </c:pt>
              </c:numCache>
            </c:numRef>
          </c:val>
          <c:extLst>
            <c:ext xmlns:c16="http://schemas.microsoft.com/office/drawing/2014/chart" uri="{C3380CC4-5D6E-409C-BE32-E72D297353CC}">
              <c16:uniqueId val="{00000000-336B-4CEF-A3C7-200B09BA09C8}"/>
            </c:ext>
          </c:extLst>
        </c:ser>
        <c:dLbls>
          <c:showLegendKey val="0"/>
          <c:showVal val="0"/>
          <c:showCatName val="0"/>
          <c:showSerName val="0"/>
          <c:showPercent val="0"/>
          <c:showBubbleSize val="0"/>
        </c:dLbls>
        <c:gapWidth val="182"/>
        <c:axId val="569830511"/>
        <c:axId val="569834351"/>
      </c:barChart>
      <c:catAx>
        <c:axId val="56983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4351"/>
        <c:crosses val="autoZero"/>
        <c:auto val="1"/>
        <c:lblAlgn val="ctr"/>
        <c:lblOffset val="100"/>
        <c:noMultiLvlLbl val="0"/>
      </c:catAx>
      <c:valAx>
        <c:axId val="5698343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3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project.xlsx]cals!PivotTable28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Artists by Melon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5C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cals!$J$127</c:f>
              <c:strCache>
                <c:ptCount val="1"/>
                <c:pt idx="0">
                  <c:v>Total</c:v>
                </c:pt>
              </c:strCache>
            </c:strRef>
          </c:tx>
          <c:spPr>
            <a:solidFill>
              <a:srgbClr val="7A5C44"/>
            </a:solidFill>
            <a:ln>
              <a:noFill/>
            </a:ln>
            <a:effectLst/>
          </c:spPr>
          <c:invertIfNegative val="0"/>
          <c:cat>
            <c:strRef>
              <c:f>cals!$I$128:$I$137</c:f>
              <c:strCache>
                <c:ptCount val="10"/>
                <c:pt idx="0">
                  <c:v>BTS</c:v>
                </c:pt>
                <c:pt idx="1">
                  <c:v>Seventeen</c:v>
                </c:pt>
                <c:pt idx="2">
                  <c:v>Stray Kids</c:v>
                </c:pt>
                <c:pt idx="3">
                  <c:v>ENHYPEN</c:v>
                </c:pt>
                <c:pt idx="4">
                  <c:v>ATEEZ</c:v>
                </c:pt>
                <c:pt idx="5">
                  <c:v>TXT</c:v>
                </c:pt>
                <c:pt idx="6">
                  <c:v>NCT DREAM</c:v>
                </c:pt>
                <c:pt idx="7">
                  <c:v>TWICE</c:v>
                </c:pt>
                <c:pt idx="8">
                  <c:v>NewJeans</c:v>
                </c:pt>
                <c:pt idx="9">
                  <c:v>ITZY</c:v>
                </c:pt>
              </c:strCache>
            </c:strRef>
          </c:cat>
          <c:val>
            <c:numRef>
              <c:f>cals!$J$128:$J$137</c:f>
              <c:numCache>
                <c:formatCode>0</c:formatCode>
                <c:ptCount val="10"/>
                <c:pt idx="0">
                  <c:v>15626000000</c:v>
                </c:pt>
                <c:pt idx="1">
                  <c:v>9640000000</c:v>
                </c:pt>
                <c:pt idx="2">
                  <c:v>5340000000</c:v>
                </c:pt>
                <c:pt idx="3">
                  <c:v>4490000000</c:v>
                </c:pt>
                <c:pt idx="4">
                  <c:v>4060000000</c:v>
                </c:pt>
                <c:pt idx="5">
                  <c:v>3980000000</c:v>
                </c:pt>
                <c:pt idx="6">
                  <c:v>3780000000</c:v>
                </c:pt>
                <c:pt idx="7">
                  <c:v>3530000000</c:v>
                </c:pt>
                <c:pt idx="8">
                  <c:v>3100000000</c:v>
                </c:pt>
                <c:pt idx="9">
                  <c:v>3075000000</c:v>
                </c:pt>
              </c:numCache>
            </c:numRef>
          </c:val>
          <c:extLst>
            <c:ext xmlns:c16="http://schemas.microsoft.com/office/drawing/2014/chart" uri="{C3380CC4-5D6E-409C-BE32-E72D297353CC}">
              <c16:uniqueId val="{00000000-1BC4-4378-B4BF-76BF9070F7CE}"/>
            </c:ext>
          </c:extLst>
        </c:ser>
        <c:dLbls>
          <c:showLegendKey val="0"/>
          <c:showVal val="0"/>
          <c:showCatName val="0"/>
          <c:showSerName val="0"/>
          <c:showPercent val="0"/>
          <c:showBubbleSize val="0"/>
        </c:dLbls>
        <c:gapWidth val="182"/>
        <c:axId val="1674438111"/>
        <c:axId val="1674436671"/>
      </c:barChart>
      <c:catAx>
        <c:axId val="167443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6671"/>
        <c:crosses val="autoZero"/>
        <c:auto val="1"/>
        <c:lblAlgn val="ctr"/>
        <c:lblOffset val="100"/>
        <c:noMultiLvlLbl val="0"/>
      </c:catAx>
      <c:valAx>
        <c:axId val="16744366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Streaming!A1"/><Relationship Id="rId7" Type="http://schemas.openxmlformats.org/officeDocument/2006/relationships/chart" Target="../charts/chart14.xml"/><Relationship Id="rId2" Type="http://schemas.openxmlformats.org/officeDocument/2006/relationships/hyperlink" Target="#FanEngagement!A1"/><Relationship Id="rId1" Type="http://schemas.openxmlformats.org/officeDocument/2006/relationships/hyperlink" Target="#Dashboard!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hyperlink" Target="#GlobalvsKorea!A1"/></Relationships>
</file>

<file path=xl/drawings/_rels/drawing4.xml.rels><?xml version="1.0" encoding="UTF-8" standalone="yes"?>
<Relationships xmlns="http://schemas.openxmlformats.org/package/2006/relationships"><Relationship Id="rId3" Type="http://schemas.openxmlformats.org/officeDocument/2006/relationships/hyperlink" Target="#GlobalvsKorea!A1"/><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hyperlink" Target="#Dashboard!A1"/><Relationship Id="rId5" Type="http://schemas.openxmlformats.org/officeDocument/2006/relationships/hyperlink" Target="#FanEngagement!A1"/><Relationship Id="rId4" Type="http://schemas.openxmlformats.org/officeDocument/2006/relationships/hyperlink" Target="#Streaming!A1"/></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26</xdr:col>
      <xdr:colOff>3334307</xdr:colOff>
      <xdr:row>170</xdr:row>
      <xdr:rowOff>54365</xdr:rowOff>
    </xdr:from>
    <xdr:to>
      <xdr:col>31</xdr:col>
      <xdr:colOff>141482</xdr:colOff>
      <xdr:row>184</xdr:row>
      <xdr:rowOff>146161</xdr:rowOff>
    </xdr:to>
    <xdr:graphicFrame macro="">
      <xdr:nvGraphicFramePr>
        <xdr:cNvPr id="7" name="Chart 6">
          <a:extLst>
            <a:ext uri="{FF2B5EF4-FFF2-40B4-BE49-F238E27FC236}">
              <a16:creationId xmlns:a16="http://schemas.microsoft.com/office/drawing/2014/main" id="{7766B931-4421-66BE-6A7F-308371C75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7383</xdr:colOff>
      <xdr:row>2</xdr:row>
      <xdr:rowOff>17923</xdr:rowOff>
    </xdr:from>
    <xdr:to>
      <xdr:col>4</xdr:col>
      <xdr:colOff>982034</xdr:colOff>
      <xdr:row>11</xdr:row>
      <xdr:rowOff>7382</xdr:rowOff>
    </xdr:to>
    <xdr:graphicFrame macro="">
      <xdr:nvGraphicFramePr>
        <xdr:cNvPr id="3" name="Chart 2">
          <a:extLst>
            <a:ext uri="{FF2B5EF4-FFF2-40B4-BE49-F238E27FC236}">
              <a16:creationId xmlns:a16="http://schemas.microsoft.com/office/drawing/2014/main" id="{0B86A334-6B72-15FF-994F-4E54C3651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1416937</xdr:colOff>
      <xdr:row>14</xdr:row>
      <xdr:rowOff>1771</xdr:rowOff>
    </xdr:from>
    <xdr:to>
      <xdr:col>6</xdr:col>
      <xdr:colOff>228896</xdr:colOff>
      <xdr:row>24</xdr:row>
      <xdr:rowOff>14767</xdr:rowOff>
    </xdr:to>
    <xdr:graphicFrame macro="">
      <xdr:nvGraphicFramePr>
        <xdr:cNvPr id="4" name="Chart 3">
          <a:extLst>
            <a:ext uri="{FF2B5EF4-FFF2-40B4-BE49-F238E27FC236}">
              <a16:creationId xmlns:a16="http://schemas.microsoft.com/office/drawing/2014/main" id="{BCFBBFED-CE46-169F-57FD-09F4E88B7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6645</xdr:colOff>
      <xdr:row>39</xdr:row>
      <xdr:rowOff>31309</xdr:rowOff>
    </xdr:from>
    <xdr:to>
      <xdr:col>5</xdr:col>
      <xdr:colOff>361803</xdr:colOff>
      <xdr:row>48</xdr:row>
      <xdr:rowOff>29536</xdr:rowOff>
    </xdr:to>
    <xdr:graphicFrame macro="">
      <xdr:nvGraphicFramePr>
        <xdr:cNvPr id="5" name="Chart 4">
          <a:extLst>
            <a:ext uri="{FF2B5EF4-FFF2-40B4-BE49-F238E27FC236}">
              <a16:creationId xmlns:a16="http://schemas.microsoft.com/office/drawing/2014/main" id="{1C111AA6-804F-6133-69E8-E7881306D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1188040</xdr:colOff>
      <xdr:row>68</xdr:row>
      <xdr:rowOff>184592</xdr:rowOff>
    </xdr:from>
    <xdr:to>
      <xdr:col>3</xdr:col>
      <xdr:colOff>1055872</xdr:colOff>
      <xdr:row>78</xdr:row>
      <xdr:rowOff>81221</xdr:rowOff>
    </xdr:to>
    <xdr:graphicFrame macro="">
      <xdr:nvGraphicFramePr>
        <xdr:cNvPr id="2" name="Chart 1">
          <a:extLst>
            <a:ext uri="{FF2B5EF4-FFF2-40B4-BE49-F238E27FC236}">
              <a16:creationId xmlns:a16="http://schemas.microsoft.com/office/drawing/2014/main" id="{C010BD72-152A-E39D-3811-60E7E8BE3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460744</xdr:colOff>
      <xdr:row>112</xdr:row>
      <xdr:rowOff>171597</xdr:rowOff>
    </xdr:from>
    <xdr:to>
      <xdr:col>4</xdr:col>
      <xdr:colOff>370417</xdr:colOff>
      <xdr:row>127</xdr:row>
      <xdr:rowOff>145902</xdr:rowOff>
    </xdr:to>
    <xdr:graphicFrame macro="">
      <xdr:nvGraphicFramePr>
        <xdr:cNvPr id="7" name="Chart 6">
          <a:extLst>
            <a:ext uri="{FF2B5EF4-FFF2-40B4-BE49-F238E27FC236}">
              <a16:creationId xmlns:a16="http://schemas.microsoft.com/office/drawing/2014/main" id="{5561A392-1BE0-CD1F-FB9E-B3F4060DA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1397001</xdr:colOff>
      <xdr:row>127</xdr:row>
      <xdr:rowOff>0</xdr:rowOff>
    </xdr:from>
    <xdr:to>
      <xdr:col>7</xdr:col>
      <xdr:colOff>476251</xdr:colOff>
      <xdr:row>142</xdr:row>
      <xdr:rowOff>44450</xdr:rowOff>
    </xdr:to>
    <xdr:graphicFrame macro="">
      <xdr:nvGraphicFramePr>
        <xdr:cNvPr id="9" name="Chart 8">
          <a:extLst>
            <a:ext uri="{FF2B5EF4-FFF2-40B4-BE49-F238E27FC236}">
              <a16:creationId xmlns:a16="http://schemas.microsoft.com/office/drawing/2014/main" id="{66F8915D-68E6-4564-905C-1CA3E8BC1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31751</xdr:colOff>
      <xdr:row>125</xdr:row>
      <xdr:rowOff>173567</xdr:rowOff>
    </xdr:from>
    <xdr:to>
      <xdr:col>15</xdr:col>
      <xdr:colOff>508001</xdr:colOff>
      <xdr:row>141</xdr:row>
      <xdr:rowOff>38101</xdr:rowOff>
    </xdr:to>
    <xdr:graphicFrame macro="">
      <xdr:nvGraphicFramePr>
        <xdr:cNvPr id="10" name="Chart 9">
          <a:extLst>
            <a:ext uri="{FF2B5EF4-FFF2-40B4-BE49-F238E27FC236}">
              <a16:creationId xmlns:a16="http://schemas.microsoft.com/office/drawing/2014/main" id="{210DCE28-6671-45E1-D508-3AB91851A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148167</xdr:colOff>
      <xdr:row>142</xdr:row>
      <xdr:rowOff>52917</xdr:rowOff>
    </xdr:from>
    <xdr:to>
      <xdr:col>5</xdr:col>
      <xdr:colOff>455084</xdr:colOff>
      <xdr:row>157</xdr:row>
      <xdr:rowOff>97367</xdr:rowOff>
    </xdr:to>
    <xdr:graphicFrame macro="">
      <xdr:nvGraphicFramePr>
        <xdr:cNvPr id="12" name="Chart 11">
          <a:extLst>
            <a:ext uri="{FF2B5EF4-FFF2-40B4-BE49-F238E27FC236}">
              <a16:creationId xmlns:a16="http://schemas.microsoft.com/office/drawing/2014/main" id="{907A5962-2E10-4360-B108-21FB2C5BB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111125</xdr:colOff>
      <xdr:row>83</xdr:row>
      <xdr:rowOff>46566</xdr:rowOff>
    </xdr:from>
    <xdr:to>
      <xdr:col>5</xdr:col>
      <xdr:colOff>418042</xdr:colOff>
      <xdr:row>98</xdr:row>
      <xdr:rowOff>91016</xdr:rowOff>
    </xdr:to>
    <xdr:graphicFrame macro="">
      <xdr:nvGraphicFramePr>
        <xdr:cNvPr id="13" name="Chart 12">
          <a:extLst>
            <a:ext uri="{FF2B5EF4-FFF2-40B4-BE49-F238E27FC236}">
              <a16:creationId xmlns:a16="http://schemas.microsoft.com/office/drawing/2014/main" id="{CADD3418-9E92-0057-80E1-532F2865F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1127125</xdr:colOff>
      <xdr:row>96</xdr:row>
      <xdr:rowOff>162984</xdr:rowOff>
    </xdr:from>
    <xdr:to>
      <xdr:col>9</xdr:col>
      <xdr:colOff>100542</xdr:colOff>
      <xdr:row>112</xdr:row>
      <xdr:rowOff>27517</xdr:rowOff>
    </xdr:to>
    <xdr:graphicFrame macro="">
      <xdr:nvGraphicFramePr>
        <xdr:cNvPr id="14" name="Chart 13">
          <a:extLst>
            <a:ext uri="{FF2B5EF4-FFF2-40B4-BE49-F238E27FC236}">
              <a16:creationId xmlns:a16="http://schemas.microsoft.com/office/drawing/2014/main" id="{2C24DA5F-895A-165D-B2C3-7A23123EC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12959</xdr:colOff>
      <xdr:row>3</xdr:row>
      <xdr:rowOff>12958</xdr:rowOff>
    </xdr:from>
    <xdr:to>
      <xdr:col>5</xdr:col>
      <xdr:colOff>10752</xdr:colOff>
      <xdr:row>18</xdr:row>
      <xdr:rowOff>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6678F35-E564-4811-BECC-234D7200DD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25032" y="709909"/>
              <a:ext cx="1205842" cy="2774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xdr:colOff>
      <xdr:row>3</xdr:row>
      <xdr:rowOff>-1</xdr:rowOff>
    </xdr:from>
    <xdr:to>
      <xdr:col>16</xdr:col>
      <xdr:colOff>175174</xdr:colOff>
      <xdr:row>5</xdr:row>
      <xdr:rowOff>21897</xdr:rowOff>
    </xdr:to>
    <xdr:sp macro="" textlink="">
      <xdr:nvSpPr>
        <xdr:cNvPr id="10" name="Rectangle 9">
          <a:extLst>
            <a:ext uri="{FF2B5EF4-FFF2-40B4-BE49-F238E27FC236}">
              <a16:creationId xmlns:a16="http://schemas.microsoft.com/office/drawing/2014/main" id="{4444FA5E-F3D7-486C-9906-EF9592065342}"/>
            </a:ext>
          </a:extLst>
        </xdr:cNvPr>
        <xdr:cNvSpPr/>
      </xdr:nvSpPr>
      <xdr:spPr>
        <a:xfrm>
          <a:off x="6744139" y="700689"/>
          <a:ext cx="2934138" cy="394139"/>
        </a:xfrm>
        <a:prstGeom prst="rect">
          <a:avLst/>
        </a:prstGeom>
        <a:solidFill>
          <a:srgbClr val="5C4A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TOTAL PHYSICAL SALES</a:t>
          </a:r>
        </a:p>
      </xdr:txBody>
    </xdr:sp>
    <xdr:clientData/>
  </xdr:twoCellAnchor>
  <xdr:twoCellAnchor>
    <xdr:from>
      <xdr:col>16</xdr:col>
      <xdr:colOff>0</xdr:colOff>
      <xdr:row>3</xdr:row>
      <xdr:rowOff>-1</xdr:rowOff>
    </xdr:from>
    <xdr:to>
      <xdr:col>21</xdr:col>
      <xdr:colOff>0</xdr:colOff>
      <xdr:row>5</xdr:row>
      <xdr:rowOff>21897</xdr:rowOff>
    </xdr:to>
    <xdr:sp macro="" textlink="">
      <xdr:nvSpPr>
        <xdr:cNvPr id="11" name="Rectangle 10">
          <a:extLst>
            <a:ext uri="{FF2B5EF4-FFF2-40B4-BE49-F238E27FC236}">
              <a16:creationId xmlns:a16="http://schemas.microsoft.com/office/drawing/2014/main" id="{A3EEEF56-C160-4E07-8A63-A9CF27427719}"/>
            </a:ext>
          </a:extLst>
        </xdr:cNvPr>
        <xdr:cNvSpPr/>
      </xdr:nvSpPr>
      <xdr:spPr>
        <a:xfrm>
          <a:off x="9503103" y="700689"/>
          <a:ext cx="3065518" cy="394139"/>
        </a:xfrm>
        <a:prstGeom prst="rect">
          <a:avLst/>
        </a:prstGeom>
        <a:solidFill>
          <a:srgbClr val="5B7B8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TOTAL </a:t>
          </a:r>
          <a:r>
            <a:rPr lang="en-IN" sz="1100" baseline="0"/>
            <a:t> </a:t>
          </a:r>
          <a:r>
            <a:rPr lang="en-IN" sz="1100"/>
            <a:t>STREAMS</a:t>
          </a:r>
        </a:p>
      </xdr:txBody>
    </xdr:sp>
    <xdr:clientData/>
  </xdr:twoCellAnchor>
  <xdr:twoCellAnchor>
    <xdr:from>
      <xdr:col>20</xdr:col>
      <xdr:colOff>601279</xdr:colOff>
      <xdr:row>3</xdr:row>
      <xdr:rowOff>10071</xdr:rowOff>
    </xdr:from>
    <xdr:to>
      <xdr:col>26</xdr:col>
      <xdr:colOff>0</xdr:colOff>
      <xdr:row>5</xdr:row>
      <xdr:rowOff>21897</xdr:rowOff>
    </xdr:to>
    <xdr:sp macro="" textlink="">
      <xdr:nvSpPr>
        <xdr:cNvPr id="12" name="Rectangle 11">
          <a:extLst>
            <a:ext uri="{FF2B5EF4-FFF2-40B4-BE49-F238E27FC236}">
              <a16:creationId xmlns:a16="http://schemas.microsoft.com/office/drawing/2014/main" id="{3B04A3FE-EE13-482F-B183-789A6F3B952E}"/>
            </a:ext>
          </a:extLst>
        </xdr:cNvPr>
        <xdr:cNvSpPr/>
      </xdr:nvSpPr>
      <xdr:spPr>
        <a:xfrm>
          <a:off x="12556796" y="710761"/>
          <a:ext cx="3099238" cy="384067"/>
        </a:xfrm>
        <a:prstGeom prst="rect">
          <a:avLst/>
        </a:prstGeom>
        <a:solidFill>
          <a:srgbClr val="C17A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PEAK YEAR</a:t>
          </a:r>
        </a:p>
      </xdr:txBody>
    </xdr:sp>
    <xdr:clientData/>
  </xdr:twoCellAnchor>
  <xdr:twoCellAnchor>
    <xdr:from>
      <xdr:col>0</xdr:col>
      <xdr:colOff>0</xdr:colOff>
      <xdr:row>2</xdr:row>
      <xdr:rowOff>0</xdr:rowOff>
    </xdr:from>
    <xdr:to>
      <xdr:col>3</xdr:col>
      <xdr:colOff>8603</xdr:colOff>
      <xdr:row>27</xdr:row>
      <xdr:rowOff>175173</xdr:rowOff>
    </xdr:to>
    <xdr:sp macro="" textlink="">
      <xdr:nvSpPr>
        <xdr:cNvPr id="13" name="Rectangle 12">
          <a:extLst>
            <a:ext uri="{FF2B5EF4-FFF2-40B4-BE49-F238E27FC236}">
              <a16:creationId xmlns:a16="http://schemas.microsoft.com/office/drawing/2014/main" id="{FD017381-EC14-47CF-A112-67C5BB98E6E9}"/>
            </a:ext>
          </a:extLst>
        </xdr:cNvPr>
        <xdr:cNvSpPr/>
      </xdr:nvSpPr>
      <xdr:spPr>
        <a:xfrm>
          <a:off x="0" y="514569"/>
          <a:ext cx="1847913" cy="4828190"/>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46464</xdr:rowOff>
    </xdr:from>
    <xdr:to>
      <xdr:col>3</xdr:col>
      <xdr:colOff>8994</xdr:colOff>
      <xdr:row>12</xdr:row>
      <xdr:rowOff>179514</xdr:rowOff>
    </xdr:to>
    <xdr:sp macro="" textlink="">
      <xdr:nvSpPr>
        <xdr:cNvPr id="14" name="Rectangle 13">
          <a:hlinkClick xmlns:r="http://schemas.openxmlformats.org/officeDocument/2006/relationships" r:id="rId1"/>
          <a:extLst>
            <a:ext uri="{FF2B5EF4-FFF2-40B4-BE49-F238E27FC236}">
              <a16:creationId xmlns:a16="http://schemas.microsoft.com/office/drawing/2014/main" id="{0A32AF16-57F2-4E84-9751-D454AF6D1DEF}"/>
            </a:ext>
          </a:extLst>
        </xdr:cNvPr>
        <xdr:cNvSpPr/>
      </xdr:nvSpPr>
      <xdr:spPr>
        <a:xfrm>
          <a:off x="0" y="1672684"/>
          <a:ext cx="1821067" cy="876464"/>
        </a:xfrm>
        <a:prstGeom prst="rect">
          <a:avLst/>
        </a:prstGeom>
        <a:solidFill>
          <a:srgbClr val="2C24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twoCellAnchor>
    <xdr:from>
      <xdr:col>0</xdr:col>
      <xdr:colOff>0</xdr:colOff>
      <xdr:row>13</xdr:row>
      <xdr:rowOff>0</xdr:rowOff>
    </xdr:from>
    <xdr:to>
      <xdr:col>3</xdr:col>
      <xdr:colOff>8994</xdr:colOff>
      <xdr:row>18</xdr:row>
      <xdr:rowOff>92926</xdr:rowOff>
    </xdr:to>
    <xdr:sp macro="" textlink="">
      <xdr:nvSpPr>
        <xdr:cNvPr id="15" name="Rectangle 14">
          <a:hlinkClick xmlns:r="http://schemas.openxmlformats.org/officeDocument/2006/relationships" r:id="rId2"/>
          <a:extLst>
            <a:ext uri="{FF2B5EF4-FFF2-40B4-BE49-F238E27FC236}">
              <a16:creationId xmlns:a16="http://schemas.microsoft.com/office/drawing/2014/main" id="{1EA80608-71BB-4751-8593-54E58D966B32}"/>
            </a:ext>
          </a:extLst>
        </xdr:cNvPr>
        <xdr:cNvSpPr/>
      </xdr:nvSpPr>
      <xdr:spPr>
        <a:xfrm>
          <a:off x="0" y="2555488"/>
          <a:ext cx="1821067" cy="1022194"/>
        </a:xfrm>
        <a:prstGeom prst="rect">
          <a:avLst/>
        </a:prstGeom>
        <a:solidFill>
          <a:srgbClr val="5C4A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0</xdr:colOff>
      <xdr:row>18</xdr:row>
      <xdr:rowOff>77439</xdr:rowOff>
    </xdr:from>
    <xdr:to>
      <xdr:col>3</xdr:col>
      <xdr:colOff>8994</xdr:colOff>
      <xdr:row>23</xdr:row>
      <xdr:rowOff>40240</xdr:rowOff>
    </xdr:to>
    <xdr:sp macro="" textlink="">
      <xdr:nvSpPr>
        <xdr:cNvPr id="16" name="Rectangle 15">
          <a:hlinkClick xmlns:r="http://schemas.openxmlformats.org/officeDocument/2006/relationships" r:id="rId3"/>
          <a:extLst>
            <a:ext uri="{FF2B5EF4-FFF2-40B4-BE49-F238E27FC236}">
              <a16:creationId xmlns:a16="http://schemas.microsoft.com/office/drawing/2014/main" id="{FCEF7B8A-39E0-4BE4-B033-A84FBA7B2D04}"/>
            </a:ext>
          </a:extLst>
        </xdr:cNvPr>
        <xdr:cNvSpPr/>
      </xdr:nvSpPr>
      <xdr:spPr>
        <a:xfrm>
          <a:off x="0" y="3562195"/>
          <a:ext cx="1821067" cy="892069"/>
        </a:xfrm>
        <a:prstGeom prst="rect">
          <a:avLst/>
        </a:prstGeom>
        <a:solidFill>
          <a:srgbClr val="7A9E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0</xdr:colOff>
      <xdr:row>23</xdr:row>
      <xdr:rowOff>15489</xdr:rowOff>
    </xdr:from>
    <xdr:to>
      <xdr:col>3</xdr:col>
      <xdr:colOff>8994</xdr:colOff>
      <xdr:row>27</xdr:row>
      <xdr:rowOff>178756</xdr:rowOff>
    </xdr:to>
    <xdr:sp macro="" textlink="">
      <xdr:nvSpPr>
        <xdr:cNvPr id="17" name="Rectangle 16">
          <a:hlinkClick xmlns:r="http://schemas.openxmlformats.org/officeDocument/2006/relationships" r:id="rId4"/>
          <a:extLst>
            <a:ext uri="{FF2B5EF4-FFF2-40B4-BE49-F238E27FC236}">
              <a16:creationId xmlns:a16="http://schemas.microsoft.com/office/drawing/2014/main" id="{F176B70D-CB21-4A88-AFFB-B2311ED0AE11}"/>
            </a:ext>
          </a:extLst>
        </xdr:cNvPr>
        <xdr:cNvSpPr/>
      </xdr:nvSpPr>
      <xdr:spPr>
        <a:xfrm>
          <a:off x="0" y="4429513"/>
          <a:ext cx="1821067" cy="906682"/>
        </a:xfrm>
        <a:prstGeom prst="rect">
          <a:avLst/>
        </a:prstGeom>
        <a:solidFill>
          <a:srgbClr val="5B7B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3</xdr:col>
      <xdr:colOff>10949</xdr:colOff>
      <xdr:row>18</xdr:row>
      <xdr:rowOff>1</xdr:rowOff>
    </xdr:from>
    <xdr:to>
      <xdr:col>9</xdr:col>
      <xdr:colOff>350345</xdr:colOff>
      <xdr:row>27</xdr:row>
      <xdr:rowOff>175173</xdr:rowOff>
    </xdr:to>
    <xdr:sp macro="" textlink="">
      <xdr:nvSpPr>
        <xdr:cNvPr id="20" name="Rectangle 19">
          <a:extLst>
            <a:ext uri="{FF2B5EF4-FFF2-40B4-BE49-F238E27FC236}">
              <a16:creationId xmlns:a16="http://schemas.microsoft.com/office/drawing/2014/main" id="{2A22A762-3D22-436E-A3CD-AFB2D268F411}"/>
            </a:ext>
          </a:extLst>
        </xdr:cNvPr>
        <xdr:cNvSpPr/>
      </xdr:nvSpPr>
      <xdr:spPr>
        <a:xfrm>
          <a:off x="1850259" y="3492501"/>
          <a:ext cx="4018017" cy="1850258"/>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120431</xdr:colOff>
      <xdr:row>18</xdr:row>
      <xdr:rowOff>76637</xdr:rowOff>
    </xdr:from>
    <xdr:to>
      <xdr:col>9</xdr:col>
      <xdr:colOff>229914</xdr:colOff>
      <xdr:row>27</xdr:row>
      <xdr:rowOff>65689</xdr:rowOff>
    </xdr:to>
    <xdr:graphicFrame macro="">
      <xdr:nvGraphicFramePr>
        <xdr:cNvPr id="21" name="Chart 20">
          <a:extLst>
            <a:ext uri="{FF2B5EF4-FFF2-40B4-BE49-F238E27FC236}">
              <a16:creationId xmlns:a16="http://schemas.microsoft.com/office/drawing/2014/main" id="{5E91D8C5-9AF6-4D50-9848-D890919B2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338520</xdr:colOff>
      <xdr:row>17</xdr:row>
      <xdr:rowOff>185245</xdr:rowOff>
    </xdr:from>
    <xdr:to>
      <xdr:col>18</xdr:col>
      <xdr:colOff>547414</xdr:colOff>
      <xdr:row>28</xdr:row>
      <xdr:rowOff>-1</xdr:rowOff>
    </xdr:to>
    <xdr:sp macro="" textlink="">
      <xdr:nvSpPr>
        <xdr:cNvPr id="23" name="Rectangle 22">
          <a:extLst>
            <a:ext uri="{FF2B5EF4-FFF2-40B4-BE49-F238E27FC236}">
              <a16:creationId xmlns:a16="http://schemas.microsoft.com/office/drawing/2014/main" id="{24E49D45-94A6-462F-AB0D-3EBE4B2B5269}"/>
            </a:ext>
          </a:extLst>
        </xdr:cNvPr>
        <xdr:cNvSpPr/>
      </xdr:nvSpPr>
      <xdr:spPr>
        <a:xfrm>
          <a:off x="5774740" y="3484147"/>
          <a:ext cx="5350845" cy="1859145"/>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458951</xdr:colOff>
      <xdr:row>18</xdr:row>
      <xdr:rowOff>42917</xdr:rowOff>
    </xdr:from>
    <xdr:to>
      <xdr:col>18</xdr:col>
      <xdr:colOff>546537</xdr:colOff>
      <xdr:row>28</xdr:row>
      <xdr:rowOff>40636</xdr:rowOff>
    </xdr:to>
    <xdr:graphicFrame macro="">
      <xdr:nvGraphicFramePr>
        <xdr:cNvPr id="25" name="Chart 24">
          <a:extLst>
            <a:ext uri="{FF2B5EF4-FFF2-40B4-BE49-F238E27FC236}">
              <a16:creationId xmlns:a16="http://schemas.microsoft.com/office/drawing/2014/main" id="{D6327E16-6E13-4B75-B02E-BD5819D55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549283</xdr:colOff>
      <xdr:row>17</xdr:row>
      <xdr:rowOff>178111</xdr:rowOff>
    </xdr:from>
    <xdr:to>
      <xdr:col>25</xdr:col>
      <xdr:colOff>588537</xdr:colOff>
      <xdr:row>28</xdr:row>
      <xdr:rowOff>15487</xdr:rowOff>
    </xdr:to>
    <xdr:sp macro="" textlink="">
      <xdr:nvSpPr>
        <xdr:cNvPr id="27" name="Rectangle 26">
          <a:extLst>
            <a:ext uri="{FF2B5EF4-FFF2-40B4-BE49-F238E27FC236}">
              <a16:creationId xmlns:a16="http://schemas.microsoft.com/office/drawing/2014/main" id="{C4DFE22B-9A0A-47E7-A388-DD4C2E12CBE1}"/>
            </a:ext>
          </a:extLst>
        </xdr:cNvPr>
        <xdr:cNvSpPr/>
      </xdr:nvSpPr>
      <xdr:spPr>
        <a:xfrm>
          <a:off x="11127454" y="3477013"/>
          <a:ext cx="4267424" cy="1881767"/>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549282</xdr:colOff>
      <xdr:row>17</xdr:row>
      <xdr:rowOff>178111</xdr:rowOff>
    </xdr:from>
    <xdr:to>
      <xdr:col>25</xdr:col>
      <xdr:colOff>526586</xdr:colOff>
      <xdr:row>27</xdr:row>
      <xdr:rowOff>108415</xdr:rowOff>
    </xdr:to>
    <xdr:graphicFrame macro="">
      <xdr:nvGraphicFramePr>
        <xdr:cNvPr id="28" name="Chart 27">
          <a:extLst>
            <a:ext uri="{FF2B5EF4-FFF2-40B4-BE49-F238E27FC236}">
              <a16:creationId xmlns:a16="http://schemas.microsoft.com/office/drawing/2014/main" id="{DCFECDF7-621B-47CE-B154-D6CFEA8B5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0</xdr:colOff>
      <xdr:row>3</xdr:row>
      <xdr:rowOff>0</xdr:rowOff>
    </xdr:from>
    <xdr:to>
      <xdr:col>10</xdr:col>
      <xdr:colOff>588536</xdr:colOff>
      <xdr:row>17</xdr:row>
      <xdr:rowOff>170366</xdr:rowOff>
    </xdr:to>
    <mc:AlternateContent xmlns:mc="http://schemas.openxmlformats.org/markup-compatibility/2006" xmlns:a14="http://schemas.microsoft.com/office/drawing/2010/main">
      <mc:Choice Requires="a14">
        <xdr:graphicFrame macro="">
          <xdr:nvGraphicFramePr>
            <xdr:cNvPr id="5" name="Label">
              <a:extLst>
                <a:ext uri="{FF2B5EF4-FFF2-40B4-BE49-F238E27FC236}">
                  <a16:creationId xmlns:a16="http://schemas.microsoft.com/office/drawing/2014/main" id="{2F93ECDC-39F5-4DFB-A8DB-B1450254BE8D}"/>
                </a:ext>
              </a:extLst>
            </xdr:cNvPr>
            <xdr:cNvGraphicFramePr/>
          </xdr:nvGraphicFramePr>
          <xdr:xfrm>
            <a:off x="0" y="0"/>
            <a:ext cx="0" cy="0"/>
          </xdr:xfrm>
          <a:graphic>
            <a:graphicData uri="http://schemas.microsoft.com/office/drawing/2010/slicer">
              <sle:slicer xmlns:sle="http://schemas.microsoft.com/office/drawing/2010/slicer" name="Label"/>
            </a:graphicData>
          </a:graphic>
        </xdr:graphicFrame>
      </mc:Choice>
      <mc:Fallback xmlns="">
        <xdr:sp macro="" textlink="">
          <xdr:nvSpPr>
            <xdr:cNvPr id="0" name=""/>
            <xdr:cNvSpPr>
              <a:spLocks noTextEdit="1"/>
            </xdr:cNvSpPr>
          </xdr:nvSpPr>
          <xdr:spPr>
            <a:xfrm>
              <a:off x="3063596" y="712982"/>
              <a:ext cx="3652133" cy="2821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128983</xdr:colOff>
      <xdr:row>2</xdr:row>
      <xdr:rowOff>29765</xdr:rowOff>
    </xdr:from>
    <xdr:to>
      <xdr:col>2</xdr:col>
      <xdr:colOff>466327</xdr:colOff>
      <xdr:row>9</xdr:row>
      <xdr:rowOff>32558</xdr:rowOff>
    </xdr:to>
    <xdr:pic>
      <xdr:nvPicPr>
        <xdr:cNvPr id="8" name="Picture 7">
          <a:extLst>
            <a:ext uri="{FF2B5EF4-FFF2-40B4-BE49-F238E27FC236}">
              <a16:creationId xmlns:a16="http://schemas.microsoft.com/office/drawing/2014/main" id="{B5C7C1FA-6512-4A48-BA38-028B4EC71078}"/>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4095" t="20134" r="16777" b="20805"/>
        <a:stretch>
          <a:fillRect/>
        </a:stretch>
      </xdr:blipFill>
      <xdr:spPr>
        <a:xfrm>
          <a:off x="128983" y="545703"/>
          <a:ext cx="1547813" cy="13224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7200</xdr:colOff>
      <xdr:row>3</xdr:row>
      <xdr:rowOff>12958</xdr:rowOff>
    </xdr:from>
    <xdr:to>
      <xdr:col>6</xdr:col>
      <xdr:colOff>591955</xdr:colOff>
      <xdr:row>21</xdr:row>
      <xdr:rowOff>177800</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35E089F1-B7F1-4F93-893E-6B98C0A1DF2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816950" y="727333"/>
              <a:ext cx="2394505" cy="3593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1</xdr:rowOff>
    </xdr:from>
    <xdr:to>
      <xdr:col>3</xdr:col>
      <xdr:colOff>8603</xdr:colOff>
      <xdr:row>22</xdr:row>
      <xdr:rowOff>12701</xdr:rowOff>
    </xdr:to>
    <xdr:sp macro="" textlink="">
      <xdr:nvSpPr>
        <xdr:cNvPr id="15" name="Rectangle 14">
          <a:extLst>
            <a:ext uri="{FF2B5EF4-FFF2-40B4-BE49-F238E27FC236}">
              <a16:creationId xmlns:a16="http://schemas.microsoft.com/office/drawing/2014/main" id="{B2939833-6321-4459-87B9-F5BBA03C38FE}"/>
            </a:ext>
          </a:extLst>
        </xdr:cNvPr>
        <xdr:cNvSpPr/>
      </xdr:nvSpPr>
      <xdr:spPr>
        <a:xfrm>
          <a:off x="0" y="520701"/>
          <a:ext cx="1837403" cy="3822700"/>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12700</xdr:colOff>
      <xdr:row>7</xdr:row>
      <xdr:rowOff>12700</xdr:rowOff>
    </xdr:from>
    <xdr:to>
      <xdr:col>13</xdr:col>
      <xdr:colOff>469900</xdr:colOff>
      <xdr:row>21</xdr:row>
      <xdr:rowOff>165100</xdr:rowOff>
    </xdr:to>
    <xdr:sp macro="" textlink="">
      <xdr:nvSpPr>
        <xdr:cNvPr id="20" name="Rectangle 19">
          <a:extLst>
            <a:ext uri="{FF2B5EF4-FFF2-40B4-BE49-F238E27FC236}">
              <a16:creationId xmlns:a16="http://schemas.microsoft.com/office/drawing/2014/main" id="{FC6AB951-5754-4C20-857E-2F6C47E80C3E}"/>
            </a:ext>
          </a:extLst>
        </xdr:cNvPr>
        <xdr:cNvSpPr/>
      </xdr:nvSpPr>
      <xdr:spPr>
        <a:xfrm>
          <a:off x="4279900" y="1485900"/>
          <a:ext cx="4114800" cy="2819400"/>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482600</xdr:colOff>
      <xdr:row>7</xdr:row>
      <xdr:rowOff>12700</xdr:rowOff>
    </xdr:from>
    <xdr:to>
      <xdr:col>22</xdr:col>
      <xdr:colOff>12700</xdr:colOff>
      <xdr:row>21</xdr:row>
      <xdr:rowOff>152400</xdr:rowOff>
    </xdr:to>
    <xdr:sp macro="" textlink="">
      <xdr:nvSpPr>
        <xdr:cNvPr id="21" name="Rectangle 20">
          <a:extLst>
            <a:ext uri="{FF2B5EF4-FFF2-40B4-BE49-F238E27FC236}">
              <a16:creationId xmlns:a16="http://schemas.microsoft.com/office/drawing/2014/main" id="{FBDCAEAF-7E89-449B-8310-8604D7940972}"/>
            </a:ext>
          </a:extLst>
        </xdr:cNvPr>
        <xdr:cNvSpPr/>
      </xdr:nvSpPr>
      <xdr:spPr>
        <a:xfrm>
          <a:off x="8407400" y="1485900"/>
          <a:ext cx="5016500" cy="2806700"/>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596900</xdr:colOff>
      <xdr:row>7</xdr:row>
      <xdr:rowOff>0</xdr:rowOff>
    </xdr:from>
    <xdr:to>
      <xdr:col>13</xdr:col>
      <xdr:colOff>228600</xdr:colOff>
      <xdr:row>21</xdr:row>
      <xdr:rowOff>76200</xdr:rowOff>
    </xdr:to>
    <xdr:graphicFrame macro="">
      <xdr:nvGraphicFramePr>
        <xdr:cNvPr id="22" name="Chart 21">
          <a:extLst>
            <a:ext uri="{FF2B5EF4-FFF2-40B4-BE49-F238E27FC236}">
              <a16:creationId xmlns:a16="http://schemas.microsoft.com/office/drawing/2014/main" id="{EA013460-8DD2-4747-943E-7750FFC40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482600</xdr:colOff>
      <xdr:row>7</xdr:row>
      <xdr:rowOff>12700</xdr:rowOff>
    </xdr:from>
    <xdr:to>
      <xdr:col>21</xdr:col>
      <xdr:colOff>177800</xdr:colOff>
      <xdr:row>21</xdr:row>
      <xdr:rowOff>88900</xdr:rowOff>
    </xdr:to>
    <xdr:graphicFrame macro="">
      <xdr:nvGraphicFramePr>
        <xdr:cNvPr id="23" name="Chart 22">
          <a:extLst>
            <a:ext uri="{FF2B5EF4-FFF2-40B4-BE49-F238E27FC236}">
              <a16:creationId xmlns:a16="http://schemas.microsoft.com/office/drawing/2014/main" id="{84AFB1BB-A20D-4643-9277-171FC14B5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79375</xdr:rowOff>
    </xdr:from>
    <xdr:to>
      <xdr:col>3</xdr:col>
      <xdr:colOff>11317</xdr:colOff>
      <xdr:row>22</xdr:row>
      <xdr:rowOff>13229</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F74012FC-A131-4E9F-8D1E-15F732BEDDF9}"/>
            </a:ext>
          </a:extLst>
        </xdr:cNvPr>
        <xdr:cNvSpPr/>
      </xdr:nvSpPr>
      <xdr:spPr>
        <a:xfrm>
          <a:off x="0" y="3373438"/>
          <a:ext cx="1836942" cy="859895"/>
        </a:xfrm>
        <a:prstGeom prst="rect">
          <a:avLst/>
        </a:prstGeom>
        <a:solidFill>
          <a:srgbClr val="5B7B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0</xdr:col>
      <xdr:colOff>0</xdr:colOff>
      <xdr:row>12</xdr:row>
      <xdr:rowOff>158750</xdr:rowOff>
    </xdr:from>
    <xdr:to>
      <xdr:col>3</xdr:col>
      <xdr:colOff>11317</xdr:colOff>
      <xdr:row>17</xdr:row>
      <xdr:rowOff>98319</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2A700242-7ED4-420C-8E01-C13CED5CFFC6}"/>
            </a:ext>
          </a:extLst>
        </xdr:cNvPr>
        <xdr:cNvSpPr/>
      </xdr:nvSpPr>
      <xdr:spPr>
        <a:xfrm>
          <a:off x="0" y="2587625"/>
          <a:ext cx="1821067" cy="892069"/>
        </a:xfrm>
        <a:prstGeom prst="rect">
          <a:avLst/>
        </a:prstGeom>
        <a:solidFill>
          <a:srgbClr val="7A9E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0</xdr:colOff>
      <xdr:row>7</xdr:row>
      <xdr:rowOff>95250</xdr:rowOff>
    </xdr:from>
    <xdr:to>
      <xdr:col>3</xdr:col>
      <xdr:colOff>11317</xdr:colOff>
      <xdr:row>12</xdr:row>
      <xdr:rowOff>164944</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A77CB79E-839A-42B1-AB7B-50FF18AF9E73}"/>
            </a:ext>
          </a:extLst>
        </xdr:cNvPr>
        <xdr:cNvSpPr/>
      </xdr:nvSpPr>
      <xdr:spPr>
        <a:xfrm>
          <a:off x="0" y="1571625"/>
          <a:ext cx="1821067" cy="1022194"/>
        </a:xfrm>
        <a:prstGeom prst="rect">
          <a:avLst/>
        </a:prstGeom>
        <a:solidFill>
          <a:srgbClr val="5C4A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0</xdr:colOff>
      <xdr:row>1</xdr:row>
      <xdr:rowOff>174625</xdr:rowOff>
    </xdr:from>
    <xdr:to>
      <xdr:col>3</xdr:col>
      <xdr:colOff>11317</xdr:colOff>
      <xdr:row>7</xdr:row>
      <xdr:rowOff>98589</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D754D86B-23DC-40EA-A2D3-F23B2FC76E2C}"/>
            </a:ext>
          </a:extLst>
        </xdr:cNvPr>
        <xdr:cNvSpPr/>
      </xdr:nvSpPr>
      <xdr:spPr>
        <a:xfrm>
          <a:off x="0" y="508000"/>
          <a:ext cx="1821067" cy="1066964"/>
        </a:xfrm>
        <a:prstGeom prst="rect">
          <a:avLst/>
        </a:prstGeom>
        <a:solidFill>
          <a:srgbClr val="2C24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12959</xdr:colOff>
      <xdr:row>3</xdr:row>
      <xdr:rowOff>12957</xdr:rowOff>
    </xdr:from>
    <xdr:to>
      <xdr:col>6</xdr:col>
      <xdr:colOff>597714</xdr:colOff>
      <xdr:row>22</xdr:row>
      <xdr:rowOff>158749</xdr:rowOff>
    </xdr:to>
    <mc:AlternateContent xmlns:mc="http://schemas.openxmlformats.org/markup-compatibility/2006" xmlns:a14="http://schemas.microsoft.com/office/drawing/2010/main">
      <mc:Choice Requires="a14">
        <xdr:graphicFrame macro="">
          <xdr:nvGraphicFramePr>
            <xdr:cNvPr id="2" name="Year 3">
              <a:extLst>
                <a:ext uri="{FF2B5EF4-FFF2-40B4-BE49-F238E27FC236}">
                  <a16:creationId xmlns:a16="http://schemas.microsoft.com/office/drawing/2014/main" id="{D5434C6E-06D2-49B6-956C-16B1B72C743C}"/>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849923" y="704653"/>
              <a:ext cx="2421720" cy="3592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0</xdr:colOff>
      <xdr:row>2</xdr:row>
      <xdr:rowOff>181427</xdr:rowOff>
    </xdr:from>
    <xdr:to>
      <xdr:col>9</xdr:col>
      <xdr:colOff>602593</xdr:colOff>
      <xdr:row>22</xdr:row>
      <xdr:rowOff>158749</xdr:rowOff>
    </xdr:to>
    <mc:AlternateContent xmlns:mc="http://schemas.openxmlformats.org/markup-compatibility/2006" xmlns:sle15="http://schemas.microsoft.com/office/drawing/2012/slicer">
      <mc:Choice Requires="sle15">
        <xdr:graphicFrame macro="">
          <xdr:nvGraphicFramePr>
            <xdr:cNvPr id="4" name="Tier">
              <a:extLst>
                <a:ext uri="{FF2B5EF4-FFF2-40B4-BE49-F238E27FC236}">
                  <a16:creationId xmlns:a16="http://schemas.microsoft.com/office/drawing/2014/main" id="{BDA4938F-59B6-4143-9EB9-39E83F2BBB18}"/>
                </a:ext>
              </a:extLst>
            </xdr:cNvPr>
            <xdr:cNvGraphicFramePr/>
          </xdr:nvGraphicFramePr>
          <xdr:xfrm>
            <a:off x="0" y="0"/>
            <a:ext cx="0" cy="0"/>
          </xdr:xfrm>
          <a:graphic>
            <a:graphicData uri="http://schemas.microsoft.com/office/drawing/2010/slicer">
              <sle:slicer xmlns:sle="http://schemas.microsoft.com/office/drawing/2010/slicer" name="Tier"/>
            </a:graphicData>
          </a:graphic>
        </xdr:graphicFrame>
      </mc:Choice>
      <mc:Fallback xmlns="">
        <xdr:sp macro="" textlink="">
          <xdr:nvSpPr>
            <xdr:cNvPr id="0" name=""/>
            <xdr:cNvSpPr>
              <a:spLocks noTextEdit="1"/>
            </xdr:cNvSpPr>
          </xdr:nvSpPr>
          <xdr:spPr>
            <a:xfrm>
              <a:off x="4286250" y="691695"/>
              <a:ext cx="1827236" cy="360589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1</xdr:row>
      <xdr:rowOff>175171</xdr:rowOff>
    </xdr:from>
    <xdr:to>
      <xdr:col>3</xdr:col>
      <xdr:colOff>10949</xdr:colOff>
      <xdr:row>22</xdr:row>
      <xdr:rowOff>158750</xdr:rowOff>
    </xdr:to>
    <xdr:sp macro="" textlink="">
      <xdr:nvSpPr>
        <xdr:cNvPr id="5" name="Rectangle 4">
          <a:extLst>
            <a:ext uri="{FF2B5EF4-FFF2-40B4-BE49-F238E27FC236}">
              <a16:creationId xmlns:a16="http://schemas.microsoft.com/office/drawing/2014/main" id="{66C5A820-80EB-48D3-B452-82FB31316798}"/>
            </a:ext>
          </a:extLst>
        </xdr:cNvPr>
        <xdr:cNvSpPr/>
      </xdr:nvSpPr>
      <xdr:spPr>
        <a:xfrm>
          <a:off x="0" y="504010"/>
          <a:ext cx="1847913" cy="3793579"/>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xdr:colOff>
      <xdr:row>7</xdr:row>
      <xdr:rowOff>11339</xdr:rowOff>
    </xdr:from>
    <xdr:to>
      <xdr:col>20</xdr:col>
      <xdr:colOff>0</xdr:colOff>
      <xdr:row>23</xdr:row>
      <xdr:rowOff>0</xdr:rowOff>
    </xdr:to>
    <xdr:sp macro="" textlink="">
      <xdr:nvSpPr>
        <xdr:cNvPr id="18" name="Rectangle 17">
          <a:extLst>
            <a:ext uri="{FF2B5EF4-FFF2-40B4-BE49-F238E27FC236}">
              <a16:creationId xmlns:a16="http://schemas.microsoft.com/office/drawing/2014/main" id="{C01611BE-CC94-4594-A64B-3E9027F9593D}"/>
            </a:ext>
          </a:extLst>
        </xdr:cNvPr>
        <xdr:cNvSpPr/>
      </xdr:nvSpPr>
      <xdr:spPr>
        <a:xfrm>
          <a:off x="6123215" y="1428750"/>
          <a:ext cx="6134553" cy="2891518"/>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7</xdr:row>
      <xdr:rowOff>11339</xdr:rowOff>
    </xdr:from>
    <xdr:to>
      <xdr:col>19</xdr:col>
      <xdr:colOff>498928</xdr:colOff>
      <xdr:row>22</xdr:row>
      <xdr:rowOff>33111</xdr:rowOff>
    </xdr:to>
    <xdr:graphicFrame macro="">
      <xdr:nvGraphicFramePr>
        <xdr:cNvPr id="19" name="Chart 18">
          <a:extLst>
            <a:ext uri="{FF2B5EF4-FFF2-40B4-BE49-F238E27FC236}">
              <a16:creationId xmlns:a16="http://schemas.microsoft.com/office/drawing/2014/main" id="{1FD291F0-BD1F-4587-A1BC-239A44CB5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11339</xdr:colOff>
      <xdr:row>1</xdr:row>
      <xdr:rowOff>170090</xdr:rowOff>
    </xdr:from>
    <xdr:to>
      <xdr:col>2</xdr:col>
      <xdr:colOff>607763</xdr:colOff>
      <xdr:row>7</xdr:row>
      <xdr:rowOff>94053</xdr:rowOff>
    </xdr:to>
    <xdr:sp macro="" textlink="">
      <xdr:nvSpPr>
        <xdr:cNvPr id="3" name="Rectangle 2">
          <a:extLst>
            <a:ext uri="{FF2B5EF4-FFF2-40B4-BE49-F238E27FC236}">
              <a16:creationId xmlns:a16="http://schemas.microsoft.com/office/drawing/2014/main" id="{D0DFEA4F-995D-4012-A5B3-65A91D8BB502}"/>
            </a:ext>
          </a:extLst>
        </xdr:cNvPr>
        <xdr:cNvSpPr/>
      </xdr:nvSpPr>
      <xdr:spPr>
        <a:xfrm>
          <a:off x="11339" y="498929"/>
          <a:ext cx="1821067" cy="1012535"/>
        </a:xfrm>
        <a:prstGeom prst="rect">
          <a:avLst/>
        </a:prstGeom>
        <a:solidFill>
          <a:srgbClr val="2C24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twoCellAnchor>
    <xdr:from>
      <xdr:col>0</xdr:col>
      <xdr:colOff>11340</xdr:colOff>
      <xdr:row>17</xdr:row>
      <xdr:rowOff>158750</xdr:rowOff>
    </xdr:from>
    <xdr:to>
      <xdr:col>2</xdr:col>
      <xdr:colOff>607764</xdr:colOff>
      <xdr:row>22</xdr:row>
      <xdr:rowOff>158289</xdr:rowOff>
    </xdr:to>
    <xdr:sp macro="" textlink="">
      <xdr:nvSpPr>
        <xdr:cNvPr id="6" name="Rectangle 5">
          <a:extLst>
            <a:ext uri="{FF2B5EF4-FFF2-40B4-BE49-F238E27FC236}">
              <a16:creationId xmlns:a16="http://schemas.microsoft.com/office/drawing/2014/main" id="{CEBAD979-9206-40DF-BBEF-F38E882B6B1F}"/>
            </a:ext>
          </a:extLst>
        </xdr:cNvPr>
        <xdr:cNvSpPr/>
      </xdr:nvSpPr>
      <xdr:spPr>
        <a:xfrm>
          <a:off x="11340" y="3390446"/>
          <a:ext cx="1821067" cy="906682"/>
        </a:xfrm>
        <a:prstGeom prst="rect">
          <a:avLst/>
        </a:prstGeom>
        <a:solidFill>
          <a:srgbClr val="5B7B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0</xdr:col>
      <xdr:colOff>11340</xdr:colOff>
      <xdr:row>13</xdr:row>
      <xdr:rowOff>11339</xdr:rowOff>
    </xdr:from>
    <xdr:to>
      <xdr:col>2</xdr:col>
      <xdr:colOff>607764</xdr:colOff>
      <xdr:row>17</xdr:row>
      <xdr:rowOff>177694</xdr:rowOff>
    </xdr:to>
    <xdr:sp macro="" textlink="">
      <xdr:nvSpPr>
        <xdr:cNvPr id="7" name="Rectangle 6">
          <a:extLst>
            <a:ext uri="{FF2B5EF4-FFF2-40B4-BE49-F238E27FC236}">
              <a16:creationId xmlns:a16="http://schemas.microsoft.com/office/drawing/2014/main" id="{AB9CB203-63FF-425A-8A17-49BBB27F2369}"/>
            </a:ext>
          </a:extLst>
        </xdr:cNvPr>
        <xdr:cNvSpPr/>
      </xdr:nvSpPr>
      <xdr:spPr>
        <a:xfrm>
          <a:off x="11340" y="2517321"/>
          <a:ext cx="1821067" cy="892069"/>
        </a:xfrm>
        <a:prstGeom prst="rect">
          <a:avLst/>
        </a:prstGeom>
        <a:solidFill>
          <a:srgbClr val="7A9E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11340</xdr:colOff>
      <xdr:row>7</xdr:row>
      <xdr:rowOff>90714</xdr:rowOff>
    </xdr:from>
    <xdr:to>
      <xdr:col>2</xdr:col>
      <xdr:colOff>607764</xdr:colOff>
      <xdr:row>13</xdr:row>
      <xdr:rowOff>24337</xdr:rowOff>
    </xdr:to>
    <xdr:sp macro="" textlink="">
      <xdr:nvSpPr>
        <xdr:cNvPr id="9" name="Rectangle 8">
          <a:extLst>
            <a:ext uri="{FF2B5EF4-FFF2-40B4-BE49-F238E27FC236}">
              <a16:creationId xmlns:a16="http://schemas.microsoft.com/office/drawing/2014/main" id="{4F484D06-E697-4A0F-89B6-07FB49E29E15}"/>
            </a:ext>
          </a:extLst>
        </xdr:cNvPr>
        <xdr:cNvSpPr/>
      </xdr:nvSpPr>
      <xdr:spPr>
        <a:xfrm>
          <a:off x="11340" y="1508125"/>
          <a:ext cx="1821067" cy="1022194"/>
        </a:xfrm>
        <a:prstGeom prst="rect">
          <a:avLst/>
        </a:prstGeom>
        <a:solidFill>
          <a:srgbClr val="5C4A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12959</xdr:colOff>
      <xdr:row>3</xdr:row>
      <xdr:rowOff>12958</xdr:rowOff>
    </xdr:from>
    <xdr:to>
      <xdr:col>6</xdr:col>
      <xdr:colOff>597714</xdr:colOff>
      <xdr:row>19</xdr:row>
      <xdr:rowOff>165609</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756DFAD1-E684-48BD-A2A7-219AC05A34F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9354" y="692260"/>
              <a:ext cx="2401151" cy="29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1</xdr:rowOff>
    </xdr:from>
    <xdr:to>
      <xdr:col>3</xdr:col>
      <xdr:colOff>8603</xdr:colOff>
      <xdr:row>19</xdr:row>
      <xdr:rowOff>162443</xdr:rowOff>
    </xdr:to>
    <xdr:sp macro="" textlink="">
      <xdr:nvSpPr>
        <xdr:cNvPr id="4" name="Rectangle 3">
          <a:extLst>
            <a:ext uri="{FF2B5EF4-FFF2-40B4-BE49-F238E27FC236}">
              <a16:creationId xmlns:a16="http://schemas.microsoft.com/office/drawing/2014/main" id="{4BA49261-C277-4FE3-AA28-83328625FFEF}"/>
            </a:ext>
          </a:extLst>
        </xdr:cNvPr>
        <xdr:cNvSpPr/>
      </xdr:nvSpPr>
      <xdr:spPr>
        <a:xfrm>
          <a:off x="0" y="502094"/>
          <a:ext cx="1824998" cy="3175000"/>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10948</xdr:colOff>
      <xdr:row>6</xdr:row>
      <xdr:rowOff>175172</xdr:rowOff>
    </xdr:from>
    <xdr:to>
      <xdr:col>20</xdr:col>
      <xdr:colOff>350345</xdr:colOff>
      <xdr:row>19</xdr:row>
      <xdr:rowOff>153276</xdr:rowOff>
    </xdr:to>
    <xdr:sp macro="" textlink="">
      <xdr:nvSpPr>
        <xdr:cNvPr id="12" name="Rectangle 11">
          <a:extLst>
            <a:ext uri="{FF2B5EF4-FFF2-40B4-BE49-F238E27FC236}">
              <a16:creationId xmlns:a16="http://schemas.microsoft.com/office/drawing/2014/main" id="{F40C5F7A-DD43-45CF-BF67-FF4D21DCF10D}"/>
            </a:ext>
          </a:extLst>
        </xdr:cNvPr>
        <xdr:cNvSpPr/>
      </xdr:nvSpPr>
      <xdr:spPr>
        <a:xfrm>
          <a:off x="7981293" y="1434224"/>
          <a:ext cx="4631121" cy="2397673"/>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10949</xdr:colOff>
      <xdr:row>6</xdr:row>
      <xdr:rowOff>175172</xdr:rowOff>
    </xdr:from>
    <xdr:to>
      <xdr:col>20</xdr:col>
      <xdr:colOff>262759</xdr:colOff>
      <xdr:row>19</xdr:row>
      <xdr:rowOff>32845</xdr:rowOff>
    </xdr:to>
    <xdr:graphicFrame macro="">
      <xdr:nvGraphicFramePr>
        <xdr:cNvPr id="15" name="Chart 14">
          <a:extLst>
            <a:ext uri="{FF2B5EF4-FFF2-40B4-BE49-F238E27FC236}">
              <a16:creationId xmlns:a16="http://schemas.microsoft.com/office/drawing/2014/main" id="{69E505BD-82BA-4BFA-89D7-A8235564D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601646</xdr:colOff>
      <xdr:row>7</xdr:row>
      <xdr:rowOff>20366</xdr:rowOff>
    </xdr:from>
    <xdr:to>
      <xdr:col>37</xdr:col>
      <xdr:colOff>0</xdr:colOff>
      <xdr:row>19</xdr:row>
      <xdr:rowOff>162442</xdr:rowOff>
    </xdr:to>
    <xdr:sp macro="" textlink="">
      <xdr:nvSpPr>
        <xdr:cNvPr id="16" name="Rectangle 15">
          <a:extLst>
            <a:ext uri="{FF2B5EF4-FFF2-40B4-BE49-F238E27FC236}">
              <a16:creationId xmlns:a16="http://schemas.microsoft.com/office/drawing/2014/main" id="{1AFB33A0-174B-4081-BA01-EAC1A7B200CE}"/>
            </a:ext>
          </a:extLst>
        </xdr:cNvPr>
        <xdr:cNvSpPr/>
      </xdr:nvSpPr>
      <xdr:spPr>
        <a:xfrm>
          <a:off x="16949204" y="1408506"/>
          <a:ext cx="5453005" cy="2268587"/>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361293</xdr:colOff>
      <xdr:row>6</xdr:row>
      <xdr:rowOff>175173</xdr:rowOff>
    </xdr:from>
    <xdr:to>
      <xdr:col>28</xdr:col>
      <xdr:colOff>0</xdr:colOff>
      <xdr:row>19</xdr:row>
      <xdr:rowOff>164224</xdr:rowOff>
    </xdr:to>
    <xdr:sp macro="" textlink="">
      <xdr:nvSpPr>
        <xdr:cNvPr id="18" name="Rectangle 17">
          <a:extLst>
            <a:ext uri="{FF2B5EF4-FFF2-40B4-BE49-F238E27FC236}">
              <a16:creationId xmlns:a16="http://schemas.microsoft.com/office/drawing/2014/main" id="{8D9080A4-2AF3-4B13-BD09-396721D28A00}"/>
            </a:ext>
          </a:extLst>
        </xdr:cNvPr>
        <xdr:cNvSpPr/>
      </xdr:nvSpPr>
      <xdr:spPr>
        <a:xfrm>
          <a:off x="12623362" y="1434225"/>
          <a:ext cx="4543535" cy="2408620"/>
        </a:xfrm>
        <a:prstGeom prst="rect">
          <a:avLst/>
        </a:prstGeom>
        <a:solidFill>
          <a:srgbClr val="EDE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361293</xdr:colOff>
      <xdr:row>6</xdr:row>
      <xdr:rowOff>175173</xdr:rowOff>
    </xdr:from>
    <xdr:to>
      <xdr:col>28</xdr:col>
      <xdr:colOff>28465</xdr:colOff>
      <xdr:row>19</xdr:row>
      <xdr:rowOff>76638</xdr:rowOff>
    </xdr:to>
    <xdr:graphicFrame macro="">
      <xdr:nvGraphicFramePr>
        <xdr:cNvPr id="19" name="Chart 18">
          <a:extLst>
            <a:ext uri="{FF2B5EF4-FFF2-40B4-BE49-F238E27FC236}">
              <a16:creationId xmlns:a16="http://schemas.microsoft.com/office/drawing/2014/main" id="{F1E44156-0E12-4B52-B3CE-8A202ACD5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601645</xdr:colOff>
      <xdr:row>7</xdr:row>
      <xdr:rowOff>20366</xdr:rowOff>
    </xdr:from>
    <xdr:to>
      <xdr:col>36</xdr:col>
      <xdr:colOff>177208</xdr:colOff>
      <xdr:row>20</xdr:row>
      <xdr:rowOff>42264</xdr:rowOff>
    </xdr:to>
    <xdr:graphicFrame macro="">
      <xdr:nvGraphicFramePr>
        <xdr:cNvPr id="21" name="Chart 20">
          <a:extLst>
            <a:ext uri="{FF2B5EF4-FFF2-40B4-BE49-F238E27FC236}">
              <a16:creationId xmlns:a16="http://schemas.microsoft.com/office/drawing/2014/main" id="{5DA52AD0-745F-4714-9710-8B8F7E08E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xdr:colOff>
      <xdr:row>3</xdr:row>
      <xdr:rowOff>0</xdr:rowOff>
    </xdr:from>
    <xdr:to>
      <xdr:col>13</xdr:col>
      <xdr:colOff>-1</xdr:colOff>
      <xdr:row>20</xdr:row>
      <xdr:rowOff>0</xdr:rowOff>
    </xdr:to>
    <mc:AlternateContent xmlns:mc="http://schemas.openxmlformats.org/markup-compatibility/2006" xmlns:a14="http://schemas.microsoft.com/office/drawing/2010/main">
      <mc:Choice Requires="a14">
        <xdr:graphicFrame macro="">
          <xdr:nvGraphicFramePr>
            <xdr:cNvPr id="10" name="Label 1">
              <a:extLst>
                <a:ext uri="{FF2B5EF4-FFF2-40B4-BE49-F238E27FC236}">
                  <a16:creationId xmlns:a16="http://schemas.microsoft.com/office/drawing/2014/main" id="{0AB481D4-2F13-4AF4-AE53-89A91B6C2BA1}"/>
                </a:ext>
              </a:extLst>
            </xdr:cNvPr>
            <xdr:cNvGraphicFramePr/>
          </xdr:nvGraphicFramePr>
          <xdr:xfrm>
            <a:off x="0" y="0"/>
            <a:ext cx="0" cy="0"/>
          </xdr:xfrm>
          <a:graphic>
            <a:graphicData uri="http://schemas.microsoft.com/office/drawing/2010/slicer">
              <sle:slicer xmlns:sle="http://schemas.microsoft.com/office/drawing/2010/slicer" name="Label 1"/>
            </a:graphicData>
          </a:graphic>
        </xdr:graphicFrame>
      </mc:Choice>
      <mc:Fallback xmlns="">
        <xdr:sp macro="" textlink="">
          <xdr:nvSpPr>
            <xdr:cNvPr id="0" name=""/>
            <xdr:cNvSpPr>
              <a:spLocks noTextEdit="1"/>
            </xdr:cNvSpPr>
          </xdr:nvSpPr>
          <xdr:spPr>
            <a:xfrm>
              <a:off x="4222749" y="714375"/>
              <a:ext cx="3619500"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162441</xdr:rowOff>
    </xdr:from>
    <xdr:to>
      <xdr:col>3</xdr:col>
      <xdr:colOff>4672</xdr:colOff>
      <xdr:row>20</xdr:row>
      <xdr:rowOff>5868</xdr:rowOff>
    </xdr:to>
    <xdr:sp macro="" textlink="">
      <xdr:nvSpPr>
        <xdr:cNvPr id="11" name="Rectangle 10">
          <a:extLst>
            <a:ext uri="{FF2B5EF4-FFF2-40B4-BE49-F238E27FC236}">
              <a16:creationId xmlns:a16="http://schemas.microsoft.com/office/drawing/2014/main" id="{EC5C6575-F44F-40CC-82CD-9E6B92938DA8}"/>
            </a:ext>
          </a:extLst>
        </xdr:cNvPr>
        <xdr:cNvSpPr/>
      </xdr:nvSpPr>
      <xdr:spPr>
        <a:xfrm>
          <a:off x="0" y="2791046"/>
          <a:ext cx="1821067" cy="906682"/>
        </a:xfrm>
        <a:prstGeom prst="rect">
          <a:avLst/>
        </a:prstGeom>
        <a:solidFill>
          <a:srgbClr val="5B7B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Global vs Korea</a:t>
          </a:r>
        </a:p>
      </xdr:txBody>
    </xdr:sp>
    <xdr:clientData/>
  </xdr:twoCellAnchor>
  <xdr:twoCellAnchor>
    <xdr:from>
      <xdr:col>0</xdr:col>
      <xdr:colOff>0</xdr:colOff>
      <xdr:row>9</xdr:row>
      <xdr:rowOff>162441</xdr:rowOff>
    </xdr:from>
    <xdr:to>
      <xdr:col>3</xdr:col>
      <xdr:colOff>4672</xdr:colOff>
      <xdr:row>14</xdr:row>
      <xdr:rowOff>168463</xdr:rowOff>
    </xdr:to>
    <xdr:sp macro="" textlink="">
      <xdr:nvSpPr>
        <xdr:cNvPr id="13" name="Rectangle 12">
          <a:extLst>
            <a:ext uri="{FF2B5EF4-FFF2-40B4-BE49-F238E27FC236}">
              <a16:creationId xmlns:a16="http://schemas.microsoft.com/office/drawing/2014/main" id="{4CB49546-2E50-4D0E-A2BA-5F1EC5E52449}"/>
            </a:ext>
          </a:extLst>
        </xdr:cNvPr>
        <xdr:cNvSpPr/>
      </xdr:nvSpPr>
      <xdr:spPr>
        <a:xfrm>
          <a:off x="0" y="1904999"/>
          <a:ext cx="1821067" cy="892069"/>
        </a:xfrm>
        <a:prstGeom prst="rect">
          <a:avLst/>
        </a:prstGeom>
        <a:solidFill>
          <a:srgbClr val="7A9E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Streaming</a:t>
          </a:r>
        </a:p>
      </xdr:txBody>
    </xdr:sp>
    <xdr:clientData/>
  </xdr:twoCellAnchor>
  <xdr:twoCellAnchor>
    <xdr:from>
      <xdr:col>0</xdr:col>
      <xdr:colOff>0</xdr:colOff>
      <xdr:row>5</xdr:row>
      <xdr:rowOff>162441</xdr:rowOff>
    </xdr:from>
    <xdr:to>
      <xdr:col>3</xdr:col>
      <xdr:colOff>4672</xdr:colOff>
      <xdr:row>10</xdr:row>
      <xdr:rowOff>62308</xdr:rowOff>
    </xdr:to>
    <xdr:sp macro="" textlink="">
      <xdr:nvSpPr>
        <xdr:cNvPr id="14" name="Rectangle 13">
          <a:extLst>
            <a:ext uri="{FF2B5EF4-FFF2-40B4-BE49-F238E27FC236}">
              <a16:creationId xmlns:a16="http://schemas.microsoft.com/office/drawing/2014/main" id="{D69DF3FA-5F9E-4D62-88B0-BA00343421A6}"/>
            </a:ext>
          </a:extLst>
        </xdr:cNvPr>
        <xdr:cNvSpPr/>
      </xdr:nvSpPr>
      <xdr:spPr>
        <a:xfrm>
          <a:off x="0" y="1196162"/>
          <a:ext cx="1821067" cy="785913"/>
        </a:xfrm>
        <a:prstGeom prst="rect">
          <a:avLst/>
        </a:prstGeom>
        <a:solidFill>
          <a:srgbClr val="5C4A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🔥FanEngagement</a:t>
          </a:r>
        </a:p>
      </xdr:txBody>
    </xdr:sp>
    <xdr:clientData/>
  </xdr:twoCellAnchor>
  <xdr:twoCellAnchor>
    <xdr:from>
      <xdr:col>0</xdr:col>
      <xdr:colOff>0</xdr:colOff>
      <xdr:row>1</xdr:row>
      <xdr:rowOff>162441</xdr:rowOff>
    </xdr:from>
    <xdr:to>
      <xdr:col>3</xdr:col>
      <xdr:colOff>4672</xdr:colOff>
      <xdr:row>5</xdr:row>
      <xdr:rowOff>170789</xdr:rowOff>
    </xdr:to>
    <xdr:sp macro="" textlink="">
      <xdr:nvSpPr>
        <xdr:cNvPr id="17" name="Rectangle 16">
          <a:extLst>
            <a:ext uri="{FF2B5EF4-FFF2-40B4-BE49-F238E27FC236}">
              <a16:creationId xmlns:a16="http://schemas.microsoft.com/office/drawing/2014/main" id="{9696C128-B1B0-4E4F-AC12-6415BB8754CC}"/>
            </a:ext>
          </a:extLst>
        </xdr:cNvPr>
        <xdr:cNvSpPr/>
      </xdr:nvSpPr>
      <xdr:spPr>
        <a:xfrm>
          <a:off x="0" y="487325"/>
          <a:ext cx="1821067" cy="717185"/>
        </a:xfrm>
        <a:prstGeom prst="rect">
          <a:avLst/>
        </a:prstGeom>
        <a:solidFill>
          <a:srgbClr val="2C24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Overview</a:t>
          </a: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nika beera" refreshedDate="46132.572011342592" backgroundQuery="1" createdVersion="8" refreshedVersion="8" minRefreshableVersion="3" recordCount="0" supportSubquery="1" supportAdvancedDrill="1" xr:uid="{7B9134A6-1C12-44DA-8934-5391A30B5B3A}">
  <cacheSource type="external" connectionId="4"/>
  <cacheFields count="1">
    <cacheField name="[Measures].[Distinct Count of Artist]" caption="Distinct Count of Artist" numFmtId="0" hierarchy="35" level="32767"/>
  </cacheFields>
  <cacheHierarchies count="36">
    <cacheHierarchy uniqueName="[tblmaster].[Index]" caption="Index" attribute="1" defaultMemberUniqueName="[tblmaster].[Index].[All]" allUniqueName="[tblmaster].[Index].[All]" dimensionUniqueName="[tblmaster]" displayFolder="" count="0" memberValueDatatype="20" unbalanced="0"/>
    <cacheHierarchy uniqueName="[tblmaster].[Rank]" caption="Rank" attribute="1" defaultMemberUniqueName="[tblmaster].[Rank].[All]" allUniqueName="[tblmaster].[Rank].[All]" dimensionUniqueName="[tblmaster]" displayFolder="" count="0" memberValueDatatype="20" unbalanced="0"/>
    <cacheHierarchy uniqueName="[tblmaster].[Year]" caption="Year" attribute="1" defaultMemberUniqueName="[tblmaster].[Year].[All]" allUniqueName="[tblmaster].[Year].[All]" dimensionUniqueName="[tblmaster]" displayFolder="" count="0" memberValueDatatype="20" unbalanced="0"/>
    <cacheHierarchy uniqueName="[tblmaster].[AlbumName]" caption="AlbumName" attribute="1" defaultMemberUniqueName="[tblmaster].[AlbumName].[All]" allUniqueName="[tblmaster].[AlbumName].[All]" dimensionUniqueName="[tblmaster]" displayFolder="" count="0" memberValueDatatype="130" unbalanced="0"/>
    <cacheHierarchy uniqueName="[tblmaster].[Artist]" caption="Artist" attribute="1" defaultMemberUniqueName="[tblmaster].[Artist].[All]" allUniqueName="[tblmaster].[Artist].[All]" dimensionUniqueName="[tblmaster]" displayFolder="" count="0" memberValueDatatype="130" unbalanced="0"/>
    <cacheHierarchy uniqueName="[tblmaster].[ReleaseDate]" caption="ReleaseDate" attribute="1" time="1" defaultMemberUniqueName="[tblmaster].[ReleaseDate].[All]" allUniqueName="[tblmaster].[ReleaseDate].[All]" dimensionUniqueName="[tblmaster]" displayFolder="" count="0" memberValueDatatype="7" unbalanced="0"/>
    <cacheHierarchy uniqueName="[tblmaster].[Label]" caption="Label" attribute="1" defaultMemberUniqueName="[tblmaster].[Label].[All]" allUniqueName="[tblmaster].[Label].[All]" dimensionUniqueName="[tblmaster]" displayFolder="" count="0" memberValueDatatype="130" unbalanced="0"/>
    <cacheHierarchy uniqueName="[tblmaster].[AlbumSales]" caption="AlbumSales" attribute="1" defaultMemberUniqueName="[tblmaster].[AlbumSales].[All]" allUniqueName="[tblmaster].[AlbumSales].[All]" dimensionUniqueName="[tblmaster]" displayFolder="" count="0" memberValueDatatype="20" unbalanced="0"/>
    <cacheHierarchy uniqueName="[tblmaster].[KoreaSales]" caption="KoreaSales" attribute="1" defaultMemberUniqueName="[tblmaster].[KoreaSales].[All]" allUniqueName="[tblmaster].[KoreaSales].[All]" dimensionUniqueName="[tblmaster]" displayFolder="" count="0" memberValueDatatype="20" unbalanced="0"/>
    <cacheHierarchy uniqueName="[tblmaster].[GlobalSales]" caption="GlobalSales" attribute="1" defaultMemberUniqueName="[tblmaster].[GlobalSales].[All]" allUniqueName="[tblmaster].[GlobalSales].[All]" dimensionUniqueName="[tblmaster]" displayFolder="" count="0" memberValueDatatype="20" unbalanced="0"/>
    <cacheHierarchy uniqueName="[tblmaster].[SpotifyStreams]" caption="SpotifyStreams" attribute="1" defaultMemberUniqueName="[tblmaster].[SpotifyStreams].[All]" allUniqueName="[tblmaster].[SpotifyStreams].[All]" dimensionUniqueName="[tblmaster]" displayFolder="" count="0" memberValueDatatype="5" unbalanced="0"/>
    <cacheHierarchy uniqueName="[tblmaster].[YoutubeStreams]" caption="YoutubeStreams" attribute="1" defaultMemberUniqueName="[tblmaster].[YoutubeStreams].[All]" allUniqueName="[tblmaster].[YoutubeStreams].[All]" dimensionUniqueName="[tblmaster]" displayFolder="" count="0" memberValueDatatype="5" unbalanced="0"/>
    <cacheHierarchy uniqueName="[tblmaster].[MelonStreams]" caption="MelonStreams" attribute="1" defaultMemberUniqueName="[tblmaster].[MelonStreams].[All]" allUniqueName="[tblmaster].[MelonStreams].[All]" dimensionUniqueName="[tblmaster]" displayFolder="" count="0" memberValueDatatype="20" unbalanced="0"/>
    <cacheHierarchy uniqueName="[tblmaster].[TwitterMentions]" caption="TwitterMentions" attribute="1" defaultMemberUniqueName="[tblmaster].[TwitterMentions].[All]" allUniqueName="[tblmaster].[TwitterMentions].[All]" dimensionUniqueName="[tblmaster]" displayFolder="" count="0" memberValueDatatype="20" unbalanced="0"/>
    <cacheHierarchy uniqueName="[tblmaster].[WeversePosts]" caption="WeversePosts" attribute="1" defaultMemberUniqueName="[tblmaster].[WeversePosts].[All]" allUniqueName="[tblmaster].[WeversePosts].[All]" dimensionUniqueName="[tblmaster]" displayFolder="" count="0" memberValueDatatype="20" unbalanced="0"/>
    <cacheHierarchy uniqueName="[tblmaster].[FanCafeMembers]" caption="FanCafeMembers" attribute="1" defaultMemberUniqueName="[tblmaster].[FanCafeMembers].[All]" allUniqueName="[tblmaster].[FanCafeMembers].[All]" dimensionUniqueName="[tblmaster]" displayFolder="" count="0" memberValueDatatype="20" unbalanced="0"/>
    <cacheHierarchy uniqueName="[tblmaster].[Spotify_N]" caption="Spotify_N" attribute="1" defaultMemberUniqueName="[tblmaster].[Spotify_N].[All]" allUniqueName="[tblmaster].[Spotify_N].[All]" dimensionUniqueName="[tblmaster]" displayFolder="" count="0" memberValueDatatype="5" unbalanced="0"/>
    <cacheHierarchy uniqueName="[tblmaster].[Youtube_N]" caption="Youtube_N" attribute="1" defaultMemberUniqueName="[tblmaster].[Youtube_N].[All]" allUniqueName="[tblmaster].[Youtube_N].[All]" dimensionUniqueName="[tblmaster]" displayFolder="" count="0" memberValueDatatype="5" unbalanced="0"/>
    <cacheHierarchy uniqueName="[tblmaster].[Melon_N]" caption="Melon_N" attribute="1" defaultMemberUniqueName="[tblmaster].[Melon_N].[All]" allUniqueName="[tblmaster].[Melon_N].[All]" dimensionUniqueName="[tblmaster]" displayFolder="" count="0" memberValueDatatype="5" unbalanced="0"/>
    <cacheHierarchy uniqueName="[tblmaster].[Twitter_N]" caption="Twitter_N" attribute="1" defaultMemberUniqueName="[tblmaster].[Twitter_N].[All]" allUniqueName="[tblmaster].[Twitter_N].[All]" dimensionUniqueName="[tblmaster]" displayFolder="" count="0" memberValueDatatype="5" unbalanced="0"/>
    <cacheHierarchy uniqueName="[tblmaster].[Weverse_N]" caption="Weverse_N" attribute="1" defaultMemberUniqueName="[tblmaster].[Weverse_N].[All]" allUniqueName="[tblmaster].[Weverse_N].[All]" dimensionUniqueName="[tblmaster]" displayFolder="" count="0" memberValueDatatype="5" unbalanced="0"/>
    <cacheHierarchy uniqueName="[tblmaster].[FanCafe_N]" caption="FanCafe_N" attribute="1" defaultMemberUniqueName="[tblmaster].[FanCafe_N].[All]" allUniqueName="[tblmaster].[FanCafe_N].[All]" dimensionUniqueName="[tblmaster]" displayFolder="" count="0" memberValueDatatype="5" unbalanced="0"/>
    <cacheHierarchy uniqueName="[tblmaster].[AlbumSales_N]" caption="AlbumSales_N" attribute="1" defaultMemberUniqueName="[tblmaster].[AlbumSales_N].[All]" allUniqueName="[tblmaster].[AlbumSales_N].[All]" dimensionUniqueName="[tblmaster]" displayFolder="" count="0" memberValueDatatype="5" unbalanced="0"/>
    <cacheHierarchy uniqueName="[tblmaster].[FES]" caption="FES" attribute="1" defaultMemberUniqueName="[tblmaster].[FES].[All]" allUniqueName="[tblmaster].[FES].[All]" dimensionUniqueName="[tblmaster]" displayFolder="" count="0" memberValueDatatype="5" unbalanced="0"/>
    <cacheHierarchy uniqueName="[tblmaster].[NormalizedFES]" caption="NormalizedFES" attribute="1" defaultMemberUniqueName="[tblmaster].[NormalizedFES].[All]" allUniqueName="[tblmaster].[NormalizedFES].[All]" dimensionUniqueName="[tblmaster]" displayFolder="" count="0" memberValueDatatype="5" unbalanced="0"/>
    <cacheHierarchy uniqueName="[tblmaster].[Tier]" caption="Tier" attribute="1" defaultMemberUniqueName="[tblmaster].[Tier].[All]" allUniqueName="[tblmaster].[Tier].[All]" dimensionUniqueName="[tblmaster]" displayFolder="" count="0" memberValueDatatype="130" unbalanced="0"/>
    <cacheHierarchy uniqueName="[tblmaster].[Koreapct]" caption="Koreapct" attribute="1" defaultMemberUniqueName="[tblmaster].[Koreapct].[All]" allUniqueName="[tblmaster].[Koreapct].[All]" dimensionUniqueName="[tblmaster]" displayFolder="" count="0" memberValueDatatype="5" unbalanced="0"/>
    <cacheHierarchy uniqueName="[tblmaster].[Globalpct]" caption="Globalpct" attribute="1" defaultMemberUniqueName="[tblmaster].[Globalpct].[All]" allUniqueName="[tblmaster].[Globalpct].[All]" dimensionUniqueName="[tblmaster]" displayFolder="" count="0" memberValueDatatype="5" unbalanced="0"/>
    <cacheHierarchy uniqueName="[tblmaster].[Exportindex]" caption="Exportindex" attribute="1" defaultMemberUniqueName="[tblmaster].[Exportindex].[All]" allUniqueName="[tblmaster].[Exportindex].[All]" dimensionUniqueName="[tblmaster]" displayFolder="" count="0" memberValueDatatype="5" unbalanced="0"/>
    <cacheHierarchy uniqueName="[tblmaster].[Classification]" caption="Classification" attribute="1" defaultMemberUniqueName="[tblmaster].[Classification].[All]" allUniqueName="[tblmaster].[Classification].[All]" dimensionUniqueName="[tblmaster]" displayFolder="" count="0" memberValueDatatype="130" unbalanced="0"/>
    <cacheHierarchy uniqueName="[tblmaster].[AlbumStreams]" caption="AlbumStreams" attribute="1" defaultMemberUniqueName="[tblmaster].[AlbumStreams].[All]" allUniqueName="[tblmaster].[AlbumStreams].[All]" dimensionUniqueName="[tblmaster]" displayFolder="" count="0" memberValueDatatype="5" unbalanced="0"/>
    <cacheHierarchy uniqueName="[tblmaster].[Month]" caption="Month" attribute="1" defaultMemberUniqueName="[tblmaster].[Month].[All]" allUniqueName="[tblmaster].[Month].[All]" dimensionUniqueName="[tblmaster]" displayFolder="" count="0" memberValueDatatype="130" unbalanced="0"/>
    <cacheHierarchy uniqueName="[Measures].[__XL_Count tblmaster]" caption="__XL_Count tblmaster" measure="1" displayFolder="" measureGroup="tblmaster" count="0" hidden="1"/>
    <cacheHierarchy uniqueName="[Measures].[__No measures defined]" caption="__No measures defined" measure="1" displayFolder="" count="0" hidden="1"/>
    <cacheHierarchy uniqueName="[Measures].[Count of Artist]" caption="Count of Artist" measure="1" displayFolder="" measureGroup="tblmaster" count="0" hidden="1">
      <extLst>
        <ext xmlns:x15="http://schemas.microsoft.com/office/spreadsheetml/2010/11/main" uri="{B97F6D7D-B522-45F9-BDA1-12C45D357490}">
          <x15:cacheHierarchy aggregatedColumn="4"/>
        </ext>
      </extLst>
    </cacheHierarchy>
    <cacheHierarchy uniqueName="[Measures].[Distinct Count of Artist]" caption="Distinct Count of Artist" measure="1" displayFolder="" measureGroup="tblmaster"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blmaster" uniqueName="[tblmaster]" caption="tblmaster"/>
  </dimensions>
  <measureGroups count="1">
    <measureGroup name="tblmaster" caption="tblmas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beera" refreshedDate="46132.572011689816" createdVersion="8" refreshedVersion="8" minRefreshableVersion="3" recordCount="800" xr:uid="{3F392CD4-2CB3-49DF-9D12-79913289F32A}">
  <cacheSource type="worksheet">
    <worksheetSource name="tblmaster"/>
  </cacheSource>
  <cacheFields count="32">
    <cacheField name="Index" numFmtId="0">
      <sharedItems containsSemiMixedTypes="0" containsString="0" containsNumber="1" containsInteger="1" minValue="1" maxValue="800"/>
    </cacheField>
    <cacheField name="Rank" numFmtId="0">
      <sharedItems containsSemiMixedTypes="0" containsString="0" containsNumber="1" containsInteger="1" minValue="1" maxValue="100"/>
    </cacheField>
    <cacheField name="Year" numFmtId="0">
      <sharedItems containsSemiMixedTypes="0" containsString="0" containsNumber="1" containsInteger="1" minValue="2019" maxValue="2026" count="8">
        <n v="2019"/>
        <n v="2020"/>
        <n v="2021"/>
        <n v="2022"/>
        <n v="2023"/>
        <n v="2024"/>
        <n v="2025"/>
        <n v="2026"/>
      </sharedItems>
    </cacheField>
    <cacheField name="AlbumName" numFmtId="0">
      <sharedItems count="713">
        <s v="MAP OF THE SOUL : PERSONA"/>
        <s v="3RD ALBUM ‘An Ode’"/>
        <s v="OBSESSION - The 6th Album"/>
        <s v="비상 : QUANTUM LEAP"/>
        <s v="BTS WORLD OST"/>
        <s v="City Lights - The 1st Mini Album"/>
        <s v="color on me"/>
        <s v="6TH MINI ALBUM `YOU MADE MY DAWN`"/>
        <s v="Time_Slip - The 9th Album"/>
        <s v="Feel Special"/>
        <s v="FANCY YOU"/>
        <s v="What a life - The 1st Mini Album"/>
        <s v="LOVE YOURSELF 承 `Her`"/>
        <s v="LOVE YOURSELF 結 `Answer`"/>
        <s v="LOVE YOURSELF 轉 `Tear`"/>
        <s v="We Boom - The 3rd Mini Album"/>
        <s v="KILL THIS LOVE"/>
        <s v="SPINNING TOP : BETWEEN SECURITY &amp; INSECURITY"/>
        <s v="Call My Name"/>
        <s v="NCT #127 WE ARE SUPERHUMAN - The 4th Mini Album"/>
        <s v="HEART*IZ"/>
        <s v="WE ARE HERE - The 2nd Album Take.2"/>
        <s v="The 6th Mini Album `Happily Ever After`"/>
        <s v="`FOLLOW` : FIND YOU"/>
        <s v="The 7th Mini Album `The Table`"/>
        <s v="꿈의 장: STAR"/>
        <s v="꿈의 장: MAGIC"/>
        <s v="Love poem"/>
        <s v="사월, 그리고 꽃 - The 1st Mini Album"/>
        <s v="Cle : LEVANTER"/>
        <s v="Cle 1 : MIROH"/>
        <s v="B:COMPLETE"/>
        <s v="The 1st Mini Album"/>
        <s v="Purpose - The 2nd Album"/>
        <s v="TREASURE EP.FIN : All To Action"/>
        <s v="사랑하는 그대에게 - The 2nd Mini Album"/>
        <s v="`The ReVe Festival` Day 1"/>
        <s v="Cle 2 : Yellow Wood"/>
        <s v="TREASURE EP.3 : One To All"/>
        <s v="True Colors - The 1st Mini Album"/>
        <s v="6IXENSE"/>
        <s v="WINGS"/>
        <s v="화양연화 Young Forever"/>
        <s v="2nd Single Album [Bloom Bloom]"/>
        <s v="WE"/>
        <s v="All Light"/>
        <s v="IT`z ICY"/>
        <s v="YOU NEVER WALK ALONE"/>
        <s v="BLUE FLAME"/>
        <s v="4th MINI ALBUM [DreamLike]"/>
        <s v="`The ReVe Festival` Day 2"/>
        <s v="O`CLOCK"/>
        <s v="reality in BLACK"/>
        <s v="WANT - The 2nd Mini Album"/>
        <s v="CROSS"/>
        <s v="The Four Seasons"/>
        <s v="`The ReVe Festival` Finale"/>
        <s v="Another"/>
        <s v="360"/>
        <s v="S.O.L"/>
        <s v="화양연화 pt.2"/>
        <s v="Skool Luv Affair"/>
        <s v="The 2nd Album `Time for us`"/>
        <s v="DANGER - The 3rd Mini Album"/>
        <s v="My Moment"/>
        <s v="As you Wish"/>
        <s v="FOCUS"/>
        <s v="The 7th Mini Album `FEVER SEASON`"/>
        <s v="화양연화 pt.1"/>
        <s v="BXXX"/>
        <s v="SPECIAL ALBUM (For the Summer)"/>
        <s v="2nd EP ALBUM `HELLO` Chapter 2. Hello, Strange Place"/>
        <s v="DARK&amp;WILD"/>
        <s v="nostalgia"/>
        <s v="1st EP ALBUM `HELLO` Chapter 1. Hello, Stranger"/>
        <s v="2 Cool 4 Skool"/>
        <s v="TREASURE EP.2 : Zero To One"/>
        <s v="White Wind"/>
        <s v="G1"/>
        <s v="NEW KIDS REPACKAGE : THE NEW KIDS"/>
        <s v="O!RUL8,2?"/>
        <s v="MOMENT"/>
        <s v="The Book of Us : Entropy"/>
        <s v="WJ STAY?"/>
        <s v="끝을 받아들이기가 어려워"/>
        <s v="비상 : QUANTUM LEAP (KiT)"/>
        <s v="Pink Magic"/>
        <s v="The Book of Us : Gravity"/>
        <s v="SQUARE UP"/>
        <s v="RPM"/>
        <s v="FUN FACTORY"/>
        <s v="6th Mini Album [Once upon a time]"/>
        <s v="NCT 2018 EMPATHY"/>
        <s v="1¹¹=1 (POWER OF DESTINY)"/>
        <s v="JINU`s HEYDAY"/>
        <s v="야호(夜好)"/>
        <s v="6th Mini Album `NARCISSUS`"/>
        <s v="What is Love?"/>
        <s v="A Walk to Remember - Special Album"/>
        <s v="너를 만나러 간다 (The day we meet again)"/>
        <s v="MAP OF THE SOUL : 7"/>
        <s v="BE"/>
        <s v="7th Mini Album `헹가래`"/>
        <s v="NCT RESONANCE Pt. 1 - The 2nd Album"/>
        <s v="THE ALBUM"/>
        <s v="Special Album `; [Semicolon]`"/>
        <s v="Delight - The 2nd Mini Album"/>
        <s v="NCT #127 Neo Zone - The 2nd Album"/>
        <s v="NCT RESONANCE Pt. 2 - The 2nd Album"/>
        <s v="Skool Luv Affair Special Addition"/>
        <s v="Reload"/>
        <s v="MORE &amp; MORE"/>
        <s v="우리家"/>
        <s v="NCT #127 Neo Zone The Final Round - The 2nd Album Repackage"/>
        <s v="Oneiric Diary (幻想日記)"/>
        <s v="10억뷰 - The 1st Album"/>
        <s v="Super One"/>
        <s v="Eyes wide open"/>
        <s v="minisode1 : Blue Hour"/>
        <s v="BLOOM*IZ"/>
        <s v="DYE"/>
        <s v="IN生"/>
        <s v="One-reeler / Act IV"/>
        <s v="BORDER : DAY ONE"/>
        <s v="ZERO : FEVER Part.1"/>
        <s v="5th MINI ALBUM [CHASE]"/>
        <s v="GO生"/>
        <s v="꿈의 장: ETERNITY"/>
        <s v="KAI - The 1st Mini Album"/>
        <s v="Breath of Love : Last Piece"/>
        <s v="MAGENTA"/>
        <s v="SPECIAL EDITION [How You Like That]"/>
        <s v="Fatal Love"/>
        <s v="자화상 - The 1st Mini Album"/>
        <s v="CYAN"/>
        <s v="FANTASIA X"/>
        <s v="The Classic Album I - My Favorite Arias"/>
        <s v="The Classic Album II - My Favorite Songs"/>
        <s v="THE FIRST STEP : CHAPTER ONE"/>
        <s v="THE FIRST STEP : CHAPTER TWO"/>
        <s v="Monster - The 1st Mini Album"/>
        <s v="THE FIRST STEP : CHAPTER THREE"/>
        <s v="BAD BLOOD - The 4th Mini Album"/>
        <s v="Not Shy"/>
        <s v="The 8th Mini Album `The Nocturne`"/>
        <s v="TREASURE EPILOGUE : Action To Answer"/>
        <s v="NCT RESONANCE Pt. 1 - The 2nd Album (KiT)"/>
        <s v="TRAVEL"/>
        <s v="HIDEOUT: THE NEW DAY WE STEP INTO - SEASON 2."/>
        <s v="HIDEOUT: REMEMBER WHO WE ARE - SEASON1."/>
        <s v="I trust"/>
        <s v="Never Gonna Dance Again : Act 1 - The 3rd Album"/>
        <s v="IT`z ME"/>
        <s v="푸르게 빛나던 우리의 계절 (When We Were Us) - The 1st Mini Album"/>
        <s v="1ST MINI ALBUM Part. 1 [Love Synonym #1 : Right for Me]"/>
        <s v="NCT RESONANCE Pt. 2 - The 2nd Album (KiT)"/>
        <s v="EQUAL"/>
        <s v="VIVID"/>
        <s v="덤디덤디 (DUMDi DUMDi)"/>
        <s v="Never Gonna Dance Again : Act 2 - The 3rd Album"/>
        <s v="REVEAL"/>
        <s v="TIMELESS - The 9th Album Repackage"/>
        <s v="FIRST COLLECTION"/>
        <s v="1ST DESIRE [GREED]"/>
        <s v="[12:00]"/>
        <s v="Remember"/>
        <s v="애요"/>
        <s v="WE:TH"/>
        <s v="Chocolate - The 1st Mini Album"/>
        <s v="LIVED"/>
        <s v="Awaken The World - The 1st Album"/>
        <s v="SALUTE"/>
        <s v="9loryUS"/>
        <s v="Neverland"/>
        <s v="5th Mini Album [Dystopia : Lose Myself]"/>
        <s v="What Do I Call You - The 4th Mini Album"/>
        <s v="2nd Single Album [Pump It Up]"/>
        <s v="7th Mini Album [GATEWAY]"/>
        <s v="TAKE"/>
        <s v="Mayday"/>
        <s v="Continuous"/>
        <s v="WOOPS!"/>
        <s v="回:Song of the Sirens"/>
        <s v="Fame"/>
        <s v="The Book of Us : The Demon"/>
        <s v="SPIT IT OUT"/>
        <s v="The W"/>
        <s v="回:LABYRINTH"/>
        <s v="Butter"/>
        <s v="Sticker - The 3rd Album"/>
        <s v="맛 (Hot Sauce) - The 1st Album"/>
        <s v="9th Mini Album `Attacca`"/>
        <s v="Universe - The 3rd Album"/>
        <s v="8th Mini Album `Your Choice`"/>
        <s v="DON`T FIGHT THE FEELING - Special Album"/>
        <s v="NOEASY"/>
        <s v="DIMENSION : DILEMMA"/>
        <s v="Hello Future - The 1st Album Repackage"/>
        <s v="Bambi - The 3rd Mini Album"/>
        <s v="Favorite - The 3rd Album Repackage"/>
        <s v="혼돈의 장: FREEZE"/>
        <s v="BORDER : CARNIVAL"/>
        <s v="혼돈의 장: FIGHT OR ESCAPE"/>
        <s v="Christmas EveL"/>
        <s v="ZERO : FEVER Part.3"/>
        <s v="Formula of Love: O+T=&lt;3"/>
        <s v="LALISA"/>
        <s v="6TH MINI ALBUM [THRILL-ING]"/>
        <s v="3rd Single Album [MAVERICK]"/>
        <s v="Savage - The 1st Mini Album"/>
        <s v="Taste of Love"/>
        <s v="R"/>
        <s v="ZERO : FEVER Part.2"/>
        <s v="CRAZY IN LOVE"/>
        <s v="The Renaissance - The 10th Album"/>
        <s v="NO LIMIT"/>
        <s v="ZERO: FEVER EPILOGUE"/>
        <s v="5th Album `LILAC`"/>
        <s v="공감 - The 1st Mini Album"/>
        <s v="Queendom - The 6th Mini Album"/>
        <s v="All Yours"/>
        <s v="One Of A Kind"/>
        <s v="GUESS WHO"/>
        <s v="THE FIRST STEP : TREASURE EFFECT"/>
        <s v="YELLOW"/>
        <s v="SWITCH ON"/>
        <s v="Don`t Call Me - The 7th Album"/>
        <s v="Kick Back - The 3rd Mini Album"/>
        <s v="Hello Future - The 1st Album Repackage (KiT)"/>
        <s v="ELEVEN"/>
        <s v="Peaches - The 2nd Mini Album"/>
        <s v="Favorite - The 3rd Album Repackage (KiT)"/>
        <s v="I burn"/>
        <s v="TURN OVER"/>
        <s v="The 2nd Album 'Romanticize'"/>
        <s v="1ST ALBUM PART 1 [The Awakening: Written In The Stars]"/>
        <s v="RUMINATION"/>
        <s v="NOIR - The 2nd Mini Album"/>
        <s v="BLOOD MOON"/>
        <s v="HIDEOUT: BE OUR VOICE - SEASON 3."/>
        <s v="Like Water - The 1st Mini Album"/>
        <s v="STEREOTYPE"/>
        <s v="2nd Album [Game Changer]"/>
        <s v="Atlantis - The 7th Album Repackage"/>
        <s v="그리움, 아낌없이 주는 나무"/>
        <s v="MUST"/>
        <s v="Advice - The 3rd Mini Album"/>
        <s v="WAW"/>
        <s v="riBBon"/>
        <s v="Dystopia : Road to Utopia"/>
        <s v="[Summer Holiday]"/>
        <s v="[&amp;]"/>
        <s v="BAD LOVE - The 1st Mini Album"/>
        <s v="DEVIL"/>
        <s v="LOVE or TAKE"/>
        <s v="VOICE : The future is now"/>
        <s v="5th Mini Album [YES.]"/>
        <s v="The Blowing"/>
        <s v="..선물"/>
        <s v="Dear OHMYGIRL"/>
        <s v="SUMMER POPUP ALBUM [POPPING]"/>
        <s v="PAGE"/>
        <s v="Proof"/>
        <s v="MAXIDENT"/>
        <s v="4th Album `Face the Sun`"/>
        <s v="BORN PINK"/>
        <s v="Glitch Mode - The 2nd Album"/>
        <s v="질주 (2 Baddies) - The 4th Album"/>
        <s v="minisode 2: Thursday`s Child"/>
        <s v="Girls - The 2nd Mini Album"/>
        <s v="ODDINARY"/>
        <s v="After LIKE"/>
        <s v="Beatbox - The 2nd Album Repackage"/>
        <s v="4th Album Repackage `SECTOR 17`"/>
        <s v="Candy - Winter Special Mini Album"/>
        <s v="MANIFESTO : DAY 1"/>
        <s v="IM HERO"/>
        <s v="BETWEEN 1&amp;2"/>
        <s v="The Astronaut"/>
        <s v="CHECKMATE"/>
        <s v="THE WORLD EP.1 : MOVEMENT"/>
        <s v="CHESHIRE"/>
        <s v="LOVE DIVE"/>
        <s v="I love"/>
        <s v="`The ReVe Festival 2022 - Birthday`"/>
        <s v="THE SECOND STEP : CHAPTER ONE"/>
        <s v="DIMENSION : ANSWER"/>
        <s v="ANTIFRAGILE"/>
        <s v="`The ReVe Festival 2022 - Feel My Rhythm`"/>
        <s v="PANORAMA"/>
        <s v="2021 Winter SMTOWN : SMCU EXPRESS"/>
        <s v="ENTWURF"/>
        <s v="Indigo"/>
        <s v="IM NAYEON"/>
        <s v="MMM"/>
        <s v="1st EP `New Jeans`"/>
        <s v="AD MARE"/>
        <s v="THE SECOND STEP : CHAPTER TWO"/>
        <s v="Jack In The Box (Weverse)"/>
        <s v="GOT7"/>
        <s v="FEARLESS"/>
        <s v="7TH MINI ALBUM [BE AWARE]"/>
        <s v="SHAPE of LOVE"/>
        <s v="FIRST IMPACT"/>
        <s v="DOUBLAST"/>
        <s v="FOREVER 1 - The 7th Album"/>
        <s v="I NEVER DIE"/>
        <s v="TROUBLESHOOTER"/>
        <s v="WE NEED LOVE"/>
        <s v="YOUNG-LUV.COM"/>
        <s v="Drive to the Starry Road"/>
        <s v="SPIN OFF : FROM THE WITNESS"/>
        <s v="TRICKSTER"/>
        <s v="28 Reasons - The 1st Mini Album"/>
        <s v="1st EP `New Jeans` (Weverse)"/>
        <s v="4th Album Repackage `SECTOR 17` (Weverse)"/>
        <s v="4th Album `Face the Sun` (Weverse)"/>
        <s v="NEW WAVE"/>
        <s v="Grey Suit - The 2nd Mini Album"/>
        <s v="6th Single Album `CHASE EPISODE 2. MAUM`"/>
        <s v="MALUS"/>
        <s v="Sequence"/>
        <s v="HOLIDAY"/>
        <s v="Indigo (Weverse)"/>
        <s v="VOYAGER"/>
        <s v="INVU - The 3rd Album"/>
        <s v="The Road : Winter for Spring"/>
        <s v="SPIN OFF : FROM THE WITNESS (POCA)"/>
        <s v="THE WAVE OF9"/>
        <s v="The Road : Keep on Going - The 11th Album Vol.1"/>
        <s v="Brand New - The 1st Mini Album"/>
        <s v="MANIFESTO : DAY 1 (Weverse)"/>
        <s v="Candy - Winter Special Mini Album (SMC)"/>
        <s v="The Road : Celebration - The 11th Album Vol.2"/>
        <s v="2022 Winter SMTOWN : SMCU PALACE"/>
        <s v="YOUTH"/>
        <s v="7th Single Album `CHASE EPISODE 3. BEUM`"/>
        <s v="from our Memento Box"/>
        <s v="The Story"/>
        <s v="Summer Special [Flip That]"/>
        <s v="1ST ALBUM PART 2 [LIBERTY : IN OUR COSMOS]"/>
        <s v="The Story (META)"/>
        <s v="REFUGE"/>
        <s v="Love Pt.2 : Passion"/>
        <s v="7TH MINI ALBUM [BE AWARE] (META)"/>
        <s v="10th Mini Album `FML`"/>
        <s v="★★★★★ (5-STAR)"/>
        <s v="11th Mini Album `SEVENTEENTH HEAVEN`"/>
        <s v="樂-STAR"/>
        <s v="ISTJ - The 3rd Album"/>
        <s v="이름의 장: TEMPTATION"/>
        <s v="이름의 장: FREEFALL"/>
        <s v="GOLDEN"/>
        <s v="MY WORLD - The 3rd Mini Album"/>
        <s v="YOUTH IN THE SHADE"/>
        <s v="I`VE MINE"/>
        <s v="MELTING POINT"/>
        <s v="ORANGE BLOOD"/>
        <s v="READY TO BE"/>
        <s v="Layover"/>
        <s v="2ND FULL ALBUM `REBOOT`"/>
        <s v="2nd EP `Get Up`"/>
        <s v="EXIST - The 7th Album"/>
        <s v="I`ve IVE"/>
        <s v="Fact Check - The 5th Album"/>
        <s v="DARK BLOOD"/>
        <s v="THE WORLD EP.FIN : WILL"/>
        <s v="UNFORGIVEN"/>
        <s v="FACE"/>
        <s v="Drama - The 4th Mini Album"/>
        <s v="`OMG`"/>
        <s v="ME"/>
        <s v="KILL MY DOUBT"/>
        <s v="D-DAY"/>
        <s v="I feel"/>
        <s v="Golden Age - The 4th Album"/>
        <s v="Get A Guitar"/>
        <s v="Ay-Yo - The 4th Album Repackage"/>
        <s v="THE WORLD EP.2 : OUTLAW"/>
        <s v="expergo"/>
        <s v="A Midsummer NMIXX`s Dream"/>
        <s v="Perfume - The 1st Mini Album"/>
        <s v="ISTJ - The 3rd Album (Nemo)"/>
        <s v="Be There For Me"/>
        <s v="FORM"/>
        <s v="Layover (Weverse)"/>
        <s v="ZONE"/>
        <s v="1st Single Album `SECOND WIND`"/>
        <s v="Jack In The Box (HOPE Edition)"/>
        <s v="ONE"/>
        <s v="10th Mini Album `FML` (Weverse)"/>
        <s v="Chill Kill - The 3rd Album"/>
        <s v="가을, 그리움"/>
        <s v="THE WORLD EP.2 : OUTLAW (MINIRECORD)"/>
        <s v="GOLDEN (Weverse)"/>
        <s v="WHY.."/>
        <s v="11th Mini Album `SEVENTEENTH HEAVEN` (Weverse)"/>
        <s v="SHALALA - The 1st Mini Album"/>
        <s v="`OMG` (Weverse)"/>
        <s v="REASON"/>
        <s v="8th MINI ALBUM [BE AWAKE]"/>
        <s v="Teddy Bear"/>
        <s v="이름의 장: TEMPTATION (Weverse)"/>
        <s v="2nd EP `Get Up` (Weverse)"/>
        <s v="FACE (Weverse)"/>
        <s v="On My Youth - The 2nd Album"/>
        <s v="2ND ALBUM [PHANTASY] Pt.2 Sixth Sense"/>
        <s v="2ND ALBUM `TEEN, AGE`"/>
        <s v="2ND ALBUM [PHANTASY] Pt.1 Christmas In August"/>
        <s v="TEENFRESH"/>
        <s v="I feel (POCA)"/>
        <s v="HARD - The 8th Album"/>
        <s v="SUN SEEKER"/>
        <s v="MASTER : PIECE"/>
        <s v="THE WORLD EP.FIN : WILL (MINIRECORD)"/>
        <s v="ORANGE BLOOD (Weverse)"/>
        <s v="ASTERUM : The Shape of Things to Come"/>
        <s v="HARMONY : ALL IN"/>
        <s v="Target: ME"/>
        <s v="ISTJ - The 3rd Album (SMC)"/>
        <s v="EXIST - The 7th Album (SMC)"/>
        <s v="11th Mini Album `SEVENTEENTH HEAVEN` (KiT)"/>
        <s v="HOUSE OF TRICKY : HOW TO PLAY"/>
        <s v="Guilty - The 4th Mini Album"/>
        <s v="WHO!"/>
        <s v="ME (Nemo)"/>
        <s v="4th Mini Album `Al1`"/>
        <s v="Rover - The 3rd Mini Album"/>
        <s v="DARK BLOOD (Weverse)"/>
        <s v="1st Single Album `SECOND WIND` (Weverse)"/>
        <s v="UNFORGIVEN (Weverse)"/>
        <s v="DEBUT ALBUM : BIRTH OF COSMO"/>
        <s v="12th Mini Album `SPILL THE FEELS`"/>
        <s v="BEST ALBUM `17 IS RIGHT HERE`"/>
        <s v="ATE"/>
        <s v="ROMANCE : UNTOLD"/>
        <s v="DREAM( )SCAPE"/>
        <s v="合 (HOP)"/>
        <s v="minisode 3: TOMORROW"/>
        <s v="별의 장: SANCTUARY"/>
        <s v="IVE SWITCH"/>
        <s v="DREAMSCAPE"/>
        <s v="GOLDEN HOUR : Part.1"/>
        <s v="Armageddon - The 1st Album"/>
        <s v="ROMANCE : UNTOLD -daydream-"/>
        <s v="Hello, World - The 4th Mini Album"/>
        <s v="GOLDEN HOUR : Part.2"/>
        <s v="CINEMA PARADISE"/>
        <s v="With YOU-th"/>
        <s v="2"/>
        <s v="Supernatural"/>
        <s v="EASY"/>
        <s v="RIIZING - The 1st Mini Album"/>
        <s v="Whiplash - The 5th Mini Album"/>
        <s v="How Sweet"/>
        <s v="Happy"/>
        <s v="You had me at HELLO"/>
        <s v="WALK - The 6th Album"/>
        <s v="19.99"/>
        <s v="STRATEGY"/>
        <s v="A LIFE(세상)"/>
        <s v="CRAZY"/>
        <s v="Fe3O4: BREAK"/>
        <s v="MUSE"/>
        <s v="HOW?"/>
        <s v="GOLD"/>
        <s v="YUQ1"/>
        <s v="당신 편"/>
        <s v="I SWAY"/>
        <s v="1st Single Album `THIS MAN`"/>
        <s v="bright;燦"/>
        <s v="2 (POCA)"/>
        <s v="Fe3O4: STICK OUT"/>
        <s v="ROMANCE : UNTOLD (Weverse)"/>
        <s v="2nd Mini Album `SUMMER BEAT!`"/>
        <s v="BORN TO BE"/>
        <s v="Right Place, Wrong Person"/>
        <s v="SuperSuper"/>
        <s v="BABYMONS7ER (Nemo)"/>
        <s v="ASTERUM : 134-1"/>
        <s v="DRIP (Nemo)"/>
        <s v="rosie"/>
        <s v="SUPER REAL ME"/>
        <s v="1st Single `Last Bell`"/>
        <s v="HOPE ON THE STREET VOL.1"/>
        <s v="NA"/>
        <s v="9th MINI ALBUM [導火線]"/>
        <s v="I`LL LIKE YOU"/>
        <s v="1st Mini Album `Sparkling Blue`"/>
        <s v="You had me at HELLO (POCA)"/>
        <s v="Songbird"/>
        <s v="Steady - The 1st Mini Album"/>
        <s v="Steady - The 1st Mini Album (Nemo)"/>
        <s v="청춘의 포말 (YOUTH) - The 1st Album"/>
        <s v="The Winning"/>
        <s v="WISH"/>
        <s v="Give Me That - The 5th Mini Album"/>
        <s v="abouTZU"/>
        <s v="EVERSHINE"/>
        <s v="J - The 1st Album"/>
        <s v="Black Out - The 1st Mini Album"/>
        <s v="FREQUENCY - The 6th Mini Album"/>
        <s v="DRIP"/>
        <s v="2ND ALBUM [PHANTASY] Pt.3 Love Letter"/>
        <s v="12th Mini Album `SPILL THE FEELS` (KiT)"/>
        <s v="12th Mini Album `SPILL THE FEELS` (Weverse)"/>
        <s v="RIIZING : Epilogue - The 1st Mini Album"/>
        <s v="GOLDEN HOUR : Part.2 (POCA)"/>
        <s v="SAD SONG"/>
        <s v="BEST ALBUM `17 IS RIGHT HERE` (Weverse)"/>
        <s v="Visionary Vision ＜Performante＞ (Cosmo)"/>
        <s v="Like A Flower - The 1st Mini Album"/>
        <s v="TAP - The 2nd Mini Album"/>
        <s v="ASTERUM : 134-1 (POCA)"/>
        <s v="DARK MOON SPECIAL ALBUM ＜ MEMORABILIA ＞"/>
        <s v="1st Single Album `THIS MAN` (Weverse)"/>
        <s v="How Sweet (Weverse)"/>
        <s v="BABYMONS7ER"/>
        <s v="FIND THE ORBIT"/>
        <s v="2nd MINI ALBUM `Happy &amp;`"/>
        <s v="HOUSE OF TRICKY : Trial And Error"/>
        <s v="I SWAY (POCA)"/>
        <s v="Supernatural (Weverse)"/>
        <s v="때깔 (Killin` It)"/>
        <s v="ATE (Nemo)"/>
        <s v="RIIZING - The 1st Mini Album (Nemo)"/>
        <s v="BEST ALBUM `17 IS RIGHT HERE` (KiT)"/>
        <s v="Cosmic"/>
        <s v="KARMA"/>
        <s v="5th Album `HAPPY BURSTDAY`"/>
        <s v="DO IT"/>
        <s v="DESIRE : UNLEASH"/>
        <s v="별의 장: TOGETHER"/>
        <s v="NEVER SAY NEVER"/>
        <s v="IVE EMPATHY"/>
        <s v="ODYSSEY - The 1st Album"/>
        <s v="COLOR - The 3rd Mini Album"/>
        <s v="Back to Life"/>
        <s v="BLUE PARADISE"/>
        <s v="No Genre"/>
        <s v="3rd MINI ALBUM [LOVE PULSE]"/>
        <s v="poppop - The 2nd Mini Album"/>
        <s v="Rich Man - The 6th Mini Album"/>
        <s v="The Action"/>
        <s v="Dirty Work"/>
        <s v="COLOR OUTSIDE THE LINES"/>
        <s v="IVE SECRET"/>
        <s v="We are"/>
        <s v="PLBBUU (POCA)"/>
        <s v="Beat It Up"/>
        <s v="Go Back To The Future"/>
        <s v="1st Mini Album `HYPE VIBES`"/>
        <s v="`Caligo Pt.1`"/>
        <s v="SPECIAL MINI ALBUM [PLEASURE]"/>
        <s v="Ruby"/>
        <s v="THIS IS FOR"/>
        <s v="Unexpected"/>
        <s v="Echo"/>
        <s v="4th Mini Album `play hard`"/>
        <s v="HOT"/>
        <s v="WE GO UP"/>
        <s v="Fe3O4: FORWARD"/>
        <s v="Essence of Reverie"/>
        <s v="GOLDEN HOUR : Part.3 (POCA)"/>
        <s v="찬란(燦爛) (MINIRECORD)"/>
        <s v="Ubermensch"/>
        <s v="3rd Mini Album `TRY WITH US`"/>
        <s v="SPAGHETTI"/>
        <s v="blackout (EVER ver.)"/>
        <s v="Blue Valentine"/>
        <s v="The Firstfruit - The 1st Album"/>
        <s v="Ubermensch (Nemo)"/>
        <s v="2nd Single Album `TELEPARTY`"/>
        <s v="NO LABELS: PART 01"/>
        <s v="PERMISSION TO DANCE ON STAGE - LIVE"/>
        <s v="The 10th Mini Album [a;effect]"/>
        <s v="bomb"/>
        <s v="I did it."/>
        <s v="AMORTAGE"/>
        <s v="THE X"/>
        <s v="TASTE - The 1st Album"/>
        <s v="Girls Will Be Girls"/>
        <s v="Motivation"/>
        <s v="＜ASSEMBLE25＞(Cosmo)"/>
        <s v="DUH!"/>
        <s v="`Caligo Pt.1` (POCA)"/>
        <s v="The Chase"/>
        <s v="1st Single Album `BEAM`"/>
        <s v="DESIRE : UNLEASH (Weverse)"/>
        <s v="TEN: The Story Goes On"/>
        <s v="TUNNEL VISION"/>
        <s v="＜unevermet＞ (Cosmo)"/>
        <s v="FOCUS - The 1st Mini Album"/>
        <s v="Soar - The 2nd Album"/>
        <s v="msnz ＜Beyond Beauty＞ (Cosmo)"/>
        <s v="Kick Out, Flip Now!"/>
        <s v="KARMA (Nemo)"/>
        <s v="COLOR OUTSIDE THE LINES (Weverse)"/>
        <s v="Super Junior25 - The 12th Album"/>
        <s v="Beat-Boxer"/>
        <s v="Flip it, Kick it!"/>
        <s v="AIR"/>
        <s v="PLBBUU"/>
        <s v="Dare to Crave"/>
        <s v="BIG BANDS - The 7th Mini Album"/>
        <s v="ODYSSEY - The 1st Album (SMC)"/>
        <s v="DO IT (PLVE)"/>
        <s v="2025 BTS FESTA : CAPSULE ALBUM Vol.1 (SMC)"/>
        <s v="NOT CUTE ANYMORE"/>
        <s v="MY EYES OPEN VVIDE"/>
        <s v="OCEAN"/>
        <s v="Poet | Artist (SMC)"/>
        <s v="My First Flip"/>
        <s v="No Genre (Weverse)"/>
        <s v="Wait On Me - The 4th Mini Album"/>
        <s v="HER"/>
        <s v="Essence of Reverie (kiwee album)"/>
        <s v="poppop - The 2nd Mini Album (SMC)"/>
        <s v="UNCUT GEM"/>
        <s v="HOUSE OF TRICKY : WRECKING THE HOUSE"/>
        <s v="5th Album `HAPPY BURSTDAY` (KiT)"/>
        <s v="NO LABELS: PART 01 (Weverse)"/>
        <s v="꽃갈피 셋"/>
        <s v="IVE SECRET (Nemo)"/>
        <s v="3rd Mini Album `Love Potion`"/>
        <s v="5th Album `HAPPY BURSTDAY` (Weverse)"/>
        <s v="The Passage (WITHVUU)"/>
        <s v="ARIRANG"/>
        <s v="THE SIN : VANISH"/>
        <s v="DEADLINE"/>
        <s v="EUPHORIA"/>
        <s v="REVIVE+"/>
        <s v="REVERXE - The 8th Album"/>
        <s v="GOLDEN HOUR : Part.4"/>
        <s v="1st Mini Album `소야곡`"/>
        <s v="BOTH SIDES - The 1st Mini Album"/>
        <s v="UNIQUE"/>
        <s v="＜yesweare＞ (Cosmo)"/>
        <s v="ARIRANG (Weverse)"/>
        <s v="GOLDEN HOUR : Part.4 (POCA)"/>
        <s v="POP IT LIKE (POCA)"/>
        <s v="MASTER VOICE (MINIRECORD)"/>
        <s v="ARIRANG (LP)"/>
        <s v="REVIVE+ (Nemo)"/>
        <s v="THE SIN : VANISH (Weverse)"/>
        <s v="&amp;Our Vibe"/>
        <s v="REVERXE - The 8th Album (SMC)"/>
        <s v="Ice Cream"/>
        <s v="`Funky like me`"/>
        <s v="NO DOUBT"/>
        <s v="ROCK THE NATION"/>
        <s v="TOUGH LOVE"/>
        <s v="RE-FLOW"/>
        <s v="SET BY US ONLY"/>
        <s v="Delulu Pack"/>
        <s v="Archive. 1"/>
        <s v="1`ONLY"/>
        <s v="About Love"/>
        <s v="소품집 Vol.2"/>
        <s v="BOTH SIDES - The 1st Mini Album (Nemo)"/>
        <s v="1st Mini Album `소야곡` (Weverse)"/>
        <s v="SHOT CALLERS"/>
        <s v="Free Falling"/>
        <s v="RE : LOVE"/>
        <s v="Unloved Echo"/>
        <s v="TOUGH LOVE (PLVE)"/>
        <s v="Free Falling (Nemo)"/>
        <s v="REVERXE - The 8th Album (Nemo)"/>
        <s v="3LOGY"/>
        <s v="SEVEN : CRIMSON HORIZON"/>
        <s v="Amplify My Way"/>
        <s v="LOVE CATCHER"/>
        <s v="POP IT LIKE"/>
        <s v="EUPHORIA (Nemo)"/>
        <s v="光 (INSANITY)"/>
        <s v="1st Mini Album `소야곡` (KiT)"/>
        <s v="SPAGHETTI (LP)"/>
        <s v="COME TRUE"/>
        <s v="Ice Cream (POCA)"/>
        <s v="UXLXVE"/>
        <s v="STILL : I (MINIRECORD)"/>
        <s v="Panorama : The Best of TAEYEON (LP)"/>
        <s v="BIG IMPACT"/>
        <s v="Crossfade:"/>
        <s v="OFF THE MAP"/>
        <s v="The 1st Mini Album [AFTER CRY]"/>
        <s v="SIS (Soft Is Strong)"/>
        <s v="原"/>
        <s v="COLOR OUTSIDE THE LINES (LP)"/>
        <s v="MUSEUM (POCA)"/>
        <s v="Girl Meets Boy"/>
        <s v="Archive. 1 (Nemo)"/>
        <s v="＜yesweare＞"/>
        <s v="XO, My Cyberlove"/>
        <s v="SWEET DREAM"/>
        <s v="STILL : I"/>
        <s v="UNIQUE (PLVE)"/>
        <s v="LOVE CATCHER (POCA)"/>
        <s v="LOVECHAPTER"/>
        <s v="［BGM : HOW WE RISE - PLAY］"/>
        <s v="이상비행"/>
        <s v="PULSEPHASE"/>
        <s v="THE CORE - 核"/>
        <s v="2nd Single [Babyface]"/>
        <s v="STUDIO WE : Recording #4"/>
        <s v="FIRST:DELIVERY"/>
        <s v="리메이크 앨범 `써브캐릭터 원`"/>
        <s v="In Elixir: Spellbound"/>
        <s v="집"/>
        <s v="`Funky like me` (Nemo)"/>
        <s v="RUN RUN RUN"/>
        <s v="白色定格 (Eternal White) - Winter Special Album"/>
        <s v="Emotion"/>
      </sharedItems>
    </cacheField>
    <cacheField name="Artist" numFmtId="0">
      <sharedItems count="190">
        <s v="BTS"/>
        <s v="Seventeen"/>
        <s v="EXO"/>
        <s v="X1"/>
        <s v="Baekhyun"/>
        <s v="Kang Daniel"/>
        <s v="Super Junior"/>
        <s v="TWICE"/>
        <s v="NCT DREAM"/>
        <s v="BLACKPINK"/>
        <s v="GOT7"/>
        <s v="NCT 127"/>
        <s v="IZ*ONE"/>
        <s v="Monsta X"/>
        <s v="NU`EST"/>
        <s v="TXT"/>
        <s v="IU"/>
        <s v="Chen"/>
        <s v="Stray Kids"/>
        <s v="AB6IX"/>
        <s v="SuperM"/>
        <s v="TAEYEON"/>
        <s v="ATEEZ"/>
        <s v="Red Velvet"/>
        <s v="U-Know"/>
        <s v="THE BOYZ"/>
        <s v="WINNER"/>
        <s v="ASTRO"/>
        <s v="ITZY"/>
        <s v="Park Jihoon"/>
        <s v="Mamamoo"/>
        <s v="TAEMIN"/>
        <s v="Hwang Chi-yeul"/>
        <s v="Jaehwan"/>
        <s v="Lee Jin-hyuk"/>
        <s v="GFRIEND"/>
        <s v="Ha Sung-woon"/>
        <s v="WJSN"/>
        <s v="Jus2"/>
        <s v="CIX"/>
        <s v="VICTON"/>
        <s v="Eun Ji-won"/>
        <s v="iKON"/>
        <s v="DAY6"/>
        <s v="Bae Jin Young"/>
        <s v="Yesung"/>
        <s v="SF9"/>
        <s v="fromis_9"/>
        <s v="Lovelyz"/>
        <s v="NCT"/>
        <s v="Wanna One"/>
        <s v="Jinu"/>
        <s v="N.Flying"/>
        <s v="Yoona"/>
        <s v="KYUHYUN"/>
        <s v="hojoong"/>
        <s v="ENHYPEN"/>
        <s v="KAI"/>
        <s v="Suho"/>
        <s v="TREASURE"/>
        <s v="CRAVITY"/>
        <s v="i-dle"/>
        <s v="Wonho"/>
        <s v="WOODZ"/>
        <s v="Kim Woo-seok"/>
        <s v="Loona"/>
        <s v="Kim Jae-joong"/>
        <s v="PENTAGON"/>
        <s v="Max Changmin"/>
        <s v="ONEUS"/>
        <s v="WayV"/>
        <s v="DreamCatcher"/>
        <s v="GoldenChild"/>
        <s v="Mino"/>
        <s v="Han Seung-Woo"/>
        <s v="Solar"/>
        <s v="Lisa"/>
        <s v="aespa"/>
        <s v="Rose"/>
        <s v="D.O."/>
        <s v="SHINee"/>
        <s v="IVE"/>
        <s v="Wendy"/>
        <s v="Stayc"/>
        <s v="Jeon Dong-won"/>
        <s v="2PM"/>
        <s v="BamBam"/>
        <s v="KEY"/>
        <s v="Highlight"/>
        <s v="Lee Chan won"/>
        <s v="OH MY GIRL"/>
        <s v="ONF"/>
        <s v="Kang Seung-yoon"/>
        <s v="Lim Young Woong"/>
        <s v="JIN"/>
        <s v="LE SSERAFIM"/>
        <s v="SMTOWN"/>
        <s v="NMIXX"/>
        <s v="RM"/>
        <s v="Youngtak"/>
        <s v="NewJeans"/>
        <s v="j-hope"/>
        <s v="Kep1er"/>
        <s v="Girls' Generation"/>
        <s v="Seulgi"/>
        <s v="DKZ"/>
        <s v="Kihyun"/>
        <s v="XIUMIN"/>
        <s v="WEI"/>
        <s v="Jungkook"/>
        <s v="ZEROBASEONE"/>
        <s v="V"/>
        <s v="Jimin"/>
        <s v="Jisoo"/>
        <s v="Agust D"/>
        <s v="RIIZE"/>
        <s v="Hwang Young Woong"/>
        <s v="BOYNEXTDOOR"/>
        <s v="TAEYONG"/>
        <s v="PLAVE"/>
        <s v="P1Harmony"/>
        <s v="EVNNE"/>
        <s v="xikers"/>
        <s v="n.SSign"/>
        <s v="TWS"/>
        <s v="BABYMONSTER"/>
        <s v="ILLIT"/>
        <s v="NCT WISH"/>
        <s v="DOYOUNG"/>
        <s v="JAEHYUN"/>
        <s v="CHANYEOL"/>
        <s v="tripleS"/>
        <s v="Irene"/>
        <s v="&amp;TEAM"/>
        <s v="Cortis"/>
        <s v="Jennie"/>
        <s v="G-Dragon"/>
        <s v="CLOSE YOUR EYES"/>
        <s v="Mark"/>
        <s v="Yeonjun"/>
        <s v="IDID"/>
        <s v="Haechan"/>
        <s v="yuqi"/>
        <s v="Hearts2Hearts"/>
        <s v="idntt"/>
        <s v="KickFlip"/>
        <s v="Nexz"/>
        <s v="MEOVV"/>
        <s v="Park Ji-hyun"/>
        <s v="KiiiKiii"/>
        <s v="AHOF"/>
        <s v="ALPHA DRIVE ONE"/>
        <s v="NCT JNJM"/>
        <s v="NouerA"/>
        <s v="SAY MY NAME"/>
        <s v="ALL(H)OURS"/>
        <s v="WHIB"/>
        <s v="ONEW"/>
        <s v="TUNEXX"/>
        <s v="ONE PACT"/>
        <s v="LNGSHOT"/>
        <s v="VeriVery"/>
        <s v="Apink"/>
        <s v="Yang Yo-seob"/>
        <s v="CNBLUE"/>
        <s v="AxMxP"/>
        <s v="Yena"/>
        <s v="Joohoney"/>
        <s v="POW"/>
        <s v="XLOV"/>
        <s v="ASC2NT"/>
        <s v="Choi Soo Hoo"/>
        <s v="Kim Sung Kyu"/>
        <s v="Baby DONT Cry"/>
        <s v="KATSEYE"/>
        <s v="OWIS"/>
        <s v="MADEIN"/>
        <s v="Chuu"/>
        <s v="CHUEI LI YU"/>
        <s v="H1-KEY"/>
        <s v="IN A MINUTE"/>
        <s v="Hanroro"/>
        <s v="XG"/>
        <s v="Odd Youth"/>
        <s v="ONEWE"/>
        <s v="DAILY:DIRECTION"/>
        <s v="Ko Younha"/>
        <s v="WAKER"/>
        <s v="Dragon Pony"/>
        <s v="DKB"/>
      </sharedItems>
    </cacheField>
    <cacheField name="ReleaseDate" numFmtId="14">
      <sharedItems containsSemiMixedTypes="0" containsNonDate="0" containsDate="1" containsString="0" minDate="2013-06-12T00:00:00" maxDate="2026-03-02T00:00:00"/>
    </cacheField>
    <cacheField name="Label" numFmtId="0">
      <sharedItems count="37">
        <s v="HYBE"/>
        <s v="PLEDIS"/>
        <s v="SM"/>
        <s v="BRANDNEW"/>
        <s v="JYP"/>
        <s v="YG"/>
        <s v="OFF RECORD"/>
        <s v="STARSHIP"/>
        <s v="RBW"/>
        <s v="EDAM"/>
        <s v="INDIE"/>
        <s v="KQ"/>
        <s v="IST"/>
        <s v="SOURCE"/>
        <s v="FNC"/>
        <s v="WM"/>
        <s v="SWING"/>
        <s v="OFF THE RECORD"/>
        <s v="BELIFT LAB"/>
        <s v="KONNECT"/>
        <s v="CLASSICAL"/>
        <s v="CUBE"/>
        <s v="KOZ"/>
        <s v="BLOCKBERRY"/>
        <s v="DREAMCATCHER"/>
        <s v="HIGHUP"/>
        <s v="ABYSS"/>
        <s v="Mulgogi"/>
        <s v="ADOR"/>
        <s v="WARNER"/>
        <s v="WAKEONE"/>
        <s v="MODHAUS"/>
        <s v="VLAST"/>
        <s v="JELLYFISH"/>
        <s v="DSP"/>
        <s v="S2"/>
        <s v="BPM"/>
      </sharedItems>
    </cacheField>
    <cacheField name="AlbumSales" numFmtId="0">
      <sharedItems containsSemiMixedTypes="0" containsString="0" containsNumber="1" containsInteger="1" minValue="9251" maxValue="5546930"/>
    </cacheField>
    <cacheField name="KoreaSales" numFmtId="0">
      <sharedItems containsSemiMixedTypes="0" containsString="0" containsNumber="1" containsInteger="1" minValue="5551" maxValue="2218772"/>
    </cacheField>
    <cacheField name="GlobalSales" numFmtId="0">
      <sharedItems containsSemiMixedTypes="0" containsString="0" containsNumber="1" containsInteger="1" minValue="3700" maxValue="3328158"/>
    </cacheField>
    <cacheField name="SpotifyStreams" numFmtId="0">
      <sharedItems containsSemiMixedTypes="0" containsString="0" containsNumber="1" containsInteger="1" minValue="22441118" maxValue="12884552118"/>
    </cacheField>
    <cacheField name="YoutubeStreams" numFmtId="0">
      <sharedItems containsSemiMixedTypes="0" containsString="0" containsNumber="1" containsInteger="1" minValue="50000000" maxValue="9200000000"/>
    </cacheField>
    <cacheField name="MelonStreams" numFmtId="0">
      <sharedItems containsSemiMixedTypes="0" containsString="0" containsNumber="1" containsInteger="1" minValue="40000000" maxValue="320000000"/>
    </cacheField>
    <cacheField name="TwitterMentions" numFmtId="0">
      <sharedItems containsSemiMixedTypes="0" containsString="0" containsNumber="1" containsInteger="1" minValue="80000" maxValue="1000000"/>
    </cacheField>
    <cacheField name="WeversePosts" numFmtId="0">
      <sharedItems containsSemiMixedTypes="0" containsString="0" containsNumber="1" containsInteger="1" minValue="30000" maxValue="450000"/>
    </cacheField>
    <cacheField name="FanCafeMembers" numFmtId="0">
      <sharedItems containsSemiMixedTypes="0" containsString="0" containsNumber="1" containsInteger="1" minValue="200000" maxValue="4500000"/>
    </cacheField>
    <cacheField name="Spotify_N" numFmtId="0">
      <sharedItems containsSemiMixedTypes="0" containsString="0" containsNumber="1" minValue="1.7417072626567491E-3" maxValue="1"/>
    </cacheField>
    <cacheField name="Youtube_N" numFmtId="0">
      <sharedItems containsSemiMixedTypes="0" containsString="0" containsNumber="1" minValue="5.434782608695652E-3" maxValue="1"/>
    </cacheField>
    <cacheField name="Melon_N" numFmtId="0">
      <sharedItems containsSemiMixedTypes="0" containsString="0" containsNumber="1" minValue="0.125" maxValue="1"/>
    </cacheField>
    <cacheField name="Twitter_N" numFmtId="0">
      <sharedItems containsSemiMixedTypes="0" containsString="0" containsNumber="1" minValue="0.08" maxValue="1"/>
    </cacheField>
    <cacheField name="Weverse_N" numFmtId="0">
      <sharedItems containsSemiMixedTypes="0" containsString="0" containsNumber="1" minValue="6.6666666666666666E-2" maxValue="1"/>
    </cacheField>
    <cacheField name="FanCafe_N" numFmtId="0">
      <sharedItems containsSemiMixedTypes="0" containsString="0" containsNumber="1" minValue="4.4444444444444446E-2" maxValue="1"/>
    </cacheField>
    <cacheField name="AlbumSales_N" numFmtId="0">
      <sharedItems containsSemiMixedTypes="0" containsString="0" containsNumber="1" minValue="1.6677693787374276E-3" maxValue="1"/>
    </cacheField>
    <cacheField name="FES" numFmtId="0">
      <sharedItems containsSemiMixedTypes="0" containsString="0" containsNumber="1" minValue="5.1742772728773895E-2" maxValue="0.93984234718476078"/>
    </cacheField>
    <cacheField name="NormalizedFES" numFmtId="0">
      <sharedItems containsSemiMixedTypes="0" containsString="0" containsNumber="1" minValue="5.1742772728773891" maxValue="93.984234718476074"/>
    </cacheField>
    <cacheField name="Tier" numFmtId="0">
      <sharedItems/>
    </cacheField>
    <cacheField name="Koreapct" numFmtId="0">
      <sharedItems containsSemiMixedTypes="0" containsString="0" containsNumber="1" minValue="0.39999980403981716" maxValue="0.60004323856880337"/>
    </cacheField>
    <cacheField name="Globalpct" numFmtId="0">
      <sharedItems containsSemiMixedTypes="0" containsString="0" containsNumber="1" minValue="0.39995676143119663" maxValue="0.60000019596018284"/>
    </cacheField>
    <cacheField name="Exportindex" numFmtId="0">
      <sharedItems containsSemiMixedTypes="0" containsString="0" containsNumber="1" minValue="0.6665465681859124" maxValue="1.5000012247517429"/>
    </cacheField>
    <cacheField name="Classification" numFmtId="0">
      <sharedItems/>
    </cacheField>
    <cacheField name="AlbumStreams" numFmtId="0">
      <sharedItems containsSemiMixedTypes="0" containsString="0" containsNumber="1" containsInteger="1" minValue="152441118" maxValue="20404552118"/>
    </cacheField>
    <cacheField name="Month" numFmtId="0">
      <sharedItems count="12">
        <s v="April"/>
        <s v="September"/>
        <s v="November"/>
        <s v="June"/>
        <s v="July"/>
        <s v="January"/>
        <s v="October"/>
        <s v="August"/>
        <s v="May"/>
        <s v="February"/>
        <s v="March"/>
        <s v="December"/>
      </sharedItems>
    </cacheField>
  </cacheFields>
  <extLst>
    <ext xmlns:x14="http://schemas.microsoft.com/office/spreadsheetml/2009/9/main" uri="{725AE2AE-9491-48be-B2B4-4EB974FC3084}">
      <x14:pivotCacheDefinition pivotCacheId="11804059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beera" refreshedDate="46132.572013194447" createdVersion="8" refreshedVersion="8" minRefreshableVersion="3" recordCount="190" xr:uid="{30D85C59-4B4D-4802-8AB3-8ECE5A4E3384}">
  <cacheSource type="worksheet">
    <worksheetSource name="artistwise"/>
  </cacheSource>
  <cacheFields count="34">
    <cacheField name="Artist" numFmtId="0">
      <sharedItems count="190">
        <s v="BTS"/>
        <s v="Seventeen"/>
        <s v="EXO"/>
        <s v="X1"/>
        <s v="Baekhyun"/>
        <s v="Kang Daniel"/>
        <s v="Super Junior"/>
        <s v="TWICE"/>
        <s v="NCT DREAM"/>
        <s v="BLACKPINK"/>
        <s v="GOT7"/>
        <s v="NCT 127"/>
        <s v="IZ*ONE"/>
        <s v="Monsta X"/>
        <s v="NU`EST"/>
        <s v="TXT"/>
        <s v="IU"/>
        <s v="Chen"/>
        <s v="Stray Kids"/>
        <s v="AB6IX"/>
        <s v="SuperM"/>
        <s v="TAEYEON"/>
        <s v="ATEEZ"/>
        <s v="Red Velvet"/>
        <s v="U-Know"/>
        <s v="THE BOYZ"/>
        <s v="WINNER"/>
        <s v="ASTRO"/>
        <s v="ITZY"/>
        <s v="Park Jihoon"/>
        <s v="Mamamoo"/>
        <s v="TAEMIN"/>
        <s v="Hwang Chi-yeul"/>
        <s v="Jaehwan"/>
        <s v="Lee Jin-hyuk"/>
        <s v="GFRIEND"/>
        <s v="Ha Sung-woon"/>
        <s v="WJSN"/>
        <s v="Jus2"/>
        <s v="CIX"/>
        <s v="VICTON"/>
        <s v="Eun Ji-won"/>
        <s v="iKON"/>
        <s v="DAY6"/>
        <s v="Bae Jin Young"/>
        <s v="Yesung"/>
        <s v="SF9"/>
        <s v="fromis_9"/>
        <s v="Lovelyz"/>
        <s v="NCT"/>
        <s v="Wanna One"/>
        <s v="Jinu"/>
        <s v="N.Flying"/>
        <s v="Yoona"/>
        <s v="KYUHYUN"/>
        <s v="hojoong"/>
        <s v="ENHYPEN"/>
        <s v="KAI"/>
        <s v="Suho"/>
        <s v="TREASURE"/>
        <s v="CRAVITY"/>
        <s v="i-dle"/>
        <s v="Wonho"/>
        <s v="WOODZ"/>
        <s v="Kim Woo-seok"/>
        <s v="Loona"/>
        <s v="Kim Jae-joong"/>
        <s v="PENTAGON"/>
        <s v="Max Changmin"/>
        <s v="ONEUS"/>
        <s v="WayV"/>
        <s v="DreamCatcher"/>
        <s v="GoldenChild"/>
        <s v="Mino"/>
        <s v="Han Seung-Woo"/>
        <s v="Solar"/>
        <s v="Lisa"/>
        <s v="aespa"/>
        <s v="Rose"/>
        <s v="D.O."/>
        <s v="SHINee"/>
        <s v="IVE"/>
        <s v="Wendy"/>
        <s v="Stayc"/>
        <s v="Jeon Dong-won"/>
        <s v="2PM"/>
        <s v="BamBam"/>
        <s v="KEY"/>
        <s v="Highlight"/>
        <s v="Lee Chan won"/>
        <s v="OH MY GIRL"/>
        <s v="ONF"/>
        <s v="Kang Seung-yoon"/>
        <s v="Lim Young Woong"/>
        <s v="JIN"/>
        <s v="LE SSERAFIM"/>
        <s v="SMTOWN"/>
        <s v="NMIXX"/>
        <s v="RM"/>
        <s v="Youngtak"/>
        <s v="NewJeans"/>
        <s v="j-hope"/>
        <s v="Kep1er"/>
        <s v="Girls' Generation"/>
        <s v="Seulgi"/>
        <s v="DKZ"/>
        <s v="Kihyun"/>
        <s v="XIUMIN"/>
        <s v="WEI"/>
        <s v="Jungkook"/>
        <s v="ZEROBASEONE"/>
        <s v="V"/>
        <s v="Jimin"/>
        <s v="Jisoo"/>
        <s v="Agust D"/>
        <s v="RIIZE"/>
        <s v="Hwang Young Woong"/>
        <s v="BOYNEXTDOOR"/>
        <s v="TAEYONG"/>
        <s v="PLAVE"/>
        <s v="P1Harmony"/>
        <s v="EVNNE"/>
        <s v="xikers"/>
        <s v="n.SSign"/>
        <s v="TWS"/>
        <s v="BABYMONSTER"/>
        <s v="ILLIT"/>
        <s v="NCT WISH"/>
        <s v="DOYOUNG"/>
        <s v="JAEHYUN"/>
        <s v="CHANYEOL"/>
        <s v="tripleS"/>
        <s v="Irene"/>
        <s v="&amp;TEAM"/>
        <s v="Cortis"/>
        <s v="Jennie"/>
        <s v="G-Dragon"/>
        <s v="CLOSE YOUR EYES"/>
        <s v="Mark"/>
        <s v="Yeonjun"/>
        <s v="IDID"/>
        <s v="Haechan"/>
        <s v="yuqi"/>
        <s v="Hearts2Hearts"/>
        <s v="idntt"/>
        <s v="KickFlip"/>
        <s v="Nexz"/>
        <s v="MEOVV"/>
        <s v="Park Ji-hyun"/>
        <s v="KiiiKiii"/>
        <s v="AHOF"/>
        <s v="ALPHA DRIVE ONE"/>
        <s v="NCT JNJM"/>
        <s v="NouerA"/>
        <s v="SAY MY NAME"/>
        <s v="ALL(H)OURS"/>
        <s v="WHIB"/>
        <s v="ONEW"/>
        <s v="TUNEXX"/>
        <s v="ONE PACT"/>
        <s v="LNGSHOT"/>
        <s v="VeriVery"/>
        <s v="Apink"/>
        <s v="Yang Yo-seob"/>
        <s v="CNBLUE"/>
        <s v="AxMxP"/>
        <s v="Yena"/>
        <s v="Joohoney"/>
        <s v="POW"/>
        <s v="XLOV"/>
        <s v="ASC2NT"/>
        <s v="Choi Soo Hoo"/>
        <s v="Kim Sung Kyu"/>
        <s v="Baby DONT Cry"/>
        <s v="KATSEYE"/>
        <s v="OWIS"/>
        <s v="MADEIN"/>
        <s v="Chuu"/>
        <s v="CHUEI LI YU"/>
        <s v="H1-KEY"/>
        <s v="IN A MINUTE"/>
        <s v="Hanroro"/>
        <s v="XG"/>
        <s v="Odd Youth"/>
        <s v="ONEWE"/>
        <s v="DAILY:DIRECTION"/>
        <s v="Ko Younha"/>
        <s v="WAKER"/>
        <s v="Dragon Pony"/>
        <s v="DKB"/>
      </sharedItems>
    </cacheField>
    <cacheField name="AlbumSales" numFmtId="0">
      <sharedItems containsSemiMixedTypes="0" containsString="0" containsNumber="1" containsInteger="1" minValue="9251" maxValue="42573334"/>
    </cacheField>
    <cacheField name="KoreaSales" numFmtId="0">
      <sharedItems containsSemiMixedTypes="0" containsString="0" containsNumber="1" containsInteger="1" minValue="5551" maxValue="19856191"/>
    </cacheField>
    <cacheField name="GlobalSales" numFmtId="0">
      <sharedItems containsSemiMixedTypes="0" containsString="0" containsNumber="1" containsInteger="1" minValue="3700" maxValue="22717143"/>
    </cacheField>
    <cacheField name="SpotifyStreams" numFmtId="0">
      <sharedItems containsSemiMixedTypes="0" containsString="0" containsNumber="1" containsInteger="1" minValue="98441552" maxValue="296868707813"/>
    </cacheField>
    <cacheField name="YoutubeStreams" numFmtId="0">
      <sharedItems containsSemiMixedTypes="0" containsString="0" containsNumber="1" containsInteger="1" minValue="150000000" maxValue="243200000000"/>
    </cacheField>
    <cacheField name="MelonStreams" numFmtId="0">
      <sharedItems containsSemiMixedTypes="0" containsString="0" containsNumber="1" containsInteger="1" minValue="90000000" maxValue="15626000000"/>
    </cacheField>
    <cacheField name="Koreapct" numFmtId="0">
      <sharedItems containsSemiMixedTypes="0" containsString="0" containsNumber="1" minValue="0.4039200084944779" maxValue="0.60004323856880337"/>
    </cacheField>
    <cacheField name="Globalpct" numFmtId="0">
      <sharedItems containsSemiMixedTypes="0" containsString="0" containsNumber="1" minValue="0.39995676143119663" maxValue="0.59607999150552216"/>
    </cacheField>
    <cacheField name="Exportindex" numFmtId="0">
      <sharedItems containsSemiMixedTypes="0" containsString="0" containsNumber="1" minValue="0.6665465681859124" maxValue="1.4757377177904056"/>
    </cacheField>
    <cacheField name="Classification" numFmtId="0">
      <sharedItems/>
    </cacheField>
    <cacheField name="BestGlobalAlbum" numFmtId="0">
      <sharedItems/>
    </cacheField>
    <cacheField name="BestKoreaAlbum" numFmtId="0">
      <sharedItems/>
    </cacheField>
    <cacheField name="AlbumStreams" numFmtId="0">
      <sharedItems containsSemiMixedTypes="0" containsString="0" containsNumber="1" containsInteger="1" minValue="398441552" maxValue="555694707813"/>
    </cacheField>
    <cacheField name="StreamSaleRatio" numFmtId="0">
      <sharedItems containsSemiMixedTypes="0" containsString="0" containsNumber="1" minValue="1607.935783543239" maxValue="670848.34310642187"/>
    </cacheField>
    <cacheField name="LoyaltyClass" numFmtId="0">
      <sharedItems/>
    </cacheField>
    <cacheField name="Platformindex" numFmtId="0">
      <sharedItems containsSemiMixedTypes="0" containsString="0" containsNumber="1" minValue="0.72441330500000001" maxValue="18.998381403622169"/>
    </cacheField>
    <cacheField name="PrimaryPlatform" numFmtId="0">
      <sharedItems/>
    </cacheField>
    <cacheField name="Albums" numFmtId="0">
      <sharedItems containsSemiMixedTypes="0" containsString="0" containsNumber="1" containsInteger="1" minValue="1" maxValue="55"/>
    </cacheField>
    <cacheField name="UniqueAlbums" numFmtId="0">
      <sharedItems containsSemiMixedTypes="0" containsString="0" containsNumber="1" containsInteger="1" minValue="1" maxValue="36"/>
    </cacheField>
    <cacheField name="BestSales" numFmtId="0">
      <sharedItems containsSemiMixedTypes="0" containsString="0" containsNumber="1" containsInteger="1" minValue="9251" maxValue="5546930"/>
    </cacheField>
    <cacheField name="BestAlbum" numFmtId="0">
      <sharedItems/>
    </cacheField>
    <cacheField name="Label" numFmtId="0">
      <sharedItems/>
    </cacheField>
    <cacheField name="FirstAlbum" numFmtId="0">
      <sharedItems/>
    </cacheField>
    <cacheField name="FirstSales" numFmtId="0">
      <sharedItems containsSemiMixedTypes="0" containsString="0" containsNumber="1" containsInteger="1" minValue="9251" maxValue="2208348"/>
    </cacheField>
    <cacheField name="FirstStreams" numFmtId="0">
      <sharedItems containsSemiMixedTypes="0" containsString="0" containsNumber="1" containsInteger="1" minValue="152441118" maxValue="13825104236"/>
    </cacheField>
    <cacheField name="LatestAlbum" numFmtId="0">
      <sharedItems/>
    </cacheField>
    <cacheField name="LatestSales" numFmtId="0">
      <sharedItems containsSemiMixedTypes="0" containsString="0" containsNumber="1" containsInteger="1" minValue="9251" maxValue="3413780"/>
    </cacheField>
    <cacheField name="LatestStreams" numFmtId="0">
      <sharedItems containsSemiMixedTypes="0" containsString="0" containsNumber="1" containsInteger="1" minValue="398441552" maxValue="10612552118"/>
    </cacheField>
    <cacheField name="Sales Δ" numFmtId="0">
      <sharedItems containsSemiMixedTypes="0" containsString="0" containsNumber="1" containsInteger="1" minValue="-751621" maxValue="3244461"/>
    </cacheField>
    <cacheField name="SalesGrowth" numFmtId="0">
      <sharedItems containsSemiMixedTypes="0" containsString="0" containsNumber="1" minValue="-0.97500669820488106" maxValue="29.536035721760971"/>
    </cacheField>
    <cacheField name="Stream Δ" numFmtId="0">
      <sharedItems containsSemiMixedTypes="0" containsString="0" containsNumber="1" containsInteger="1" minValue="-7376685870" maxValue="6678552118"/>
    </cacheField>
    <cacheField name="StreamGrowth" numFmtId="0">
      <sharedItems containsSemiMixedTypes="0" containsString="0" containsNumber="1" minValue="-0.76774595708525861" maxValue="4.324386243338588"/>
    </cacheField>
    <cacheField name="Momentum"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n v="1"/>
    <n v="1"/>
    <x v="0"/>
    <x v="0"/>
    <x v="0"/>
    <d v="2019-04-12T00:00:00"/>
    <x v="0"/>
    <n v="3718230"/>
    <n v="1487292"/>
    <n v="2230938"/>
    <n v="6214552883"/>
    <n v="3900000000"/>
    <n v="300000000"/>
    <n v="900000"/>
    <n v="400000"/>
    <n v="4000000"/>
    <n v="0.48232587567542484"/>
    <n v="0.42391304347826086"/>
    <n v="0.9375"/>
    <n v="0.9"/>
    <n v="0.88888888888888884"/>
    <n v="0.88888888888888884"/>
    <n v="0.67032214215791441"/>
    <n v="0.72146653287247364"/>
    <n v="72.146653287247361"/>
    <s v="ICONIC"/>
    <n v="0.4"/>
    <n v="0.6"/>
    <n v="1.5"/>
    <s v="🌍 Global-Led"/>
    <n v="10414552883"/>
    <x v="0"/>
  </r>
  <r>
    <n v="2"/>
    <n v="2"/>
    <x v="0"/>
    <x v="1"/>
    <x v="1"/>
    <d v="2019-09-16T00:00:00"/>
    <x v="1"/>
    <n v="858872"/>
    <n v="343549"/>
    <n v="515323"/>
    <n v="2112884661"/>
    <n v="1100000000"/>
    <n v="200000000"/>
    <n v="500000"/>
    <n v="200000"/>
    <n v="1800000"/>
    <n v="0.16398588337799139"/>
    <n v="0.11956521739130435"/>
    <n v="0.625"/>
    <n v="0.5"/>
    <n v="0.44444444444444442"/>
    <n v="0.4"/>
    <n v="0.15483736048589039"/>
    <n v="0.33640343339578588"/>
    <n v="33.640343339578585"/>
    <s v="SOLID"/>
    <n v="0.40000023286356989"/>
    <n v="0.59999976713643011"/>
    <n v="1.4999985446035355"/>
    <s v="⚖️ Balanced"/>
    <n v="3412884661"/>
    <x v="1"/>
  </r>
  <r>
    <n v="3"/>
    <n v="3"/>
    <x v="0"/>
    <x v="2"/>
    <x v="2"/>
    <d v="2019-11-27T00:00:00"/>
    <x v="2"/>
    <n v="766294"/>
    <n v="306518"/>
    <n v="459776"/>
    <n v="1488552118"/>
    <n v="1400000000"/>
    <n v="220000000"/>
    <n v="500000"/>
    <n v="220000"/>
    <n v="2000000"/>
    <n v="0.1155299853939401"/>
    <n v="0.15217391304347827"/>
    <n v="0.6875"/>
    <n v="0.5"/>
    <n v="0.48888888888888887"/>
    <n v="0.44444444444444442"/>
    <n v="0.13814740766514089"/>
    <n v="0.35187506632035498"/>
    <n v="35.1875066320355"/>
    <s v="SOLID"/>
    <n v="0.40000052199286434"/>
    <n v="0.5999994780071356"/>
    <n v="1.4999967375488552"/>
    <s v="⚖️ Balanced"/>
    <n v="3108552118"/>
    <x v="2"/>
  </r>
  <r>
    <n v="4"/>
    <n v="4"/>
    <x v="0"/>
    <x v="3"/>
    <x v="3"/>
    <d v="2019-06-10T00:00:00"/>
    <x v="3"/>
    <n v="580573"/>
    <n v="290287"/>
    <n v="290286"/>
    <n v="244552118"/>
    <n v="250000000"/>
    <n v="180000000"/>
    <n v="400000"/>
    <n v="170000"/>
    <n v="1600000"/>
    <n v="1.8980257579800184E-2"/>
    <n v="2.717391304347826E-2"/>
    <n v="0.5625"/>
    <n v="0.4"/>
    <n v="0.37777777777777777"/>
    <n v="0.35555555555555557"/>
    <n v="0.10466564387868604"/>
    <n v="0.2517020101861886"/>
    <n v="25.170201018618858"/>
    <s v="SOLID"/>
    <n v="0.50000086121814136"/>
    <n v="0.49999913878185859"/>
    <n v="0.99999655513336805"/>
    <s v="⚖️ Balanced"/>
    <n v="674552118"/>
    <x v="3"/>
  </r>
  <r>
    <n v="5"/>
    <n v="5"/>
    <x v="0"/>
    <x v="4"/>
    <x v="0"/>
    <d v="2019-06-28T00:00:00"/>
    <x v="0"/>
    <n v="553364"/>
    <n v="276682"/>
    <n v="276682"/>
    <n v="1122552118"/>
    <n v="900000000"/>
    <n v="260000000"/>
    <n v="800000"/>
    <n v="350000"/>
    <n v="3500000"/>
    <n v="8.7123875763734954E-2"/>
    <n v="9.7826086956521743E-2"/>
    <n v="0.8125"/>
    <n v="0.8"/>
    <n v="0.77777777777777779"/>
    <n v="0.77777777777777779"/>
    <n v="9.9760408009475512E-2"/>
    <n v="0.4716058217455677"/>
    <n v="47.160582174556772"/>
    <s v="RISING"/>
    <n v="0.5"/>
    <n v="0.5"/>
    <n v="1"/>
    <s v="⚖️ Balanced"/>
    <n v="2282552118"/>
    <x v="3"/>
  </r>
  <r>
    <n v="6"/>
    <n v="6"/>
    <x v="0"/>
    <x v="5"/>
    <x v="4"/>
    <d v="2019-07-10T00:00:00"/>
    <x v="2"/>
    <n v="525935"/>
    <n v="315561"/>
    <n v="210374"/>
    <n v="1122552118"/>
    <n v="600000000"/>
    <n v="210000000"/>
    <n v="480000"/>
    <n v="200000"/>
    <n v="1900000"/>
    <n v="8.7123875763734954E-2"/>
    <n v="6.5217391304347824E-2"/>
    <n v="0.65625"/>
    <n v="0.48"/>
    <n v="0.44444444444444442"/>
    <n v="0.42222222222222222"/>
    <n v="9.4815510561698096E-2"/>
    <n v="0.31128090476544262"/>
    <n v="31.128090476544262"/>
    <s v="SOLID"/>
    <n v="0.6"/>
    <n v="0.4"/>
    <n v="0.66666666666666663"/>
    <s v="🇰🇷 Korea-Led"/>
    <n v="1932552118"/>
    <x v="4"/>
  </r>
  <r>
    <n v="7"/>
    <n v="7"/>
    <x v="0"/>
    <x v="6"/>
    <x v="5"/>
    <d v="2019-07-25T00:00:00"/>
    <x v="2"/>
    <n v="500134"/>
    <n v="300080"/>
    <n v="200054"/>
    <n v="822552118"/>
    <n v="400000000"/>
    <n v="200000000"/>
    <n v="450000"/>
    <n v="190000"/>
    <n v="1800000"/>
    <n v="6.3840179345534001E-2"/>
    <n v="4.3478260869565216E-2"/>
    <n v="0.625"/>
    <n v="0.45"/>
    <n v="0.42222222222222222"/>
    <n v="0.4"/>
    <n v="9.0164108795315612E-2"/>
    <n v="0.28843947748639581"/>
    <n v="28.843947748639582"/>
    <s v="SOLID"/>
    <n v="0.59999920021434261"/>
    <n v="0.40000079978565745"/>
    <n v="0.66666888829645432"/>
    <s v="⚖️ Balanced"/>
    <n v="1422552118"/>
    <x v="4"/>
  </r>
  <r>
    <n v="8"/>
    <n v="8"/>
    <x v="0"/>
    <x v="7"/>
    <x v="1"/>
    <d v="2019-01-21T00:00:00"/>
    <x v="1"/>
    <n v="475998"/>
    <n v="285599"/>
    <n v="190399"/>
    <n v="1744552118"/>
    <n v="1200000000"/>
    <n v="200000000"/>
    <n v="450000"/>
    <n v="190000"/>
    <n v="1800000"/>
    <n v="0.1353987396708049"/>
    <n v="0.13043478260869565"/>
    <n v="0.625"/>
    <n v="0.45"/>
    <n v="0.42222222222222222"/>
    <n v="0.4"/>
    <n v="8.5812873066723389E-2"/>
    <n v="0.31562399111045158"/>
    <n v="31.56239911104516"/>
    <s v="SOLID"/>
    <n v="0.60000042016983268"/>
    <n v="0.39999957983016737"/>
    <n v="0.66666549952905996"/>
    <s v="🇰🇷 Korea-Led"/>
    <n v="3144552118"/>
    <x v="5"/>
  </r>
  <r>
    <n v="9"/>
    <n v="9"/>
    <x v="0"/>
    <x v="8"/>
    <x v="6"/>
    <d v="2019-10-14T00:00:00"/>
    <x v="2"/>
    <n v="427647"/>
    <n v="256588"/>
    <n v="171059"/>
    <n v="344552118"/>
    <n v="300000000"/>
    <n v="200000000"/>
    <n v="450000"/>
    <n v="190000"/>
    <n v="1800000"/>
    <n v="2.6741489719200498E-2"/>
    <n v="3.2608695652173912E-2"/>
    <n v="0.625"/>
    <n v="0.45"/>
    <n v="0.42222222222222222"/>
    <n v="0.4"/>
    <n v="7.7096159497235403E-2"/>
    <n v="0.27847641284391045"/>
    <n v="27.847641284391045"/>
    <s v="SOLID"/>
    <n v="0.59999953232455738"/>
    <n v="0.40000046767544262"/>
    <n v="0.66666796576613097"/>
    <s v="⚖️ Balanced"/>
    <n v="844552118"/>
    <x v="6"/>
  </r>
  <r>
    <n v="10"/>
    <n v="10"/>
    <x v="0"/>
    <x v="9"/>
    <x v="7"/>
    <d v="2019-09-23T00:00:00"/>
    <x v="4"/>
    <n v="413459"/>
    <n v="248075"/>
    <n v="165384"/>
    <n v="1988552118"/>
    <n v="1800000000"/>
    <n v="240000000"/>
    <n v="550000"/>
    <n v="240000"/>
    <n v="2200000"/>
    <n v="0.15433614609094168"/>
    <n v="0.19565217391304349"/>
    <n v="0.75"/>
    <n v="0.55000000000000004"/>
    <n v="0.53333333333333333"/>
    <n v="0.48888888888888887"/>
    <n v="7.4538348239476609E-2"/>
    <n v="0.38674059416792927"/>
    <n v="38.674059416792929"/>
    <s v="SOLID"/>
    <n v="0.59999903255219988"/>
    <n v="0.40000096744780017"/>
    <n v="0.66666935402600025"/>
    <s v="⚖️ Balanced"/>
    <n v="4028552118"/>
    <x v="1"/>
  </r>
  <r>
    <n v="11"/>
    <n v="11"/>
    <x v="0"/>
    <x v="10"/>
    <x v="7"/>
    <d v="2019-04-22T00:00:00"/>
    <x v="4"/>
    <n v="394405"/>
    <n v="236643"/>
    <n v="157762"/>
    <n v="2488552118"/>
    <n v="2500000000"/>
    <n v="240000000"/>
    <n v="550000"/>
    <n v="240000"/>
    <n v="2200000"/>
    <n v="0.19314230678794325"/>
    <n v="0.27173913043478259"/>
    <n v="0.75"/>
    <n v="0.55000000000000004"/>
    <n v="0.53333333333333333"/>
    <n v="0.48888888888888887"/>
    <n v="7.1103294975779399E-2"/>
    <n v="0.40628262984307856"/>
    <n v="40.628262984307852"/>
    <s v="RISING"/>
    <n v="0.6"/>
    <n v="0.4"/>
    <n v="0.66666666666666663"/>
    <s v="🇰🇷 Korea-Led"/>
    <n v="5228552118"/>
    <x v="0"/>
  </r>
  <r>
    <n v="12"/>
    <n v="12"/>
    <x v="0"/>
    <x v="11"/>
    <x v="2"/>
    <d v="2019-07-22T00:00:00"/>
    <x v="2"/>
    <n v="391121"/>
    <n v="234673"/>
    <n v="156448"/>
    <n v="611552118"/>
    <n v="500000000"/>
    <n v="200000000"/>
    <n v="450000"/>
    <n v="190000"/>
    <n v="1800000"/>
    <n v="4.7463979531399338E-2"/>
    <n v="5.434782608695652E-2"/>
    <n v="0.625"/>
    <n v="0.45"/>
    <n v="0.42222222222222222"/>
    <n v="0.4"/>
    <n v="7.0511255775717374E-2"/>
    <n v="0.28517777377465225"/>
    <n v="28.517777377465226"/>
    <s v="SOLID"/>
    <n v="0.60000102270141464"/>
    <n v="0.39999897729858536"/>
    <n v="0.66666382583424599"/>
    <s v="🇰🇷 Korea-Led"/>
    <n v="1311552118"/>
    <x v="4"/>
  </r>
  <r>
    <n v="13"/>
    <n v="13"/>
    <x v="0"/>
    <x v="12"/>
    <x v="0"/>
    <d v="2017-09-18T00:00:00"/>
    <x v="0"/>
    <n v="369601"/>
    <n v="221761"/>
    <n v="147840"/>
    <n v="7118552441"/>
    <n v="5500000000"/>
    <n v="300000000"/>
    <n v="900000"/>
    <n v="400000"/>
    <n v="4000000"/>
    <n v="0.55248737991095764"/>
    <n v="0.59782608695652173"/>
    <n v="0.9375"/>
    <n v="0.9"/>
    <n v="0.88888888888888884"/>
    <n v="0.88888888888888884"/>
    <n v="6.6631632272265914E-2"/>
    <n v="0.69725486493875255"/>
    <n v="69.725486493875252"/>
    <s v="ICONIC"/>
    <n v="0.60000108224815407"/>
    <n v="0.39999891775184593"/>
    <n v="0.6666636604272167"/>
    <s v="🇰🇷 Korea-Led"/>
    <n v="12918552441"/>
    <x v="1"/>
  </r>
  <r>
    <n v="14"/>
    <n v="14"/>
    <x v="0"/>
    <x v="13"/>
    <x v="0"/>
    <d v="2018-08-24T00:00:00"/>
    <x v="0"/>
    <n v="363570"/>
    <n v="218142"/>
    <n v="145428"/>
    <n v="9884662114"/>
    <n v="7000000000"/>
    <n v="300000000"/>
    <n v="900000"/>
    <n v="400000"/>
    <n v="4000000"/>
    <n v="0.76717157286289461"/>
    <n v="0.76086956521739135"/>
    <n v="0.9375"/>
    <n v="0.9"/>
    <n v="0.88888888888888884"/>
    <n v="0.88888888888888884"/>
    <n v="6.5544364179825593E-2"/>
    <n v="0.7634958114842807"/>
    <n v="76.349581148428072"/>
    <s v="LEGEND"/>
    <n v="0.6"/>
    <n v="0.4"/>
    <n v="0.66666666666666663"/>
    <s v="🇰🇷 Korea-Led"/>
    <n v="17184662114"/>
    <x v="7"/>
  </r>
  <r>
    <n v="15"/>
    <n v="15"/>
    <x v="0"/>
    <x v="14"/>
    <x v="0"/>
    <d v="2018-05-18T00:00:00"/>
    <x v="0"/>
    <n v="332372"/>
    <n v="199423"/>
    <n v="132949"/>
    <n v="10442118775"/>
    <n v="6800000000"/>
    <n v="300000000"/>
    <n v="900000"/>
    <n v="400000"/>
    <n v="4000000"/>
    <n v="0.81043707839965451"/>
    <n v="0.73913043478260865"/>
    <n v="0.9375"/>
    <n v="0.9"/>
    <n v="0.88888888888888884"/>
    <n v="0.88888888888888884"/>
    <n v="5.9919991779236445E-2"/>
    <n v="0.76696926934291954"/>
    <n v="76.696926934291952"/>
    <s v="LEGEND"/>
    <n v="0.59999939826459514"/>
    <n v="0.40000060173540491"/>
    <n v="0.6666683381555788"/>
    <s v="⚖️ Balanced"/>
    <n v="17542118775"/>
    <x v="8"/>
  </r>
  <r>
    <n v="16"/>
    <n v="16"/>
    <x v="0"/>
    <x v="15"/>
    <x v="8"/>
    <d v="2019-07-26T00:00:00"/>
    <x v="2"/>
    <n v="327805"/>
    <n v="196683"/>
    <n v="131122"/>
    <n v="988552118"/>
    <n v="900000000"/>
    <n v="200000000"/>
    <n v="450000"/>
    <n v="190000"/>
    <n v="1800000"/>
    <n v="7.6723824696938531E-2"/>
    <n v="9.7826086956521743E-2"/>
    <n v="0.625"/>
    <n v="0.45"/>
    <n v="0.42222222222222222"/>
    <n v="0.4"/>
    <n v="5.9096653464168467E-2"/>
    <n v="0.29658024399800503"/>
    <n v="29.658024399800503"/>
    <s v="SOLID"/>
    <n v="0.6"/>
    <n v="0.4"/>
    <n v="0.66666666666666663"/>
    <s v="🇰🇷 Korea-Led"/>
    <n v="2088552118"/>
    <x v="4"/>
  </r>
  <r>
    <n v="17"/>
    <n v="17"/>
    <x v="0"/>
    <x v="16"/>
    <x v="9"/>
    <d v="2019-04-05T00:00:00"/>
    <x v="5"/>
    <n v="324577"/>
    <n v="194746"/>
    <n v="129831"/>
    <n v="3884552991"/>
    <n v="6500000000"/>
    <n v="300000000"/>
    <n v="900000"/>
    <n v="400000"/>
    <n v="4000000"/>
    <n v="0.30148917520952823"/>
    <n v="0.70652173913043481"/>
    <n v="0.9375"/>
    <n v="0.9"/>
    <n v="0.88888888888888884"/>
    <n v="0.88888888888888884"/>
    <n v="5.8514709938650752E-2"/>
    <n v="0.66966058750536284"/>
    <n v="66.966058750536277"/>
    <s v="ICONIC"/>
    <n v="0.59999938381339402"/>
    <n v="0.40000061618660593"/>
    <n v="0.6666683782978855"/>
    <s v="⚖️ Balanced"/>
    <n v="10684552991"/>
    <x v="0"/>
  </r>
  <r>
    <n v="18"/>
    <n v="18"/>
    <x v="0"/>
    <x v="17"/>
    <x v="10"/>
    <d v="2019-05-20T00:00:00"/>
    <x v="4"/>
    <n v="314948"/>
    <n v="188969"/>
    <n v="125979"/>
    <n v="822552118"/>
    <n v="700000000"/>
    <n v="200000000"/>
    <n v="450000"/>
    <n v="190000"/>
    <n v="1800000"/>
    <n v="6.3840179345534001E-2"/>
    <n v="7.6086956521739135E-2"/>
    <n v="0.625"/>
    <n v="0.45"/>
    <n v="0.42222222222222222"/>
    <n v="0.4"/>
    <n v="5.6778794756739311E-2"/>
    <n v="0.29031057120302201"/>
    <n v="29.031057120302201"/>
    <s v="SOLID"/>
    <n v="0.60000063502546452"/>
    <n v="0.39999936497453548"/>
    <n v="0.66666490270890988"/>
    <s v="🇰🇷 Korea-Led"/>
    <n v="1722552118"/>
    <x v="8"/>
  </r>
  <r>
    <n v="19"/>
    <n v="19"/>
    <x v="0"/>
    <x v="18"/>
    <x v="10"/>
    <d v="2019-11-04T00:00:00"/>
    <x v="4"/>
    <n v="298361"/>
    <n v="179017"/>
    <n v="119344"/>
    <n v="988552118"/>
    <n v="900000000"/>
    <n v="200000000"/>
    <n v="450000"/>
    <n v="190000"/>
    <n v="1800000"/>
    <n v="7.6723824696938531E-2"/>
    <n v="9.7826086956521743E-2"/>
    <n v="0.625"/>
    <n v="0.45"/>
    <n v="0.42222222222222222"/>
    <n v="0.4"/>
    <n v="5.3788492012698919E-2"/>
    <n v="0.29599634623834337"/>
    <n v="29.599634623834337"/>
    <s v="SOLID"/>
    <n v="0.60000134065779376"/>
    <n v="0.39999865934220624"/>
    <n v="0.66666294262556069"/>
    <s v="🇰🇷 Korea-Led"/>
    <n v="2088552118"/>
    <x v="2"/>
  </r>
  <r>
    <n v="20"/>
    <n v="20"/>
    <x v="0"/>
    <x v="19"/>
    <x v="11"/>
    <d v="2019-05-24T00:00:00"/>
    <x v="2"/>
    <n v="265762"/>
    <n v="159457"/>
    <n v="106305"/>
    <n v="988552118"/>
    <n v="800000000"/>
    <n v="210000000"/>
    <n v="480000"/>
    <n v="200000"/>
    <n v="1900000"/>
    <n v="7.6723824696938531E-2"/>
    <n v="8.6956521739130432E-2"/>
    <n v="0.65625"/>
    <n v="0.48"/>
    <n v="0.44444444444444442"/>
    <n v="0.42222222222222222"/>
    <n v="4.7911547468599748E-2"/>
    <n v="0.30794511180709155"/>
    <n v="30.794511180709154"/>
    <s v="SOLID"/>
    <n v="0.59999924744696387"/>
    <n v="0.40000075255303619"/>
    <n v="0.66666875709438911"/>
    <s v="⚖️ Balanced"/>
    <n v="1998552118"/>
    <x v="8"/>
  </r>
  <r>
    <n v="21"/>
    <n v="21"/>
    <x v="0"/>
    <x v="20"/>
    <x v="12"/>
    <d v="2019-04-01T00:00:00"/>
    <x v="6"/>
    <n v="255536"/>
    <n v="153322"/>
    <n v="102214"/>
    <n v="1122552118"/>
    <n v="700000000"/>
    <n v="210000000"/>
    <n v="480000"/>
    <n v="200000"/>
    <n v="1900000"/>
    <n v="8.7123875763734954E-2"/>
    <n v="7.6086956521739135E-2"/>
    <n v="0.65625"/>
    <n v="0.48"/>
    <n v="0.44444444444444442"/>
    <n v="0.42222222222222222"/>
    <n v="4.6068005184849999E-2"/>
    <n v="0.3077665052609459"/>
    <n v="30.776650526094588"/>
    <s v="SOLID"/>
    <n v="0.60000156533717364"/>
    <n v="0.39999843466282636"/>
    <n v="0.66666231851919489"/>
    <s v="🇰🇷 Korea-Led"/>
    <n v="2032552118"/>
    <x v="0"/>
  </r>
  <r>
    <n v="22"/>
    <n v="22"/>
    <x v="0"/>
    <x v="21"/>
    <x v="13"/>
    <d v="2019-02-18T00:00:00"/>
    <x v="7"/>
    <n v="253456"/>
    <n v="152074"/>
    <n v="101382"/>
    <n v="744552118"/>
    <n v="600000000"/>
    <n v="200000000"/>
    <n v="450000"/>
    <n v="190000"/>
    <n v="1800000"/>
    <n v="5.7786418276801761E-2"/>
    <n v="6.5217391304347824E-2"/>
    <n v="0.625"/>
    <n v="0.45"/>
    <n v="0.42222222222222222"/>
    <n v="0.4"/>
    <n v="4.5693022987490381E-2"/>
    <n v="0.28615363322907628"/>
    <n v="28.615363322907626"/>
    <s v="SOLID"/>
    <n v="0.60000157818319555"/>
    <n v="0.39999842181680451"/>
    <n v="0.66666228283598772"/>
    <s v="🇰🇷 Korea-Led"/>
    <n v="1544552118"/>
    <x v="9"/>
  </r>
  <r>
    <n v="23"/>
    <n v="23"/>
    <x v="0"/>
    <x v="22"/>
    <x v="14"/>
    <d v="2019-06-17T00:00:00"/>
    <x v="8"/>
    <n v="251083"/>
    <n v="150650"/>
    <n v="100433"/>
    <n v="522552118"/>
    <n v="400000000"/>
    <n v="150000000"/>
    <n v="300000"/>
    <n v="130000"/>
    <n v="1200000"/>
    <n v="4.0556482927333055E-2"/>
    <n v="4.3478260869565216E-2"/>
    <n v="0.46875"/>
    <n v="0.3"/>
    <n v="0.28888888888888886"/>
    <n v="0.26666666666666666"/>
    <n v="4.5265218778675773E-2"/>
    <n v="0.20153870089595596"/>
    <n v="20.153870089595596"/>
    <s v="SOLID"/>
    <n v="0.60000079654934824"/>
    <n v="0.39999920345065176"/>
    <n v="0.66666445403252572"/>
    <s v="🇰🇷 Korea-Led"/>
    <n v="1072552118"/>
    <x v="3"/>
  </r>
  <r>
    <n v="24"/>
    <n v="24"/>
    <x v="0"/>
    <x v="23"/>
    <x v="13"/>
    <d v="2019-10-28T00:00:00"/>
    <x v="7"/>
    <n v="226357"/>
    <n v="135814"/>
    <n v="90543"/>
    <n v="822552118"/>
    <n v="700000000"/>
    <n v="200000000"/>
    <n v="450000"/>
    <n v="190000"/>
    <n v="1800000"/>
    <n v="6.3840179345534001E-2"/>
    <n v="7.6086956521739135E-2"/>
    <n v="0.625"/>
    <n v="0.45"/>
    <n v="0.42222222222222222"/>
    <n v="0.4"/>
    <n v="4.0807617907563286E-2"/>
    <n v="0.28855374174961262"/>
    <n v="28.855374174961263"/>
    <s v="SOLID"/>
    <n v="0.59999911643995985"/>
    <n v="0.4000008835600401"/>
    <n v="0.66666912100372566"/>
    <s v="⚖️ Balanced"/>
    <n v="1722552118"/>
    <x v="6"/>
  </r>
  <r>
    <n v="25"/>
    <n v="25"/>
    <x v="0"/>
    <x v="24"/>
    <x v="14"/>
    <d v="2019-10-14T00:00:00"/>
    <x v="1"/>
    <n v="212499"/>
    <n v="127499"/>
    <n v="85000"/>
    <n v="611552118"/>
    <n v="500000000"/>
    <n v="200000000"/>
    <n v="450000"/>
    <n v="190000"/>
    <n v="1800000"/>
    <n v="4.7463979531399338E-2"/>
    <n v="5.434782608695652E-2"/>
    <n v="0.625"/>
    <n v="0.45"/>
    <n v="0.42222222222222222"/>
    <n v="0.4"/>
    <n v="3.8309299017654813E-2"/>
    <n v="0.28163555853126537"/>
    <n v="28.163555853126539"/>
    <s v="SOLID"/>
    <n v="0.59999811763820066"/>
    <n v="0.40000188236179934"/>
    <n v="0.66667189546584682"/>
    <s v="⚖️ Balanced"/>
    <n v="1311552118"/>
    <x v="6"/>
  </r>
  <r>
    <n v="26"/>
    <n v="26"/>
    <x v="0"/>
    <x v="25"/>
    <x v="15"/>
    <d v="2019-03-04T00:00:00"/>
    <x v="0"/>
    <n v="203795"/>
    <n v="122277"/>
    <n v="81518"/>
    <n v="1122552118"/>
    <n v="900000000"/>
    <n v="200000000"/>
    <n v="450000"/>
    <n v="190000"/>
    <n v="1800000"/>
    <n v="8.7123875763734954E-2"/>
    <n v="9.7826086956521743E-2"/>
    <n v="0.625"/>
    <n v="0.45"/>
    <n v="0.42222222222222222"/>
    <n v="0.4"/>
    <n v="3.6740142745626862E-2"/>
    <n v="0.29599303701098878"/>
    <n v="29.599303701098879"/>
    <s v="SOLID"/>
    <n v="0.6"/>
    <n v="0.4"/>
    <n v="0.66666666666666663"/>
    <s v="🇰🇷 Korea-Led"/>
    <n v="2222552118"/>
    <x v="10"/>
  </r>
  <r>
    <n v="27"/>
    <n v="27"/>
    <x v="0"/>
    <x v="26"/>
    <x v="15"/>
    <d v="2019-10-21T00:00:00"/>
    <x v="0"/>
    <n v="202302"/>
    <n v="121381"/>
    <n v="80921"/>
    <n v="1488552118"/>
    <n v="1200000000"/>
    <n v="220000000"/>
    <n v="500000"/>
    <n v="220000"/>
    <n v="2000000"/>
    <n v="0.1155299853939401"/>
    <n v="0.13043478260869565"/>
    <n v="0.6875"/>
    <n v="0.5"/>
    <n v="0.48888888888888887"/>
    <n v="0.44444444444444442"/>
    <n v="3.6470984851079788E-2"/>
    <n v="0.33699500763689516"/>
    <n v="33.699500763689514"/>
    <s v="SOLID"/>
    <n v="0.59999901137902745"/>
    <n v="0.40000098862097261"/>
    <n v="0.66666941284055992"/>
    <s v="⚖️ Balanced"/>
    <n v="2908552118"/>
    <x v="6"/>
  </r>
  <r>
    <n v="28"/>
    <n v="28"/>
    <x v="0"/>
    <x v="27"/>
    <x v="16"/>
    <d v="2019-11-18T00:00:00"/>
    <x v="9"/>
    <n v="191051"/>
    <n v="114631"/>
    <n v="76420"/>
    <n v="2112552118"/>
    <n v="1500000000"/>
    <n v="260000000"/>
    <n v="700000"/>
    <n v="300000"/>
    <n v="2500000"/>
    <n v="0.16396007394379808"/>
    <n v="0.16304347826086957"/>
    <n v="0.8125"/>
    <n v="0.7"/>
    <n v="0.66666666666666663"/>
    <n v="0.55555555555555558"/>
    <n v="3.4442655667188876E-2"/>
    <n v="0.43422723007095559"/>
    <n v="43.422723007095563"/>
    <s v="RISING"/>
    <n v="0.6000020936817918"/>
    <n v="0.39999790631820825"/>
    <n v="0.66666085090420568"/>
    <s v="🇰🇷 Korea-Led"/>
    <n v="3872552118"/>
    <x v="2"/>
  </r>
  <r>
    <n v="29"/>
    <n v="29"/>
    <x v="0"/>
    <x v="28"/>
    <x v="17"/>
    <d v="2019-04-01T00:00:00"/>
    <x v="2"/>
    <n v="187575"/>
    <n v="112545"/>
    <n v="75030"/>
    <n v="744552118"/>
    <n v="600000000"/>
    <n v="200000000"/>
    <n v="450000"/>
    <n v="190000"/>
    <n v="1800000"/>
    <n v="5.7786418276801761E-2"/>
    <n v="6.5217391304347824E-2"/>
    <n v="0.625"/>
    <n v="0.45"/>
    <n v="0.42222222222222222"/>
    <n v="0.4"/>
    <n v="3.3816002725832128E-2"/>
    <n v="0.28484716100029389"/>
    <n v="28.484716100029388"/>
    <s v="SOLID"/>
    <n v="0.6"/>
    <n v="0.4"/>
    <n v="0.66666666666666663"/>
    <s v="🇰🇷 Korea-Led"/>
    <n v="1544552118"/>
    <x v="0"/>
  </r>
  <r>
    <n v="30"/>
    <n v="30"/>
    <x v="0"/>
    <x v="29"/>
    <x v="18"/>
    <d v="2019-12-09T00:00:00"/>
    <x v="4"/>
    <n v="182300"/>
    <n v="109380"/>
    <n v="72920"/>
    <n v="1122552118"/>
    <n v="900000000"/>
    <n v="210000000"/>
    <n v="480000"/>
    <n v="200000"/>
    <n v="1900000"/>
    <n v="8.7123875763734954E-2"/>
    <n v="9.7826086956521743E-2"/>
    <n v="0.65625"/>
    <n v="0.48"/>
    <n v="0.44444444444444442"/>
    <n v="0.42222222222222222"/>
    <n v="3.2865026239739817E-2"/>
    <n v="0.31000982975089686"/>
    <n v="31.000982975089684"/>
    <s v="SOLID"/>
    <n v="0.6"/>
    <n v="0.4"/>
    <n v="0.66666666666666663"/>
    <s v="🇰🇷 Korea-Led"/>
    <n v="2232552118"/>
    <x v="11"/>
  </r>
  <r>
    <n v="31"/>
    <n v="31"/>
    <x v="0"/>
    <x v="30"/>
    <x v="18"/>
    <d v="2019-03-25T00:00:00"/>
    <x v="4"/>
    <n v="169319"/>
    <n v="101591"/>
    <n v="67728"/>
    <n v="1488552118"/>
    <n v="1200000000"/>
    <n v="210000000"/>
    <n v="480000"/>
    <n v="200000"/>
    <n v="1900000"/>
    <n v="0.1155299853939401"/>
    <n v="0.13043478260869565"/>
    <n v="0.65625"/>
    <n v="0.48"/>
    <n v="0.44444444444444442"/>
    <n v="0.42222222222222222"/>
    <n v="3.0524812824391151E-2"/>
    <n v="0.32040898426951492"/>
    <n v="32.040898426951493"/>
    <s v="SOLID"/>
    <n v="0.59999763759530822"/>
    <n v="0.40000236240469172"/>
    <n v="0.66667322892775938"/>
    <s v="⚖️ Balanced"/>
    <n v="2898552118"/>
    <x v="10"/>
  </r>
  <r>
    <n v="32"/>
    <n v="32"/>
    <x v="0"/>
    <x v="31"/>
    <x v="19"/>
    <d v="2019-05-09T00:00:00"/>
    <x v="3"/>
    <n v="168075"/>
    <n v="100845"/>
    <n v="67230"/>
    <n v="611552118"/>
    <n v="400000000"/>
    <n v="150000000"/>
    <n v="300000"/>
    <n v="130000"/>
    <n v="1200000"/>
    <n v="4.7463979531399338E-2"/>
    <n v="4.3478260869565216E-2"/>
    <n v="0.46875"/>
    <n v="0.3"/>
    <n v="0.28888888888888886"/>
    <n v="0.26666666666666666"/>
    <n v="3.0300544625585683E-2"/>
    <n v="0.20113593612784791"/>
    <n v="20.11359361278479"/>
    <s v="SOLID"/>
    <n v="0.6"/>
    <n v="0.4"/>
    <n v="0.66666666666666663"/>
    <s v="🇰🇷 Korea-Led"/>
    <n v="1161552118"/>
    <x v="8"/>
  </r>
  <r>
    <n v="33"/>
    <n v="33"/>
    <x v="0"/>
    <x v="32"/>
    <x v="20"/>
    <d v="2019-03-01T00:00:00"/>
    <x v="10"/>
    <n v="167640"/>
    <n v="100584"/>
    <n v="67056"/>
    <n v="522552118"/>
    <n v="350000000"/>
    <n v="120000000"/>
    <n v="200000"/>
    <n v="90000"/>
    <n v="700000"/>
    <n v="4.0556482927333055E-2"/>
    <n v="3.8043478260869568E-2"/>
    <n v="0.375"/>
    <n v="0.2"/>
    <n v="0.2"/>
    <n v="0.15555555555555556"/>
    <n v="3.0222122867964801E-2"/>
    <n v="0.14600865841341057"/>
    <n v="14.600865841341056"/>
    <s v="EMERGING"/>
    <n v="0.6"/>
    <n v="0.4"/>
    <n v="0.66666666666666663"/>
    <s v="🇰🇷 Korea-Led"/>
    <n v="992552118"/>
    <x v="10"/>
  </r>
  <r>
    <n v="34"/>
    <n v="34"/>
    <x v="0"/>
    <x v="33"/>
    <x v="21"/>
    <d v="2019-10-28T00:00:00"/>
    <x v="2"/>
    <n v="165739"/>
    <n v="99443"/>
    <n v="66296"/>
    <n v="2112552118"/>
    <n v="1600000000"/>
    <n v="260000000"/>
    <n v="700000"/>
    <n v="300000"/>
    <n v="2500000"/>
    <n v="0.16396007394379808"/>
    <n v="0.17391304347826086"/>
    <n v="0.8125"/>
    <n v="0.7"/>
    <n v="0.66666666666666663"/>
    <n v="0.55555555555555558"/>
    <n v="2.9879410773166418E-2"/>
    <n v="0.43557309921956966"/>
    <n v="43.557309921956964"/>
    <s v="RISING"/>
    <n v="0.599997586566831"/>
    <n v="0.400002413433169"/>
    <n v="0.66667337067465782"/>
    <s v="⚖️ Balanced"/>
    <n v="3972552118"/>
    <x v="6"/>
  </r>
  <r>
    <n v="35"/>
    <n v="35"/>
    <x v="0"/>
    <x v="34"/>
    <x v="22"/>
    <d v="2019-10-08T00:00:00"/>
    <x v="11"/>
    <n v="165479"/>
    <n v="99287"/>
    <n v="66192"/>
    <n v="822552118"/>
    <n v="700000000"/>
    <n v="200000000"/>
    <n v="450000"/>
    <n v="190000"/>
    <n v="1800000"/>
    <n v="6.3840179345534001E-2"/>
    <n v="7.6086956521739135E-2"/>
    <n v="0.625"/>
    <n v="0.45"/>
    <n v="0.42222222222222222"/>
    <n v="0.4"/>
    <n v="2.9832537998496465E-2"/>
    <n v="0.28734648295961529"/>
    <n v="28.734648295961527"/>
    <s v="SOLID"/>
    <n v="0.5999975827748536"/>
    <n v="0.4000024172251464"/>
    <n v="0.66667338120801312"/>
    <s v="⚖️ Balanced"/>
    <n v="1722552118"/>
    <x v="6"/>
  </r>
  <r>
    <n v="36"/>
    <n v="36"/>
    <x v="0"/>
    <x v="35"/>
    <x v="17"/>
    <d v="2019-03-01T00:00:00"/>
    <x v="10"/>
    <n v="157429"/>
    <n v="94457"/>
    <n v="62972"/>
    <n v="244552118"/>
    <n v="200000000"/>
    <n v="120000000"/>
    <n v="200000"/>
    <n v="90000"/>
    <n v="700000"/>
    <n v="1.8980257579800184E-2"/>
    <n v="2.1739130434782608E-2"/>
    <n v="0.375"/>
    <n v="0.2"/>
    <n v="0.2"/>
    <n v="0.15555555555555556"/>
    <n v="2.8381284782753702E-2"/>
    <n v="0.13915070653104664"/>
    <n v="13.915070653104664"/>
    <s v="EMERGING"/>
    <n v="0.59999745917207126"/>
    <n v="0.4000025408279288"/>
    <n v="0.66667372455191254"/>
    <s v="⚖️ Balanced"/>
    <n v="564552118"/>
    <x v="10"/>
  </r>
  <r>
    <n v="37"/>
    <n v="37"/>
    <x v="0"/>
    <x v="36"/>
    <x v="23"/>
    <d v="2019-06-19T00:00:00"/>
    <x v="2"/>
    <n v="156993"/>
    <n v="94196"/>
    <n v="62797"/>
    <n v="1122552118"/>
    <n v="1200000000"/>
    <n v="210000000"/>
    <n v="480000"/>
    <n v="200000"/>
    <n v="1900000"/>
    <n v="8.7123875763734954E-2"/>
    <n v="0.13043478260869565"/>
    <n v="0.65625"/>
    <n v="0.48"/>
    <n v="0.44444444444444442"/>
    <n v="0.42222222222222222"/>
    <n v="2.8302682745230245E-2"/>
    <n v="0.31505145022737036"/>
    <n v="31.505145022737036"/>
    <s v="SOLID"/>
    <n v="0.6000012739421503"/>
    <n v="0.3999987260578497"/>
    <n v="0.66666312794598492"/>
    <s v="🇰🇷 Korea-Led"/>
    <n v="2532552118"/>
    <x v="3"/>
  </r>
  <r>
    <n v="38"/>
    <n v="38"/>
    <x v="0"/>
    <x v="37"/>
    <x v="18"/>
    <d v="2019-06-19T00:00:00"/>
    <x v="4"/>
    <n v="156048"/>
    <n v="93629"/>
    <n v="62419"/>
    <n v="1122552118"/>
    <n v="900000000"/>
    <n v="210000000"/>
    <n v="480000"/>
    <n v="200000"/>
    <n v="1900000"/>
    <n v="8.7123875763734954E-2"/>
    <n v="9.7826086956521743E-2"/>
    <n v="0.65625"/>
    <n v="0.48"/>
    <n v="0.44444444444444442"/>
    <n v="0.42222222222222222"/>
    <n v="2.8132318237295225E-2"/>
    <n v="0.30948923187062793"/>
    <n v="30.948923187062793"/>
    <s v="SOLID"/>
    <n v="0.60000128165692612"/>
    <n v="0.39999871834307393"/>
    <n v="0.66666310651614347"/>
    <s v="🇰🇷 Korea-Led"/>
    <n v="2232552118"/>
    <x v="3"/>
  </r>
  <r>
    <n v="39"/>
    <n v="39"/>
    <x v="0"/>
    <x v="38"/>
    <x v="22"/>
    <d v="2019-06-10T00:00:00"/>
    <x v="11"/>
    <n v="144234"/>
    <n v="86540"/>
    <n v="57694"/>
    <n v="744552118"/>
    <n v="600000000"/>
    <n v="200000000"/>
    <n v="450000"/>
    <n v="190000"/>
    <n v="1800000"/>
    <n v="5.7786418276801761E-2"/>
    <n v="6.5217391304347824E-2"/>
    <n v="0.625"/>
    <n v="0.45"/>
    <n v="0.42222222222222222"/>
    <n v="0.4"/>
    <n v="2.6002491468253612E-2"/>
    <n v="0.28398767476196024"/>
    <n v="28.398767476196024"/>
    <s v="SOLID"/>
    <n v="0.59999722672878797"/>
    <n v="0.40000277327121203"/>
    <n v="0.66667437023341802"/>
    <s v="⚖️ Balanced"/>
    <n v="1544552118"/>
    <x v="3"/>
  </r>
  <r>
    <n v="40"/>
    <n v="40"/>
    <x v="0"/>
    <x v="39"/>
    <x v="24"/>
    <d v="2019-04-30T00:00:00"/>
    <x v="2"/>
    <n v="143424"/>
    <n v="86054"/>
    <n v="57370"/>
    <n v="611552118"/>
    <n v="500000000"/>
    <n v="200000000"/>
    <n v="450000"/>
    <n v="190000"/>
    <n v="1800000"/>
    <n v="4.7463979531399338E-2"/>
    <n v="5.434782608695652E-2"/>
    <n v="0.625"/>
    <n v="0.45"/>
    <n v="0.42222222222222222"/>
    <n v="0.4"/>
    <n v="2.5856464747166449E-2"/>
    <n v="0.28026574676151167"/>
    <n v="28.026574676151167"/>
    <s v="SOLID"/>
    <n v="0.59999721106648818"/>
    <n v="0.40000278893351182"/>
    <n v="0.66667441374020964"/>
    <s v="⚖️ Balanced"/>
    <n v="1311552118"/>
    <x v="0"/>
  </r>
  <r>
    <n v="41"/>
    <n v="41"/>
    <x v="0"/>
    <x v="40"/>
    <x v="19"/>
    <d v="2019-10-07T00:00:00"/>
    <x v="3"/>
    <n v="141280"/>
    <n v="84768"/>
    <n v="56512"/>
    <n v="611552118"/>
    <n v="500000000"/>
    <n v="200000000"/>
    <n v="450000"/>
    <n v="190000"/>
    <n v="1800000"/>
    <n v="4.7463979531399338E-2"/>
    <n v="5.434782608695652E-2"/>
    <n v="0.625"/>
    <n v="0.45"/>
    <n v="0.42222222222222222"/>
    <n v="0.4"/>
    <n v="2.5469944636041918E-2"/>
    <n v="0.28022322954928797"/>
    <n v="28.022322954928796"/>
    <s v="SOLID"/>
    <n v="0.6"/>
    <n v="0.4"/>
    <n v="0.66666666666666663"/>
    <s v="🇰🇷 Korea-Led"/>
    <n v="1311552118"/>
    <x v="6"/>
  </r>
  <r>
    <n v="42"/>
    <n v="42"/>
    <x v="0"/>
    <x v="41"/>
    <x v="0"/>
    <d v="2016-10-10T00:00:00"/>
    <x v="0"/>
    <n v="136013"/>
    <n v="81608"/>
    <n v="54405"/>
    <n v="6882441903"/>
    <n v="4500000000"/>
    <n v="300000000"/>
    <n v="900000"/>
    <n v="400000"/>
    <n v="4000000"/>
    <n v="0.53416229295119066"/>
    <n v="0.4891304347826087"/>
    <n v="0.9375"/>
    <n v="0.9"/>
    <n v="0.88888888888888884"/>
    <n v="0.88888888888888884"/>
    <n v="2.4520410389170227E-2"/>
    <n v="0.67084585400928887"/>
    <n v="67.084585400928887"/>
    <s v="ICONIC"/>
    <n v="0.60000147044767782"/>
    <n v="0.39999852955232218"/>
    <n v="0.66666258209979412"/>
    <s v="🇰🇷 Korea-Led"/>
    <n v="11682441903"/>
    <x v="6"/>
  </r>
  <r>
    <n v="43"/>
    <n v="43"/>
    <x v="0"/>
    <x v="42"/>
    <x v="0"/>
    <d v="2016-05-02T00:00:00"/>
    <x v="0"/>
    <n v="135517"/>
    <n v="81310"/>
    <n v="54207"/>
    <n v="4887552991"/>
    <n v="3800000000"/>
    <n v="280000000"/>
    <n v="800000"/>
    <n v="350000"/>
    <n v="3500000"/>
    <n v="0.3793343335677134"/>
    <n v="0.41304347826086957"/>
    <n v="0.875"/>
    <n v="0.8"/>
    <n v="0.77777777777777779"/>
    <n v="0.77777777777777779"/>
    <n v="2.4430991557492163E-2"/>
    <n v="0.57887942486230481"/>
    <n v="57.887942486230479"/>
    <s v="RISING"/>
    <n v="0.59999852417039934"/>
    <n v="0.40000147582960072"/>
    <n v="0.66667076620341903"/>
    <s v="⚖️ Balanced"/>
    <n v="8967552991"/>
    <x v="8"/>
  </r>
  <r>
    <n v="44"/>
    <n v="44"/>
    <x v="0"/>
    <x v="43"/>
    <x v="25"/>
    <d v="2019-04-29T00:00:00"/>
    <x v="12"/>
    <n v="130018"/>
    <n v="78011"/>
    <n v="52007"/>
    <n v="522552118"/>
    <n v="400000000"/>
    <n v="150000000"/>
    <n v="300000"/>
    <n v="130000"/>
    <n v="1200000"/>
    <n v="4.0556482927333055E-2"/>
    <n v="4.3478260869565216E-2"/>
    <n v="0.46875"/>
    <n v="0.3"/>
    <n v="0.28888888888888886"/>
    <n v="0.26666666666666666"/>
    <n v="2.3439632373222666E-2"/>
    <n v="0.1991378863913561"/>
    <n v="19.91378863913561"/>
    <s v="EMERGING"/>
    <n v="0.60000153824855018"/>
    <n v="0.39999846175144982"/>
    <n v="0.66666239376498182"/>
    <s v="🇰🇷 Korea-Led"/>
    <n v="1072552118"/>
    <x v="0"/>
  </r>
  <r>
    <n v="45"/>
    <n v="45"/>
    <x v="0"/>
    <x v="44"/>
    <x v="26"/>
    <d v="2019-04-01T00:00:00"/>
    <x v="7"/>
    <n v="129783"/>
    <n v="77870"/>
    <n v="51913"/>
    <n v="611552118"/>
    <n v="600000000"/>
    <n v="200000000"/>
    <n v="450000"/>
    <n v="190000"/>
    <n v="1800000"/>
    <n v="4.7463979531399338E-2"/>
    <n v="6.5217391304347824E-2"/>
    <n v="0.625"/>
    <n v="0.45"/>
    <n v="0.42222222222222222"/>
    <n v="0.4"/>
    <n v="2.3397266596117131E-2"/>
    <n v="0.28184306105185281"/>
    <n v="28.184306105185282"/>
    <s v="SOLID"/>
    <n v="0.60000154103387959"/>
    <n v="0.39999845896612035"/>
    <n v="0.66666238602799532"/>
    <s v="🇰🇷 Korea-Led"/>
    <n v="1411552118"/>
    <x v="0"/>
  </r>
  <r>
    <n v="46"/>
    <n v="46"/>
    <x v="0"/>
    <x v="45"/>
    <x v="27"/>
    <d v="2019-01-02T00:00:00"/>
    <x v="3"/>
    <n v="126721"/>
    <n v="76033"/>
    <n v="50688"/>
    <n v="522552118"/>
    <n v="400000000"/>
    <n v="150000000"/>
    <n v="300000"/>
    <n v="130000"/>
    <n v="1200000"/>
    <n v="4.0556482927333055E-2"/>
    <n v="4.3478260869565216E-2"/>
    <n v="0.46875"/>
    <n v="0.3"/>
    <n v="0.28888888888888886"/>
    <n v="0.26666666666666666"/>
    <n v="2.284524953442715E-2"/>
    <n v="0.1990725042790886"/>
    <n v="19.90725042790886"/>
    <s v="EMERGING"/>
    <n v="0.60000315654074698"/>
    <n v="0.39999684345925302"/>
    <n v="0.66665789854405322"/>
    <s v="🇰🇷 Korea-Led"/>
    <n v="1072552118"/>
    <x v="5"/>
  </r>
  <r>
    <n v="47"/>
    <n v="47"/>
    <x v="0"/>
    <x v="46"/>
    <x v="28"/>
    <d v="2019-07-29T00:00:00"/>
    <x v="4"/>
    <n v="123777"/>
    <n v="74266"/>
    <n v="49511"/>
    <n v="1122552118"/>
    <n v="1200000000"/>
    <n v="220000000"/>
    <n v="500000"/>
    <n v="220000"/>
    <n v="2000000"/>
    <n v="8.7123875763734954E-2"/>
    <n v="0.13043478260869565"/>
    <n v="0.6875"/>
    <n v="0.5"/>
    <n v="0.48888888888888887"/>
    <n v="0.44444444444444442"/>
    <n v="2.2314505501241227E-2"/>
    <n v="0.33032469517497604"/>
    <n v="33.032469517497603"/>
    <s v="SOLID"/>
    <n v="0.59999838419092399"/>
    <n v="0.40000161580907601"/>
    <n v="0.66667115503729835"/>
    <s v="⚖️ Balanced"/>
    <n v="2542552118"/>
    <x v="4"/>
  </r>
  <r>
    <n v="48"/>
    <n v="48"/>
    <x v="0"/>
    <x v="47"/>
    <x v="0"/>
    <d v="2017-02-13T00:00:00"/>
    <x v="0"/>
    <n v="123710"/>
    <n v="74226"/>
    <n v="49484"/>
    <n v="5774118662"/>
    <n v="4200000000"/>
    <n v="300000000"/>
    <n v="900000"/>
    <n v="400000"/>
    <n v="4000000"/>
    <n v="0.44814275336225545"/>
    <n v="0.45652173913043476"/>
    <n v="0.9375"/>
    <n v="0.9"/>
    <n v="0.88888888888888884"/>
    <n v="0.88888888888888884"/>
    <n v="2.2302426747768587E-2"/>
    <n v="0.64957488042185674"/>
    <n v="64.957488042185673"/>
    <s v="ICONIC"/>
    <n v="0.6"/>
    <n v="0.4"/>
    <n v="0.66666666666666663"/>
    <s v="🇰🇷 Korea-Led"/>
    <n v="10274118662"/>
    <x v="9"/>
  </r>
  <r>
    <n v="49"/>
    <n v="49"/>
    <x v="0"/>
    <x v="48"/>
    <x v="27"/>
    <d v="2019-11-18T00:00:00"/>
    <x v="13"/>
    <n v="117925"/>
    <n v="70755"/>
    <n v="47170"/>
    <n v="522552118"/>
    <n v="350000000"/>
    <n v="120000000"/>
    <n v="200000"/>
    <n v="90000"/>
    <n v="700000"/>
    <n v="4.0556482927333055E-2"/>
    <n v="3.8043478260869568E-2"/>
    <n v="0.375"/>
    <n v="0.2"/>
    <n v="0.2"/>
    <n v="0.15555555555555556"/>
    <n v="2.1259507511362141E-2"/>
    <n v="0.14502277072418429"/>
    <n v="14.50227707241843"/>
    <s v="EMERGING"/>
    <n v="0.6"/>
    <n v="0.4"/>
    <n v="0.66666666666666663"/>
    <s v="🇰🇷 Korea-Led"/>
    <n v="992552118"/>
    <x v="2"/>
  </r>
  <r>
    <n v="50"/>
    <n v="50"/>
    <x v="0"/>
    <x v="49"/>
    <x v="25"/>
    <d v="2019-08-05T00:00:00"/>
    <x v="12"/>
    <n v="112458"/>
    <n v="67475"/>
    <n v="44983"/>
    <n v="522552118"/>
    <n v="350000000"/>
    <n v="150000000"/>
    <n v="300000"/>
    <n v="130000"/>
    <n v="1200000"/>
    <n v="4.0556482927333055E-2"/>
    <n v="3.8043478260869568E-2"/>
    <n v="0.46875"/>
    <n v="0.3"/>
    <n v="0.28888888888888886"/>
    <n v="0.26666666666666666"/>
    <n v="2.0273917283975099E-2"/>
    <n v="0.19786574468806059"/>
    <n v="19.786574468806059"/>
    <s v="EMERGING"/>
    <n v="0.60000177844172931"/>
    <n v="0.39999822155827064"/>
    <n v="0.66666172656539457"/>
    <s v="🇰🇷 Korea-Led"/>
    <n v="1022552118"/>
    <x v="7"/>
  </r>
  <r>
    <n v="51"/>
    <n v="51"/>
    <x v="0"/>
    <x v="50"/>
    <x v="23"/>
    <d v="2019-08-20T00:00:00"/>
    <x v="2"/>
    <n v="111654"/>
    <n v="66992"/>
    <n v="44662"/>
    <n v="1122552118"/>
    <n v="1200000000"/>
    <n v="210000000"/>
    <n v="480000"/>
    <n v="200000"/>
    <n v="1900000"/>
    <n v="8.7123875763734954E-2"/>
    <n v="0.13043478260869565"/>
    <n v="0.65625"/>
    <n v="0.48"/>
    <n v="0.44444444444444442"/>
    <n v="0.42222222222222222"/>
    <n v="2.0128972242303401E-2"/>
    <n v="0.3141523420720484"/>
    <n v="31.41523420720484"/>
    <s v="SOLID"/>
    <n v="0.59999641750407506"/>
    <n v="0.40000358249592494"/>
    <n v="0.66667661810365419"/>
    <s v="⚖️ Balanced"/>
    <n v="2532552118"/>
    <x v="7"/>
  </r>
  <r>
    <n v="52"/>
    <n v="52"/>
    <x v="0"/>
    <x v="51"/>
    <x v="29"/>
    <d v="2019-01-02T00:00:00"/>
    <x v="10"/>
    <n v="109428"/>
    <n v="65657"/>
    <n v="43771"/>
    <n v="522552118"/>
    <n v="400000000"/>
    <n v="120000000"/>
    <n v="200000"/>
    <n v="90000"/>
    <n v="700000"/>
    <n v="4.0556482927333055E-2"/>
    <n v="4.3478260869565216E-2"/>
    <n v="0.375"/>
    <n v="0.2"/>
    <n v="0.2"/>
    <n v="0.15555555555555556"/>
    <n v="1.9727669179167576E-2"/>
    <n v="0.14577818155112113"/>
    <n v="14.577818155112112"/>
    <s v="EMERGING"/>
    <n v="0.60000182768578425"/>
    <n v="0.39999817231421575"/>
    <n v="0.66666158977717527"/>
    <s v="🇰🇷 Korea-Led"/>
    <n v="1042552118"/>
    <x v="5"/>
  </r>
  <r>
    <n v="53"/>
    <n v="53"/>
    <x v="0"/>
    <x v="52"/>
    <x v="30"/>
    <d v="2019-11-14T00:00:00"/>
    <x v="8"/>
    <n v="108565"/>
    <n v="65139"/>
    <n v="43426"/>
    <n v="1122552118"/>
    <n v="1200000000"/>
    <n v="200000000"/>
    <n v="450000"/>
    <n v="190000"/>
    <n v="1800000"/>
    <n v="8.7123875763734954E-2"/>
    <n v="0.13043478260869565"/>
    <n v="0.625"/>
    <n v="0.45"/>
    <n v="0.42222222222222222"/>
    <n v="0.4"/>
    <n v="1.9572087623243847E-2"/>
    <n v="0.29964802920839628"/>
    <n v="29.964802920839627"/>
    <s v="SOLID"/>
    <n v="0.6"/>
    <n v="0.4"/>
    <n v="0.66666666666666663"/>
    <s v="🇰🇷 Korea-Led"/>
    <n v="2522552118"/>
    <x v="2"/>
  </r>
  <r>
    <n v="54"/>
    <n v="54"/>
    <x v="0"/>
    <x v="53"/>
    <x v="31"/>
    <d v="2019-02-11T00:00:00"/>
    <x v="2"/>
    <n v="107578"/>
    <n v="64547"/>
    <n v="43031"/>
    <n v="822552118"/>
    <n v="900000000"/>
    <n v="210000000"/>
    <n v="480000"/>
    <n v="200000"/>
    <n v="1900000"/>
    <n v="6.3840179345534001E-2"/>
    <n v="9.7826086956521743E-2"/>
    <n v="0.65625"/>
    <n v="0.48"/>
    <n v="0.44444444444444442"/>
    <n v="0.42222222222222222"/>
    <n v="1.9394151359400605E-2"/>
    <n v="0.30433696815878331"/>
    <n v="30.433696815878331"/>
    <s v="SOLID"/>
    <n v="0.60000185911617621"/>
    <n v="0.39999814088382385"/>
    <n v="0.66666150247106759"/>
    <s v="🇰🇷 Korea-Led"/>
    <n v="1932552118"/>
    <x v="9"/>
  </r>
  <r>
    <n v="55"/>
    <n v="55"/>
    <x v="0"/>
    <x v="54"/>
    <x v="26"/>
    <d v="2019-11-19T00:00:00"/>
    <x v="8"/>
    <n v="106537"/>
    <n v="63922"/>
    <n v="42615"/>
    <n v="611552118"/>
    <n v="600000000"/>
    <n v="150000000"/>
    <n v="300000"/>
    <n v="130000"/>
    <n v="1200000"/>
    <n v="4.7463979531399338E-2"/>
    <n v="6.5217391304347824E-2"/>
    <n v="0.46875"/>
    <n v="0.3"/>
    <n v="0.28888888888888886"/>
    <n v="0.26666666666666666"/>
    <n v="1.9206479980818217E-2"/>
    <n v="0.20361124119083654"/>
    <n v="20.361124119083655"/>
    <s v="SOLID"/>
    <n v="0.59999812271792896"/>
    <n v="0.40000187728207104"/>
    <n v="0.6666718813554019"/>
    <s v="⚖️ Balanced"/>
    <n v="1361552118"/>
    <x v="2"/>
  </r>
  <r>
    <n v="56"/>
    <n v="56"/>
    <x v="0"/>
    <x v="55"/>
    <x v="32"/>
    <d v="2019-03-24T00:00:00"/>
    <x v="2"/>
    <n v="105227"/>
    <n v="63136"/>
    <n v="42091"/>
    <n v="1744552118"/>
    <n v="1400000000"/>
    <n v="260000000"/>
    <n v="700000"/>
    <n v="300000"/>
    <n v="2500000"/>
    <n v="0.1353987396708049"/>
    <n v="0.15217391304347827"/>
    <n v="0.8125"/>
    <n v="0.7"/>
    <n v="0.66666666666666663"/>
    <n v="0.55555555555555558"/>
    <n v="1.8970313308442687E-2"/>
    <n v="0.42553640615539823"/>
    <n v="42.55364061553982"/>
    <s v="RISING"/>
    <n v="0.59999809934712578"/>
    <n v="0.40000190065287428"/>
    <n v="0.6666719462747086"/>
    <s v="⚖️ Balanced"/>
    <n v="3404552118"/>
    <x v="10"/>
  </r>
  <r>
    <n v="57"/>
    <n v="57"/>
    <x v="0"/>
    <x v="56"/>
    <x v="23"/>
    <d v="2019-12-23T00:00:00"/>
    <x v="2"/>
    <n v="104729"/>
    <n v="62837"/>
    <n v="41892"/>
    <n v="988552118"/>
    <n v="1100000000"/>
    <n v="210000000"/>
    <n v="480000"/>
    <n v="200000"/>
    <n v="1900000"/>
    <n v="7.6723824696938531E-2"/>
    <n v="0.11956521739130435"/>
    <n v="0.65625"/>
    <n v="0.48"/>
    <n v="0.44444444444444442"/>
    <n v="0.42222222222222222"/>
    <n v="1.8880533916959472E-2"/>
    <n v="0.31029517857728067"/>
    <n v="31.029517857728067"/>
    <s v="SOLID"/>
    <n v="0.59999618061854887"/>
    <n v="0.40000381938145119"/>
    <n v="0.66667727612712258"/>
    <s v="⚖️ Balanced"/>
    <n v="2298552118"/>
    <x v="11"/>
  </r>
  <r>
    <n v="58"/>
    <n v="58"/>
    <x v="0"/>
    <x v="57"/>
    <x v="33"/>
    <d v="2019-05-01T00:00:00"/>
    <x v="10"/>
    <n v="104256"/>
    <n v="62554"/>
    <n v="41702"/>
    <n v="244552118"/>
    <n v="200000000"/>
    <n v="120000000"/>
    <n v="200000"/>
    <n v="90000"/>
    <n v="700000"/>
    <n v="1.8980257579800184E-2"/>
    <n v="2.1739130434782608E-2"/>
    <n v="0.375"/>
    <n v="0.2"/>
    <n v="0.2"/>
    <n v="0.15555555555555556"/>
    <n v="1.8795261523040674E-2"/>
    <n v="0.13809624397247819"/>
    <n v="13.809624397247818"/>
    <s v="EMERGING"/>
    <n v="0.60000383670963786"/>
    <n v="0.39999616329036219"/>
    <n v="0.66665600920804424"/>
    <s v="🇰🇷 Korea-Led"/>
    <n v="564552118"/>
    <x v="8"/>
  </r>
  <r>
    <n v="59"/>
    <n v="59"/>
    <x v="0"/>
    <x v="58"/>
    <x v="29"/>
    <d v="2019-03-01T00:00:00"/>
    <x v="10"/>
    <n v="103392"/>
    <n v="62035"/>
    <n v="41357"/>
    <n v="522552118"/>
    <n v="350000000"/>
    <n v="120000000"/>
    <n v="200000"/>
    <n v="90000"/>
    <n v="700000"/>
    <n v="4.0556482927333055E-2"/>
    <n v="3.8043478260869568E-2"/>
    <n v="0.375"/>
    <n v="0.2"/>
    <n v="0.2"/>
    <n v="0.15555555555555556"/>
    <n v="1.8639499687214369E-2"/>
    <n v="0.14473456986352803"/>
    <n v="14.473456986352803"/>
    <s v="EMERGING"/>
    <n v="0.59999806561436086"/>
    <n v="0.40000193438563914"/>
    <n v="0.66667203997743207"/>
    <s v="⚖️ Balanced"/>
    <n v="992552118"/>
    <x v="10"/>
  </r>
  <r>
    <n v="60"/>
    <n v="60"/>
    <x v="0"/>
    <x v="59"/>
    <x v="34"/>
    <d v="2019-04-01T00:00:00"/>
    <x v="10"/>
    <n v="99530"/>
    <n v="59718"/>
    <n v="39812"/>
    <n v="611552118"/>
    <n v="500000000"/>
    <n v="120000000"/>
    <n v="200000"/>
    <n v="90000"/>
    <n v="700000"/>
    <n v="4.7463979531399338E-2"/>
    <n v="5.434782608695652E-2"/>
    <n v="0.375"/>
    <n v="0.2"/>
    <n v="0.2"/>
    <n v="0.15555555555555556"/>
    <n v="1.7943258703462996E-2"/>
    <n v="0.14867307187448209"/>
    <n v="14.867307187448208"/>
    <s v="EMERGING"/>
    <n v="0.6"/>
    <n v="0.4"/>
    <n v="0.66666666666666663"/>
    <s v="🇰🇷 Korea-Led"/>
    <n v="1231552118"/>
    <x v="0"/>
  </r>
  <r>
    <n v="61"/>
    <n v="61"/>
    <x v="0"/>
    <x v="60"/>
    <x v="0"/>
    <d v="2015-11-30T00:00:00"/>
    <x v="0"/>
    <n v="97034"/>
    <n v="58220"/>
    <n v="38814"/>
    <n v="3998441552"/>
    <n v="3500000000"/>
    <n v="280000000"/>
    <n v="800000"/>
    <n v="350000"/>
    <n v="3500000"/>
    <n v="0.31032833080896077"/>
    <n v="0.38043478260869568"/>
    <n v="0.875"/>
    <n v="0.8"/>
    <n v="0.77777777777777779"/>
    <n v="0.77777777777777779"/>
    <n v="1.749328006663145E-2"/>
    <n v="0.56015171784086504"/>
    <n v="56.015171784086505"/>
    <s v="RISING"/>
    <n v="0.59999587773357788"/>
    <n v="0.40000412226642207"/>
    <n v="0.66667811748540018"/>
    <s v="⚖️ Balanced"/>
    <n v="7778441552"/>
    <x v="2"/>
  </r>
  <r>
    <n v="62"/>
    <n v="62"/>
    <x v="0"/>
    <x v="61"/>
    <x v="0"/>
    <d v="2014-02-12T00:00:00"/>
    <x v="0"/>
    <n v="93484"/>
    <n v="56090"/>
    <n v="37394"/>
    <n v="2774552118"/>
    <n v="2800000000"/>
    <n v="260000000"/>
    <n v="700000"/>
    <n v="300000"/>
    <n v="3000000"/>
    <n v="0.21533943070662814"/>
    <n v="0.30434782608695654"/>
    <n v="0.8125"/>
    <n v="0.7"/>
    <n v="0.66666666666666663"/>
    <n v="0.66666666666666663"/>
    <n v="1.6853286412484021E-2"/>
    <n v="0.47889575613401558"/>
    <n v="47.889575613401561"/>
    <s v="RISING"/>
    <n v="0.59999572119293143"/>
    <n v="0.40000427880706857"/>
    <n v="0.66667855232661799"/>
    <s v="⚖️ Balanced"/>
    <n v="5834552118"/>
    <x v="9"/>
  </r>
  <r>
    <n v="63"/>
    <n v="63"/>
    <x v="0"/>
    <x v="62"/>
    <x v="35"/>
    <d v="2019-01-14T00:00:00"/>
    <x v="13"/>
    <n v="93025"/>
    <n v="55815"/>
    <n v="37210"/>
    <n v="744552118"/>
    <n v="700000000"/>
    <n v="200000000"/>
    <n v="450000"/>
    <n v="190000"/>
    <n v="1800000"/>
    <n v="5.7786418276801761E-2"/>
    <n v="7.6086956521739135E-2"/>
    <n v="0.625"/>
    <n v="0.45"/>
    <n v="0.42222222222222222"/>
    <n v="0.4"/>
    <n v="1.6770537937201298E-2"/>
    <n v="0.28481998596050095"/>
    <n v="28.481998596050097"/>
    <s v="SOLID"/>
    <n v="0.6"/>
    <n v="0.4"/>
    <n v="0.66666666666666663"/>
    <s v="🇰🇷 Korea-Led"/>
    <n v="1644552118"/>
    <x v="5"/>
  </r>
  <r>
    <n v="64"/>
    <n v="64"/>
    <x v="0"/>
    <x v="63"/>
    <x v="6"/>
    <d v="2014-08-20T00:00:00"/>
    <x v="0"/>
    <n v="89959"/>
    <n v="53975"/>
    <n v="35984"/>
    <n v="2112552118"/>
    <n v="2900000000"/>
    <n v="250000000"/>
    <n v="700000"/>
    <n v="300000"/>
    <n v="3000000"/>
    <n v="0.16396007394379808"/>
    <n v="0.31521739130434784"/>
    <n v="0.78125"/>
    <n v="0.7"/>
    <n v="0.66666666666666663"/>
    <n v="0.66666666666666663"/>
    <n v="1.6217799755901013E-2"/>
    <n v="0.46673789447143854"/>
    <n v="46.673789447143854"/>
    <s v="RISING"/>
    <n v="0.59999555352994138"/>
    <n v="0.40000444647005856"/>
    <n v="0.66667901806391849"/>
    <s v="⚖️ Balanced"/>
    <n v="5262552118"/>
    <x v="7"/>
  </r>
  <r>
    <n v="65"/>
    <n v="65"/>
    <x v="0"/>
    <x v="64"/>
    <x v="36"/>
    <d v="2019-06-01T00:00:00"/>
    <x v="10"/>
    <n v="87844"/>
    <n v="52706"/>
    <n v="35138"/>
    <n v="522552118"/>
    <n v="300000000"/>
    <n v="120000000"/>
    <n v="200000"/>
    <n v="90000"/>
    <n v="700000"/>
    <n v="4.0556482927333055E-2"/>
    <n v="3.2608695652173912E-2"/>
    <n v="0.375"/>
    <n v="0.2"/>
    <n v="0.2"/>
    <n v="0.15555555555555556"/>
    <n v="1.5836507761951207E-2"/>
    <n v="0.14350232770827082"/>
    <n v="14.350232770827082"/>
    <s v="EMERGING"/>
    <n v="0.59999544647329361"/>
    <n v="0.40000455352670644"/>
    <n v="0.66667931544795656"/>
    <s v="⚖️ Balanced"/>
    <n v="942552118"/>
    <x v="3"/>
  </r>
  <r>
    <n v="66"/>
    <n v="66"/>
    <x v="0"/>
    <x v="65"/>
    <x v="37"/>
    <d v="2019-11-19T00:00:00"/>
    <x v="7"/>
    <n v="87219"/>
    <n v="52331"/>
    <n v="34888"/>
    <n v="822552118"/>
    <n v="800000000"/>
    <n v="200000000"/>
    <n v="450000"/>
    <n v="190000"/>
    <n v="1800000"/>
    <n v="6.3840179345534001E-2"/>
    <n v="8.6956521739130432E-2"/>
    <n v="0.625"/>
    <n v="0.45"/>
    <n v="0.42222222222222222"/>
    <n v="0.4"/>
    <n v="1.5723832822840744E-2"/>
    <n v="0.28764235147724965"/>
    <n v="28.764235147724964"/>
    <s v="SOLID"/>
    <n v="0.59999541384331401"/>
    <n v="0.40000458615668605"/>
    <n v="0.66667940608816956"/>
    <s v="⚖️ Balanced"/>
    <n v="1822552118"/>
    <x v="2"/>
  </r>
  <r>
    <n v="67"/>
    <n v="67"/>
    <x v="0"/>
    <x v="66"/>
    <x v="38"/>
    <d v="2019-04-17T00:00:00"/>
    <x v="2"/>
    <n v="85461"/>
    <n v="51277"/>
    <n v="34184"/>
    <n v="611552118"/>
    <n v="500000000"/>
    <n v="150000000"/>
    <n v="300000"/>
    <n v="130000"/>
    <n v="1200000"/>
    <n v="4.7463979531399338E-2"/>
    <n v="5.434782608695652E-2"/>
    <n v="0.46875"/>
    <n v="0.3"/>
    <n v="0.28888888888888886"/>
    <n v="0.26666666666666666"/>
    <n v="1.5406900754110832E-2"/>
    <n v="0.20134546138894224"/>
    <n v="20.134546138894223"/>
    <s v="SOLID"/>
    <n v="0.60000468049753686"/>
    <n v="0.39999531950246309"/>
    <n v="0.66665366538604054"/>
    <s v="🇰🇷 Korea-Led"/>
    <n v="1261552118"/>
    <x v="0"/>
  </r>
  <r>
    <n v="68"/>
    <n v="68"/>
    <x v="0"/>
    <x v="67"/>
    <x v="35"/>
    <d v="2019-07-01T00:00:00"/>
    <x v="1"/>
    <n v="82389"/>
    <n v="49433"/>
    <n v="32956"/>
    <n v="744552118"/>
    <n v="700000000"/>
    <n v="200000000"/>
    <n v="450000"/>
    <n v="190000"/>
    <n v="1800000"/>
    <n v="5.7786418276801761E-2"/>
    <n v="7.6086956521739135E-2"/>
    <n v="0.625"/>
    <n v="0.45"/>
    <n v="0.42222222222222222"/>
    <n v="0.4"/>
    <n v="1.4853080893395085E-2"/>
    <n v="0.28460906568568228"/>
    <n v="28.460906568568227"/>
    <s v="SOLID"/>
    <n v="0.5999951449829467"/>
    <n v="0.40000485501705324"/>
    <n v="0.66668015293427463"/>
    <s v="⚖️ Balanced"/>
    <n v="1644552118"/>
    <x v="4"/>
  </r>
  <r>
    <n v="69"/>
    <n v="69"/>
    <x v="0"/>
    <x v="68"/>
    <x v="0"/>
    <d v="2015-04-29T00:00:00"/>
    <x v="0"/>
    <n v="82065"/>
    <n v="49239"/>
    <n v="32826"/>
    <n v="3441884661"/>
    <n v="3200000000"/>
    <n v="280000000"/>
    <n v="800000"/>
    <n v="350000"/>
    <n v="3500000"/>
    <n v="0.26713265851062157"/>
    <n v="0.34782608695652173"/>
    <n v="0.875"/>
    <n v="0.8"/>
    <n v="0.77777777777777779"/>
    <n v="0.77777777777777779"/>
    <n v="1.4794670204960222E-2"/>
    <n v="0.54653617148151068"/>
    <n v="54.653617148151071"/>
    <s v="RISING"/>
    <n v="0.6"/>
    <n v="0.4"/>
    <n v="0.66666666666666663"/>
    <s v="🇰🇷 Korea-Led"/>
    <n v="6921884661"/>
    <x v="0"/>
  </r>
  <r>
    <n v="70"/>
    <n v="70"/>
    <x v="0"/>
    <x v="69"/>
    <x v="36"/>
    <d v="2019-05-22T00:00:00"/>
    <x v="3"/>
    <n v="81759"/>
    <n v="49055"/>
    <n v="32704"/>
    <n v="522552118"/>
    <n v="350000000"/>
    <n v="150000000"/>
    <n v="300000"/>
    <n v="130000"/>
    <n v="1200000"/>
    <n v="4.0556482927333055E-2"/>
    <n v="3.8043478260869568E-2"/>
    <n v="0.46875"/>
    <n v="0.3"/>
    <n v="0.28888888888888886"/>
    <n v="0.26666666666666666"/>
    <n v="1.4739504554771739E-2"/>
    <n v="0.19725695928784823"/>
    <n v="19.725695928784823"/>
    <s v="EMERGING"/>
    <n v="0.59999510757225505"/>
    <n v="0.40000489242774495"/>
    <n v="0.66668025685455101"/>
    <s v="⚖️ Balanced"/>
    <n v="1022552118"/>
    <x v="8"/>
  </r>
  <r>
    <n v="71"/>
    <n v="71"/>
    <x v="0"/>
    <x v="70"/>
    <x v="37"/>
    <d v="2019-08-01T00:00:00"/>
    <x v="10"/>
    <n v="78555"/>
    <n v="47133"/>
    <n v="31422"/>
    <n v="522552118"/>
    <n v="400000000"/>
    <n v="120000000"/>
    <n v="200000"/>
    <n v="90000"/>
    <n v="700000"/>
    <n v="4.0556482927333055E-2"/>
    <n v="4.3478260869565216E-2"/>
    <n v="0.375"/>
    <n v="0.2"/>
    <n v="0.2"/>
    <n v="0.15555555555555556"/>
    <n v="1.4161887746915862E-2"/>
    <n v="0.14516594559357343"/>
    <n v="14.516594559357344"/>
    <s v="EMERGING"/>
    <n v="0.6"/>
    <n v="0.4"/>
    <n v="0.66666666666666663"/>
    <s v="🇰🇷 Korea-Led"/>
    <n v="1042552118"/>
    <x v="7"/>
  </r>
  <r>
    <n v="72"/>
    <n v="72"/>
    <x v="0"/>
    <x v="71"/>
    <x v="39"/>
    <d v="2019-06-26T00:00:00"/>
    <x v="10"/>
    <n v="76037"/>
    <n v="45622"/>
    <n v="30415"/>
    <n v="611552118"/>
    <n v="500000000"/>
    <n v="120000000"/>
    <n v="200000"/>
    <n v="90000"/>
    <n v="700000"/>
    <n v="4.7463979531399338E-2"/>
    <n v="5.434782608695652E-2"/>
    <n v="0.375"/>
    <n v="0.2"/>
    <n v="0.2"/>
    <n v="0.15555555555555556"/>
    <n v="1.3707942952227629E-2"/>
    <n v="0.14820718714184619"/>
    <n v="14.820718714184618"/>
    <s v="EMERGING"/>
    <n v="0.59999736970159268"/>
    <n v="0.40000263029840738"/>
    <n v="0.66667397308316168"/>
    <s v="⚖️ Balanced"/>
    <n v="1231552118"/>
    <x v="3"/>
  </r>
  <r>
    <n v="73"/>
    <n v="73"/>
    <x v="0"/>
    <x v="72"/>
    <x v="0"/>
    <d v="2014-08-20T00:00:00"/>
    <x v="0"/>
    <n v="75778"/>
    <n v="45467"/>
    <n v="30311"/>
    <n v="4112552118"/>
    <n v="3800000000"/>
    <n v="280000000"/>
    <n v="800000"/>
    <n v="350000"/>
    <n v="3500000"/>
    <n v="0.31918471673180437"/>
    <n v="0.41304347826086957"/>
    <n v="0.875"/>
    <n v="0.8"/>
    <n v="0.77777777777777779"/>
    <n v="0.77777777777777779"/>
    <n v="1.3661250457460253E-2"/>
    <n v="0.56686782231083765"/>
    <n v="56.686782231083768"/>
    <s v="RISING"/>
    <n v="0.60000263928844788"/>
    <n v="0.39999736071155217"/>
    <n v="0.6666593353421163"/>
    <s v="🇰🇷 Korea-Led"/>
    <n v="8192552118"/>
    <x v="7"/>
  </r>
  <r>
    <n v="74"/>
    <n v="74"/>
    <x v="0"/>
    <x v="73"/>
    <x v="40"/>
    <d v="2019-02-01T00:00:00"/>
    <x v="10"/>
    <n v="74602"/>
    <n v="44761"/>
    <n v="29841"/>
    <n v="611552118"/>
    <n v="400000000"/>
    <n v="120000000"/>
    <n v="200000"/>
    <n v="90000"/>
    <n v="700000"/>
    <n v="4.7463979531399338E-2"/>
    <n v="4.3478260869565216E-2"/>
    <n v="0.375"/>
    <n v="0.2"/>
    <n v="0.2"/>
    <n v="0.15555555555555556"/>
    <n v="1.3449241292030005E-2"/>
    <n v="0.14633090387226794"/>
    <n v="14.633090387226794"/>
    <s v="EMERGING"/>
    <n v="0.59999731910672638"/>
    <n v="0.40000268089327362"/>
    <n v="0.66667411362570095"/>
    <s v="⚖️ Balanced"/>
    <n v="1131552118"/>
    <x v="9"/>
  </r>
  <r>
    <n v="75"/>
    <n v="75"/>
    <x v="0"/>
    <x v="74"/>
    <x v="39"/>
    <d v="2019-01-01T00:00:00"/>
    <x v="10"/>
    <n v="73790"/>
    <n v="44274"/>
    <n v="29516"/>
    <n v="611552118"/>
    <n v="500000000"/>
    <n v="120000000"/>
    <n v="200000"/>
    <n v="90000"/>
    <n v="700000"/>
    <n v="4.7463979531399338E-2"/>
    <n v="5.434782608695652E-2"/>
    <n v="0.375"/>
    <n v="0.2"/>
    <n v="0.2"/>
    <n v="0.15555555555555556"/>
    <n v="1.3302854011137693E-2"/>
    <n v="0.1481626273583263"/>
    <n v="14.81626273583263"/>
    <s v="EMERGING"/>
    <n v="0.6"/>
    <n v="0.4"/>
    <n v="0.66666666666666663"/>
    <s v="🇰🇷 Korea-Led"/>
    <n v="1231552118"/>
    <x v="5"/>
  </r>
  <r>
    <n v="76"/>
    <n v="76"/>
    <x v="0"/>
    <x v="75"/>
    <x v="0"/>
    <d v="2013-06-12T00:00:00"/>
    <x v="0"/>
    <n v="70023"/>
    <n v="42014"/>
    <n v="28009"/>
    <n v="2552118552"/>
    <n v="2500000000"/>
    <n v="250000000"/>
    <n v="700000"/>
    <n v="300000"/>
    <n v="3000000"/>
    <n v="0.19807584529342195"/>
    <n v="0.27173913043478259"/>
    <n v="0.78125"/>
    <n v="0.7"/>
    <n v="0.66666666666666663"/>
    <n v="0.66666666666666663"/>
    <n v="1.2623739618131111E-2"/>
    <n v="0.46509208235138999"/>
    <n v="46.509208235138999"/>
    <s v="RISING"/>
    <n v="0.60000285620438998"/>
    <n v="0.39999714379561002"/>
    <n v="0.66665873280335131"/>
    <s v="🇰🇷 Korea-Led"/>
    <n v="5302118552"/>
    <x v="3"/>
  </r>
  <r>
    <n v="77"/>
    <n v="77"/>
    <x v="0"/>
    <x v="76"/>
    <x v="22"/>
    <d v="2019-01-15T00:00:00"/>
    <x v="11"/>
    <n v="69903"/>
    <n v="41942"/>
    <n v="27961"/>
    <n v="744552118"/>
    <n v="600000000"/>
    <n v="200000000"/>
    <n v="450000"/>
    <n v="190000"/>
    <n v="1800000"/>
    <n v="5.7786418276801761E-2"/>
    <n v="6.5217391304347824E-2"/>
    <n v="0.625"/>
    <n v="0.45"/>
    <n v="0.42222222222222222"/>
    <n v="0.4"/>
    <n v="1.2602106029821902E-2"/>
    <n v="0.28251363236373273"/>
    <n v="28.251363236373273"/>
    <s v="SOLID"/>
    <n v="0.60000286110753476"/>
    <n v="0.3999971388924653"/>
    <n v="0.66665871918363451"/>
    <s v="🇰🇷 Korea-Led"/>
    <n v="1544552118"/>
    <x v="5"/>
  </r>
  <r>
    <n v="78"/>
    <n v="78"/>
    <x v="0"/>
    <x v="77"/>
    <x v="30"/>
    <d v="2019-03-14T00:00:00"/>
    <x v="8"/>
    <n v="69832"/>
    <n v="41899"/>
    <n v="27933"/>
    <n v="1122552118"/>
    <n v="1000000000"/>
    <n v="200000000"/>
    <n v="450000"/>
    <n v="190000"/>
    <n v="1800000"/>
    <n v="8.7123875763734954E-2"/>
    <n v="0.10869565217391304"/>
    <n v="0.625"/>
    <n v="0.45"/>
    <n v="0.42222222222222222"/>
    <n v="0.4"/>
    <n v="1.2589306156738953E-2"/>
    <n v="0.29518427107316769"/>
    <n v="29.518427107316768"/>
    <s v="SOLID"/>
    <n v="0.59999713598350324"/>
    <n v="0.40000286401649676"/>
    <n v="0.66667462230602159"/>
    <s v="⚖️ Balanced"/>
    <n v="2322552118"/>
    <x v="10"/>
  </r>
  <r>
    <n v="79"/>
    <n v="79"/>
    <x v="0"/>
    <x v="78"/>
    <x v="41"/>
    <d v="2019-06-01T00:00:00"/>
    <x v="10"/>
    <n v="69397"/>
    <n v="41638"/>
    <n v="27759"/>
    <n v="188552118"/>
    <n v="150000000"/>
    <n v="120000000"/>
    <n v="200000"/>
    <n v="90000"/>
    <n v="700000"/>
    <n v="1.4633967581736006E-2"/>
    <n v="1.6304347826086956E-2"/>
    <n v="0.375"/>
    <n v="0.2"/>
    <n v="0.2"/>
    <n v="0.15555555555555556"/>
    <n v="1.251088439911807E-2"/>
    <n v="0.13569871724571692"/>
    <n v="13.569871724571691"/>
    <s v="EMERGING"/>
    <n v="0.59999711803103883"/>
    <n v="0.40000288196896122"/>
    <n v="0.66667467217445597"/>
    <s v="⚖️ Balanced"/>
    <n v="458552118"/>
    <x v="3"/>
  </r>
  <r>
    <n v="80"/>
    <n v="80"/>
    <x v="0"/>
    <x v="79"/>
    <x v="42"/>
    <d v="2019-01-07T00:00:00"/>
    <x v="5"/>
    <n v="68728"/>
    <n v="41237"/>
    <n v="27491"/>
    <n v="611552118"/>
    <n v="600000000"/>
    <n v="200000000"/>
    <n v="450000"/>
    <n v="190000"/>
    <n v="1800000"/>
    <n v="4.7463979531399338E-2"/>
    <n v="6.5217391304347824E-2"/>
    <n v="0.625"/>
    <n v="0.45"/>
    <n v="0.42222222222222222"/>
    <n v="0.4"/>
    <n v="1.2390277144294231E-2"/>
    <n v="0.2806322922121523"/>
    <n v="28.063229221215231"/>
    <s v="SOLID"/>
    <n v="0.60000291002211614"/>
    <n v="0.39999708997788386"/>
    <n v="0.66665858331110406"/>
    <s v="🇰🇷 Korea-Led"/>
    <n v="1411552118"/>
    <x v="5"/>
  </r>
  <r>
    <n v="81"/>
    <n v="81"/>
    <x v="0"/>
    <x v="80"/>
    <x v="0"/>
    <d v="2013-09-11T00:00:00"/>
    <x v="0"/>
    <n v="67493"/>
    <n v="40496"/>
    <n v="26997"/>
    <n v="2112552118"/>
    <n v="2700000000"/>
    <n v="250000000"/>
    <n v="700000"/>
    <n v="300000"/>
    <n v="3000000"/>
    <n v="0.16396007394379808"/>
    <n v="0.29347826086956524"/>
    <n v="0.78125"/>
    <n v="0.7"/>
    <n v="0.66666666666666663"/>
    <n v="0.66666666666666663"/>
    <n v="1.2167631464611956E-2"/>
    <n v="0.46259672378548372"/>
    <n v="46.259672378548373"/>
    <s v="RISING"/>
    <n v="0.60000296327026503"/>
    <n v="0.39999703672973491"/>
    <n v="0.66665843540102732"/>
    <s v="🇰🇷 Korea-Led"/>
    <n v="5062552118"/>
    <x v="1"/>
  </r>
  <r>
    <n v="82"/>
    <n v="82"/>
    <x v="0"/>
    <x v="81"/>
    <x v="33"/>
    <d v="2019-05-01T00:00:00"/>
    <x v="10"/>
    <n v="66228"/>
    <n v="39737"/>
    <n v="26491"/>
    <n v="522552118"/>
    <n v="300000000"/>
    <n v="120000000"/>
    <n v="200000"/>
    <n v="90000"/>
    <n v="700000"/>
    <n v="4.0556482927333055E-2"/>
    <n v="3.2608695652173912E-2"/>
    <n v="0.375"/>
    <n v="0.2"/>
    <n v="0.2"/>
    <n v="0.15555555555555556"/>
    <n v="1.193957738785238E-2"/>
    <n v="0.14307366536711993"/>
    <n v="14.307366536711994"/>
    <s v="EMERGING"/>
    <n v="0.60000301987074955"/>
    <n v="0.39999698012925045"/>
    <n v="0.66665827817902712"/>
    <s v="🇰🇷 Korea-Led"/>
    <n v="942552118"/>
    <x v="8"/>
  </r>
  <r>
    <n v="83"/>
    <n v="83"/>
    <x v="0"/>
    <x v="82"/>
    <x v="43"/>
    <d v="2019-10-22T00:00:00"/>
    <x v="4"/>
    <n v="64454"/>
    <n v="38672"/>
    <n v="25782"/>
    <n v="488552994"/>
    <n v="400000000"/>
    <n v="200000000"/>
    <n v="450000"/>
    <n v="190000"/>
    <n v="1800000"/>
    <n v="3.791773198833049E-2"/>
    <n v="4.3478260869565216E-2"/>
    <n v="0.625"/>
    <n v="0.45"/>
    <n v="0.42222222222222222"/>
    <n v="0.4"/>
    <n v="1.1619760840681241E-2"/>
    <n v="0.27513355868708944"/>
    <n v="27.513355868708945"/>
    <s v="SOLID"/>
    <n v="0.59999379402364472"/>
    <n v="0.40000620597635522"/>
    <n v="0.6666839056681837"/>
    <s v="⚖️ Balanced"/>
    <n v="1088552994"/>
    <x v="6"/>
  </r>
  <r>
    <n v="84"/>
    <n v="84"/>
    <x v="0"/>
    <x v="83"/>
    <x v="37"/>
    <d v="2019-01-08T00:00:00"/>
    <x v="7"/>
    <n v="64339"/>
    <n v="38603"/>
    <n v="25736"/>
    <n v="522552118"/>
    <n v="400000000"/>
    <n v="150000000"/>
    <n v="300000"/>
    <n v="130000"/>
    <n v="1200000"/>
    <n v="4.0556482927333055E-2"/>
    <n v="4.3478260869565216E-2"/>
    <n v="0.46875"/>
    <n v="0.3"/>
    <n v="0.28888888888888886"/>
    <n v="0.26666666666666666"/>
    <n v="1.1599028651884917E-2"/>
    <n v="0.19783541998200896"/>
    <n v="19.783541998200896"/>
    <s v="EMERGING"/>
    <n v="0.59999378293103711"/>
    <n v="0.40000621706896283"/>
    <n v="0.66668393648162061"/>
    <s v="⚖️ Balanced"/>
    <n v="1072552118"/>
    <x v="5"/>
  </r>
  <r>
    <n v="85"/>
    <n v="85"/>
    <x v="0"/>
    <x v="84"/>
    <x v="44"/>
    <d v="2019-04-01T00:00:00"/>
    <x v="10"/>
    <n v="63987"/>
    <n v="38392"/>
    <n v="25595"/>
    <n v="611552118"/>
    <n v="600000000"/>
    <n v="100000000"/>
    <n v="180000"/>
    <n v="70000"/>
    <n v="500000"/>
    <n v="4.7463979531399338E-2"/>
    <n v="6.5217391304347824E-2"/>
    <n v="0.3125"/>
    <n v="0.18"/>
    <n v="0.15555555555555556"/>
    <n v="0.1111111111111111"/>
    <n v="1.1535570126177903E-2"/>
    <n v="0.12652994110682614"/>
    <n v="12.652994110682613"/>
    <s v="EMERGING"/>
    <n v="0.5999968743651054"/>
    <n v="0.4000031256348946"/>
    <n v="0.66667534903104808"/>
    <s v="⚖️ Balanced"/>
    <n v="1311552118"/>
    <x v="0"/>
  </r>
  <r>
    <n v="86"/>
    <n v="86"/>
    <x v="0"/>
    <x v="85"/>
    <x v="3"/>
    <d v="2019-06-10T00:00:00"/>
    <x v="3"/>
    <n v="62010"/>
    <n v="37206"/>
    <n v="24804"/>
    <n v="244552118"/>
    <n v="250000000"/>
    <n v="180000000"/>
    <n v="400000"/>
    <n v="170000"/>
    <n v="1600000"/>
    <n v="1.8980257579800184E-2"/>
    <n v="2.717391304347826E-2"/>
    <n v="0.5625"/>
    <n v="0.4"/>
    <n v="0.37777777777777777"/>
    <n v="0.35555555555555557"/>
    <n v="1.1179156758783688E-2"/>
    <n v="0.24141849660299933"/>
    <n v="24.141849660299933"/>
    <s v="SOLID"/>
    <n v="0.6"/>
    <n v="0.4"/>
    <n v="0.66666666666666663"/>
    <s v="🇰🇷 Korea-Led"/>
    <n v="674552118"/>
    <x v="3"/>
  </r>
  <r>
    <n v="87"/>
    <n v="87"/>
    <x v="0"/>
    <x v="86"/>
    <x v="45"/>
    <d v="2019-04-02T00:00:00"/>
    <x v="8"/>
    <n v="60384"/>
    <n v="36230"/>
    <n v="24154"/>
    <n v="344552118"/>
    <n v="300000000"/>
    <n v="200000000"/>
    <n v="450000"/>
    <n v="190000"/>
    <n v="1800000"/>
    <n v="2.6741489719200498E-2"/>
    <n v="3.2608695652173912E-2"/>
    <n v="0.625"/>
    <n v="0.45"/>
    <n v="0.42222222222222222"/>
    <n v="0.4"/>
    <n v="1.0886021637193908E-2"/>
    <n v="0.27119329767930589"/>
    <n v="27.119329767930587"/>
    <s v="SOLID"/>
    <n v="0.59999337572866984"/>
    <n v="0.40000662427133016"/>
    <n v="0.66668506762351643"/>
    <s v="⚖️ Balanced"/>
    <n v="844552118"/>
    <x v="0"/>
  </r>
  <r>
    <n v="88"/>
    <n v="88"/>
    <x v="0"/>
    <x v="87"/>
    <x v="43"/>
    <d v="2019-07-15T00:00:00"/>
    <x v="4"/>
    <n v="60013"/>
    <n v="36008"/>
    <n v="24005"/>
    <n v="488552118"/>
    <n v="400000000"/>
    <n v="200000000"/>
    <n v="450000"/>
    <n v="190000"/>
    <n v="1800000"/>
    <n v="3.791766399993695E-2"/>
    <n v="4.3478260869565216E-2"/>
    <n v="0.625"/>
    <n v="0.45"/>
    <n v="0.42222222222222222"/>
    <n v="0.4"/>
    <n v="1.0819137793337937E-2"/>
    <n v="0.27504547791397083"/>
    <n v="27.504547791397084"/>
    <s v="SOLID"/>
    <n v="0.60000333261126759"/>
    <n v="0.39999666738873246"/>
    <n v="0.66665740946456342"/>
    <s v="🇰🇷 Korea-Led"/>
    <n v="1088552118"/>
    <x v="4"/>
  </r>
  <r>
    <n v="89"/>
    <n v="89"/>
    <x v="0"/>
    <x v="88"/>
    <x v="9"/>
    <d v="2018-06-15T00:00:00"/>
    <x v="5"/>
    <n v="57332"/>
    <n v="34399"/>
    <n v="22933"/>
    <n v="2774552118"/>
    <n v="4500000000"/>
    <n v="300000000"/>
    <n v="900000"/>
    <n v="400000"/>
    <n v="4000000"/>
    <n v="0.21533943070662814"/>
    <n v="0.4891304347826087"/>
    <n v="0.9375"/>
    <n v="0.9"/>
    <n v="0.88888888888888884"/>
    <n v="0.88888888888888884"/>
    <n v="1.0335807374529694E-2"/>
    <n v="0.61189743247365702"/>
    <n v="61.189743247365705"/>
    <s v="ICONIC"/>
    <n v="0.59999651154678013"/>
    <n v="0.40000348845321987"/>
    <n v="0.66667635687083926"/>
    <s v="⚖️ Balanced"/>
    <n v="7574552118"/>
    <x v="3"/>
  </r>
  <r>
    <n v="90"/>
    <n v="90"/>
    <x v="0"/>
    <x v="89"/>
    <x v="46"/>
    <d v="2019-07-24T00:00:00"/>
    <x v="14"/>
    <n v="56850"/>
    <n v="34110"/>
    <n v="22740"/>
    <n v="244552118"/>
    <n v="250000000"/>
    <n v="150000000"/>
    <n v="300000"/>
    <n v="130000"/>
    <n v="1200000"/>
    <n v="1.8980257579800184E-2"/>
    <n v="2.717391304347826E-2"/>
    <n v="0.46875"/>
    <n v="0.3"/>
    <n v="0.28888888888888886"/>
    <n v="0.26666666666666666"/>
    <n v="1.0248912461487706E-2"/>
    <n v="0.19103144750807452"/>
    <n v="19.103144750807452"/>
    <s v="EMERGING"/>
    <n v="0.6"/>
    <n v="0.4"/>
    <n v="0.66666666666666663"/>
    <s v="🇰🇷 Korea-Led"/>
    <n v="644552118"/>
    <x v="4"/>
  </r>
  <r>
    <n v="91"/>
    <n v="91"/>
    <x v="0"/>
    <x v="90"/>
    <x v="47"/>
    <d v="2019-06-04T00:00:00"/>
    <x v="6"/>
    <n v="56121"/>
    <n v="33673"/>
    <n v="22448"/>
    <n v="522552118"/>
    <n v="400000000"/>
    <n v="200000000"/>
    <n v="450000"/>
    <n v="190000"/>
    <n v="1800000"/>
    <n v="4.0556482927333055E-2"/>
    <n v="4.3478260869565216E-2"/>
    <n v="0.625"/>
    <n v="0.45"/>
    <n v="0.42222222222222222"/>
    <n v="0.4"/>
    <n v="1.0117488412509262E-2"/>
    <n v="0.27544328388901096"/>
    <n v="27.544328388901096"/>
    <s v="SOLID"/>
    <n v="0.60000712745674523"/>
    <n v="0.39999287254325477"/>
    <n v="0.66664686841089305"/>
    <s v="🇰🇷 Korea-Led"/>
    <n v="1122552118"/>
    <x v="3"/>
  </r>
  <r>
    <n v="92"/>
    <n v="92"/>
    <x v="0"/>
    <x v="91"/>
    <x v="48"/>
    <d v="2019-07-10T00:00:00"/>
    <x v="15"/>
    <n v="54419"/>
    <n v="32651"/>
    <n v="21768"/>
    <n v="244552118"/>
    <n v="250000000"/>
    <n v="150000000"/>
    <n v="300000"/>
    <n v="130000"/>
    <n v="1200000"/>
    <n v="1.8980257579800184E-2"/>
    <n v="2.717391304347826E-2"/>
    <n v="0.46875"/>
    <n v="0.3"/>
    <n v="0.28888888888888886"/>
    <n v="0.26666666666666666"/>
    <n v="9.8106520183236495E-3"/>
    <n v="0.19098323885932647"/>
    <n v="19.098323885932647"/>
    <s v="EMERGING"/>
    <n v="0.5999926496260497"/>
    <n v="0.4000073503739503"/>
    <n v="0.66668708462221682"/>
    <s v="⚖️ Balanced"/>
    <n v="644552118"/>
    <x v="4"/>
  </r>
  <r>
    <n v="93"/>
    <n v="93"/>
    <x v="0"/>
    <x v="92"/>
    <x v="49"/>
    <d v="2018-03-14T00:00:00"/>
    <x v="2"/>
    <n v="52981"/>
    <n v="31789"/>
    <n v="21192"/>
    <n v="1844552118"/>
    <n v="1800000000"/>
    <n v="220000000"/>
    <n v="500000"/>
    <n v="220000"/>
    <n v="2000000"/>
    <n v="0.14315997181020523"/>
    <n v="0.19565217391304349"/>
    <n v="0.6875"/>
    <n v="0.5"/>
    <n v="0.48888888888888887"/>
    <n v="0.44444444444444442"/>
    <n v="9.5514095184182964E-3"/>
    <n v="0.3500942084269692"/>
    <n v="35.009420842696919"/>
    <s v="SOLID"/>
    <n v="0.60000754987637073"/>
    <n v="0.39999245012362922"/>
    <n v="0.66664569505174742"/>
    <s v="🇰🇷 Korea-Led"/>
    <n v="3864552118"/>
    <x v="10"/>
  </r>
  <r>
    <n v="94"/>
    <n v="94"/>
    <x v="0"/>
    <x v="93"/>
    <x v="50"/>
    <d v="2019-01-07T00:00:00"/>
    <x v="16"/>
    <n v="52426"/>
    <n v="31456"/>
    <n v="20970"/>
    <n v="1122552118"/>
    <n v="900000000"/>
    <n v="200000000"/>
    <n v="450000"/>
    <n v="190000"/>
    <n v="1800000"/>
    <n v="8.7123875763734954E-2"/>
    <n v="9.7826086956521743E-2"/>
    <n v="0.625"/>
    <n v="0.45"/>
    <n v="0.42222222222222222"/>
    <n v="0.4"/>
    <n v="9.4513541724882046E-3"/>
    <n v="0.29299127026794353"/>
    <n v="29.299127026794352"/>
    <s v="SOLID"/>
    <n v="0.60000762980200661"/>
    <n v="0.39999237019799339"/>
    <n v="0.66664547304170907"/>
    <s v="🇰🇷 Korea-Led"/>
    <n v="2222552118"/>
    <x v="5"/>
  </r>
  <r>
    <n v="95"/>
    <n v="95"/>
    <x v="0"/>
    <x v="94"/>
    <x v="51"/>
    <d v="2019-08-14T00:00:00"/>
    <x v="5"/>
    <n v="51356"/>
    <n v="30814"/>
    <n v="20542"/>
    <n v="244552118"/>
    <n v="200000000"/>
    <n v="150000000"/>
    <n v="300000"/>
    <n v="130000"/>
    <n v="1200000"/>
    <n v="1.8980257579800184E-2"/>
    <n v="2.1739130434782608E-2"/>
    <n v="0.46875"/>
    <n v="0.3"/>
    <n v="0.28888888888888886"/>
    <n v="0.26666666666666666"/>
    <n v="9.2584546767310923E-3"/>
    <n v="0.18999858410827306"/>
    <n v="18.999858410827304"/>
    <s v="EMERGING"/>
    <n v="0.60000778876859573"/>
    <n v="0.39999221123140433"/>
    <n v="0.66664503147919774"/>
    <s v="🇰🇷 Korea-Led"/>
    <n v="594552118"/>
    <x v="7"/>
  </r>
  <r>
    <n v="96"/>
    <n v="96"/>
    <x v="0"/>
    <x v="95"/>
    <x v="52"/>
    <d v="2019-08-20T00:00:00"/>
    <x v="15"/>
    <n v="51237"/>
    <n v="30742"/>
    <n v="20495"/>
    <n v="1122552118"/>
    <n v="1100000000"/>
    <n v="150000000"/>
    <n v="300000"/>
    <n v="130000"/>
    <n v="1200000"/>
    <n v="8.7123875763734954E-2"/>
    <n v="0.11956521739130435"/>
    <n v="0.46875"/>
    <n v="0.3"/>
    <n v="0.28888888888888886"/>
    <n v="0.26666666666666666"/>
    <n v="9.2370013683244611E-3"/>
    <n v="0.21889251030006526"/>
    <n v="21.889251030006527"/>
    <s v="SOLID"/>
    <n v="0.59999609657083752"/>
    <n v="0.40000390342916253"/>
    <n v="0.66667750959599248"/>
    <s v="⚖️ Balanced"/>
    <n v="2372552118"/>
    <x v="7"/>
  </r>
  <r>
    <n v="97"/>
    <n v="97"/>
    <x v="0"/>
    <x v="96"/>
    <x v="46"/>
    <d v="2019-04-23T00:00:00"/>
    <x v="8"/>
    <n v="50960"/>
    <n v="30576"/>
    <n v="20384"/>
    <n v="244552118"/>
    <n v="250000000"/>
    <n v="150000000"/>
    <n v="300000"/>
    <n v="130000"/>
    <n v="1200000"/>
    <n v="1.8980257579800184E-2"/>
    <n v="2.717391304347826E-2"/>
    <n v="0.46875"/>
    <n v="0.3"/>
    <n v="0.28888888888888886"/>
    <n v="0.26666666666666666"/>
    <n v="9.1870638353107031E-3"/>
    <n v="0.19091464415919504"/>
    <n v="19.091464415919503"/>
    <s v="EMERGING"/>
    <n v="0.6"/>
    <n v="0.4"/>
    <n v="0.66666666666666663"/>
    <s v="🇰🇷 Korea-Led"/>
    <n v="644552118"/>
    <x v="0"/>
  </r>
  <r>
    <n v="98"/>
    <n v="98"/>
    <x v="0"/>
    <x v="97"/>
    <x v="7"/>
    <d v="2018-04-09T00:00:00"/>
    <x v="4"/>
    <n v="50877"/>
    <n v="30526"/>
    <n v="20351"/>
    <n v="2112552118"/>
    <n v="2800000000"/>
    <n v="260000000"/>
    <n v="700000"/>
    <n v="300000"/>
    <n v="3000000"/>
    <n v="0.16396007394379808"/>
    <n v="0.30434782608695654"/>
    <n v="0.8125"/>
    <n v="0.7"/>
    <n v="0.66666666666666663"/>
    <n v="0.66666666666666663"/>
    <n v="9.1721006033968332E-3"/>
    <n v="0.46880254147770661"/>
    <n v="46.880254147770664"/>
    <s v="RISING"/>
    <n v="0.59999606895060631"/>
    <n v="0.40000393104939364"/>
    <n v="0.66667758631985852"/>
    <s v="⚖️ Balanced"/>
    <n v="5172552118"/>
    <x v="0"/>
  </r>
  <r>
    <n v="99"/>
    <n v="99"/>
    <x v="0"/>
    <x v="98"/>
    <x v="53"/>
    <d v="2019-09-16T00:00:00"/>
    <x v="4"/>
    <n v="49696"/>
    <n v="29818"/>
    <n v="19878"/>
    <n v="244552118"/>
    <n v="200000000"/>
    <n v="200000000"/>
    <n v="450000"/>
    <n v="190000"/>
    <n v="1800000"/>
    <n v="1.8980257579800184E-2"/>
    <n v="2.1739130434782608E-2"/>
    <n v="0.625"/>
    <n v="0.45"/>
    <n v="0.42222222222222222"/>
    <n v="0.4"/>
    <n v="8.9591900384537026E-3"/>
    <n v="0.26773649833139584"/>
    <n v="26.773649833139583"/>
    <s v="SOLID"/>
    <n v="0.60000804893754023"/>
    <n v="0.39999195106245977"/>
    <n v="0.66664430880676107"/>
    <s v="🇰🇷 Korea-Led"/>
    <n v="644552118"/>
    <x v="1"/>
  </r>
  <r>
    <n v="100"/>
    <n v="100"/>
    <x v="0"/>
    <x v="99"/>
    <x v="54"/>
    <d v="2019-03-01T00:00:00"/>
    <x v="10"/>
    <n v="49673"/>
    <n v="29804"/>
    <n v="19869"/>
    <n v="244552118"/>
    <n v="200000000"/>
    <n v="100000000"/>
    <n v="180000"/>
    <n v="70000"/>
    <n v="500000"/>
    <n v="1.8980257579800184E-2"/>
    <n v="2.1739130434782608E-2"/>
    <n v="0.3125"/>
    <n v="0.18"/>
    <n v="0.15555555555555556"/>
    <n v="0.1111111111111111"/>
    <n v="8.955043600694438E-3"/>
    <n v="0.11372770888990902"/>
    <n v="11.372770888990901"/>
    <s v="EMERGING"/>
    <n v="0.60000402633221273"/>
    <n v="0.39999597366778733"/>
    <n v="0.66665548248557238"/>
    <s v="🇰🇷 Korea-Led"/>
    <n v="544552118"/>
    <x v="10"/>
  </r>
  <r>
    <n v="101"/>
    <n v="1"/>
    <x v="1"/>
    <x v="100"/>
    <x v="0"/>
    <d v="2020-02-21T00:00:00"/>
    <x v="0"/>
    <n v="4376975"/>
    <n v="1750790"/>
    <n v="2626185"/>
    <n v="12884552118"/>
    <n v="7200000000"/>
    <n v="320000000"/>
    <n v="1000000"/>
    <n v="450000"/>
    <n v="4500000"/>
    <n v="1"/>
    <n v="0.78260869565217395"/>
    <n v="1"/>
    <n v="1"/>
    <n v="1"/>
    <n v="1"/>
    <n v="0.78908062658082945"/>
    <n v="0.93984234718476078"/>
    <n v="93.984234718476074"/>
    <s v="LEGEND"/>
    <n v="0.4"/>
    <n v="0.6"/>
    <n v="1.5"/>
    <s v="🌍 Global-Led"/>
    <n v="20404552118"/>
    <x v="9"/>
  </r>
  <r>
    <n v="102"/>
    <n v="2"/>
    <x v="1"/>
    <x v="101"/>
    <x v="0"/>
    <d v="2020-11-20T00:00:00"/>
    <x v="0"/>
    <n v="2692022"/>
    <n v="1076809"/>
    <n v="1615213"/>
    <n v="3552884661"/>
    <n v="2800000000"/>
    <n v="300000000"/>
    <n v="900000"/>
    <n v="400000"/>
    <n v="4000000"/>
    <n v="0.27574762618535592"/>
    <n v="0.30434782608695654"/>
    <n v="0.9375"/>
    <n v="0.9"/>
    <n v="0.88888888888888884"/>
    <n v="0.88888888888888884"/>
    <n v="0.48531746389444252"/>
    <n v="0.64360584639875762"/>
    <n v="64.360584639875768"/>
    <s v="ICONIC"/>
    <n v="0.40000007429359791"/>
    <n v="0.59999992570640215"/>
    <n v="1.4999995356650995"/>
    <s v="⚖️ Balanced"/>
    <n v="6652884661"/>
    <x v="2"/>
  </r>
  <r>
    <n v="103"/>
    <n v="3"/>
    <x v="1"/>
    <x v="102"/>
    <x v="1"/>
    <d v="2020-06-22T00:00:00"/>
    <x v="1"/>
    <n v="1377813"/>
    <n v="551125"/>
    <n v="826688"/>
    <n v="388596428"/>
    <n v="800000000"/>
    <n v="200000000"/>
    <n v="500000"/>
    <n v="200000"/>
    <n v="2000000"/>
    <n v="3.0159870862497606E-2"/>
    <n v="8.6956521739130432E-2"/>
    <n v="0.625"/>
    <n v="0.5"/>
    <n v="0.44444444444444442"/>
    <n v="0.44444444444444442"/>
    <n v="0.24839199340896675"/>
    <n v="0.32239561583699916"/>
    <n v="32.239561583699917"/>
    <s v="SOLID"/>
    <n v="0.39999985484242057"/>
    <n v="0.60000014515757949"/>
    <n v="1.5000009072352007"/>
    <s v="🌍 Global-Led"/>
    <n v="1388596428"/>
    <x v="3"/>
  </r>
  <r>
    <n v="104"/>
    <n v="4"/>
    <x v="1"/>
    <x v="103"/>
    <x v="49"/>
    <d v="2020-10-12T00:00:00"/>
    <x v="2"/>
    <n v="1289594"/>
    <n v="515838"/>
    <n v="773756"/>
    <n v="498552118"/>
    <n v="1200000000"/>
    <n v="220000000"/>
    <n v="500000"/>
    <n v="220000"/>
    <n v="2000000"/>
    <n v="3.8693787213876986E-2"/>
    <n v="0.13043478260869565"/>
    <n v="0.6875"/>
    <n v="0.5"/>
    <n v="0.48888888888888887"/>
    <n v="0.44444444444444442"/>
    <n v="0.23248788068354928"/>
    <n v="0.34472635050605543"/>
    <n v="34.472635050605547"/>
    <s v="SOLID"/>
    <n v="0.40000031017514037"/>
    <n v="0.59999968982485963"/>
    <n v="1.4999980614068757"/>
    <s v="⚖️ Balanced"/>
    <n v="1918552118"/>
    <x v="6"/>
  </r>
  <r>
    <n v="105"/>
    <n v="5"/>
    <x v="1"/>
    <x v="104"/>
    <x v="9"/>
    <d v="2020-10-02T00:00:00"/>
    <x v="5"/>
    <n v="1244802"/>
    <n v="497921"/>
    <n v="746881"/>
    <n v="4146080911"/>
    <n v="8500000000"/>
    <n v="300000000"/>
    <n v="800000"/>
    <n v="350000"/>
    <n v="3500000"/>
    <n v="0.32178696419007335"/>
    <n v="0.92391304347826086"/>
    <n v="0.9375"/>
    <n v="0.8"/>
    <n v="0.77777777777777779"/>
    <n v="0.77777777777777779"/>
    <n v="0.22441278328733191"/>
    <n v="0.68674172155156865"/>
    <n v="68.674172155156867"/>
    <s v="ICONIC"/>
    <n v="0.40000016066812233"/>
    <n v="0.59999983933187773"/>
    <n v="1.4999989958246389"/>
    <s v="⚖️ Balanced"/>
    <n v="12946080911"/>
    <x v="6"/>
  </r>
  <r>
    <n v="106"/>
    <n v="6"/>
    <x v="1"/>
    <x v="105"/>
    <x v="1"/>
    <d v="2020-10-19T00:00:00"/>
    <x v="1"/>
    <n v="1122850"/>
    <n v="561425"/>
    <n v="561425"/>
    <n v="255457930"/>
    <n v="700000000"/>
    <n v="210000000"/>
    <n v="480000"/>
    <n v="200000"/>
    <n v="1900000"/>
    <n v="1.9826682965806759E-2"/>
    <n v="7.6086956521739135E-2"/>
    <n v="0.65625"/>
    <n v="0.48"/>
    <n v="0.44444444444444442"/>
    <n v="0.42222222222222222"/>
    <n v="0.20242728860829323"/>
    <n v="0.31285253173389754"/>
    <n v="31.285253173389755"/>
    <s v="SOLID"/>
    <n v="0.5"/>
    <n v="0.5"/>
    <n v="1"/>
    <s v="⚖️ Balanced"/>
    <n v="1165457930"/>
    <x v="6"/>
  </r>
  <r>
    <n v="107"/>
    <n v="7"/>
    <x v="1"/>
    <x v="106"/>
    <x v="4"/>
    <d v="2020-05-25T00:00:00"/>
    <x v="2"/>
    <n v="971554"/>
    <n v="582932"/>
    <n v="388622"/>
    <n v="228072718"/>
    <n v="900000000"/>
    <n v="220000000"/>
    <n v="500000"/>
    <n v="220000"/>
    <n v="2000000"/>
    <n v="1.7701253090619849E-2"/>
    <n v="9.7826086956521743E-2"/>
    <n v="0.6875"/>
    <n v="0.5"/>
    <n v="0.48888888888888887"/>
    <n v="0.44444444444444442"/>
    <n v="0.17515166046804267"/>
    <n v="0.32909723187929385"/>
    <n v="32.909723187929387"/>
    <s v="SOLID"/>
    <n v="0.59999958828845334"/>
    <n v="0.40000041171154666"/>
    <n v="0.6666678103106366"/>
    <s v="⚖️ Balanced"/>
    <n v="1348072718"/>
    <x v="8"/>
  </r>
  <r>
    <n v="108"/>
    <n v="8"/>
    <x v="1"/>
    <x v="107"/>
    <x v="11"/>
    <d v="2020-03-06T00:00:00"/>
    <x v="2"/>
    <n v="836779"/>
    <n v="502067"/>
    <n v="334712"/>
    <n v="1082564213"/>
    <n v="1400000000"/>
    <n v="230000000"/>
    <n v="520000"/>
    <n v="230000"/>
    <n v="2100000"/>
    <n v="8.4020321629002082E-2"/>
    <n v="0.15217391304347827"/>
    <n v="0.71875"/>
    <n v="0.52"/>
    <n v="0.51111111111111107"/>
    <n v="0.46666666666666667"/>
    <n v="0.15085443659826248"/>
    <n v="0.36064415558086499"/>
    <n v="36.064415558086502"/>
    <s v="SOLID"/>
    <n v="0.59999952197653139"/>
    <n v="0.40000047802346855"/>
    <n v="0.66666799451069281"/>
    <s v="⚖️ Balanced"/>
    <n v="2712564213"/>
    <x v="10"/>
  </r>
  <r>
    <n v="109"/>
    <n v="9"/>
    <x v="1"/>
    <x v="108"/>
    <x v="49"/>
    <d v="2020-11-23T00:00:00"/>
    <x v="2"/>
    <n v="791590"/>
    <n v="474954"/>
    <n v="316636"/>
    <n v="524118907"/>
    <n v="1300000000"/>
    <n v="220000000"/>
    <n v="500000"/>
    <n v="220000"/>
    <n v="2000000"/>
    <n v="4.0678085058757647E-2"/>
    <n v="0.14130434782608695"/>
    <n v="0.6875"/>
    <n v="0.5"/>
    <n v="0.48888888888888887"/>
    <n v="0.44444444444444442"/>
    <n v="0.14270776808072214"/>
    <n v="0.3370555378187795"/>
    <n v="33.705553781877953"/>
    <s v="SOLID"/>
    <n v="0.6"/>
    <n v="0.4"/>
    <n v="0.66666666666666663"/>
    <s v="🇰🇷 Korea-Led"/>
    <n v="2044118907"/>
    <x v="2"/>
  </r>
  <r>
    <n v="110"/>
    <n v="10"/>
    <x v="1"/>
    <x v="109"/>
    <x v="0"/>
    <d v="2014-05-14T00:00:00"/>
    <x v="0"/>
    <n v="670500"/>
    <n v="402300"/>
    <n v="268200"/>
    <n v="1734902118"/>
    <n v="2900000000"/>
    <n v="260000000"/>
    <n v="700000"/>
    <n v="300000"/>
    <n v="3000000"/>
    <n v="0.13464978076935277"/>
    <n v="0.31521739130434784"/>
    <n v="0.8125"/>
    <n v="0.7"/>
    <n v="0.66666666666666663"/>
    <n v="0.66666666666666663"/>
    <n v="0.12087767467770461"/>
    <n v="0.47766212794143681"/>
    <n v="47.766212794143684"/>
    <s v="RISING"/>
    <n v="0.6"/>
    <n v="0.4"/>
    <n v="0.66666666666666663"/>
    <s v="🇰🇷 Korea-Led"/>
    <n v="4894902118"/>
    <x v="8"/>
  </r>
  <r>
    <n v="111"/>
    <n v="11"/>
    <x v="1"/>
    <x v="110"/>
    <x v="8"/>
    <d v="2020-04-29T00:00:00"/>
    <x v="2"/>
    <n v="633593"/>
    <n v="380156"/>
    <n v="253437"/>
    <n v="612885441"/>
    <n v="900000000"/>
    <n v="210000000"/>
    <n v="480000"/>
    <n v="200000"/>
    <n v="1900000"/>
    <n v="4.7567461824597354E-2"/>
    <n v="9.7826086956521743E-2"/>
    <n v="0.65625"/>
    <n v="0.48"/>
    <n v="0.44444444444444442"/>
    <n v="0.42222222222222222"/>
    <n v="0.11422408431330484"/>
    <n v="0.31183917162994423"/>
    <n v="31.183917162994423"/>
    <s v="SOLID"/>
    <n v="0.60000031566005307"/>
    <n v="0.39999968433994693"/>
    <n v="0.66666578983364722"/>
    <s v="🇰🇷 Korea-Led"/>
    <n v="1722885441"/>
    <x v="0"/>
  </r>
  <r>
    <n v="112"/>
    <n v="12"/>
    <x v="1"/>
    <x v="111"/>
    <x v="7"/>
    <d v="2020-06-01T00:00:00"/>
    <x v="4"/>
    <n v="573431"/>
    <n v="344059"/>
    <n v="229372"/>
    <n v="987441205"/>
    <n v="2200000000"/>
    <n v="240000000"/>
    <n v="550000"/>
    <n v="240000"/>
    <n v="2200000"/>
    <n v="7.6637604160141745E-2"/>
    <n v="0.2391304347826087"/>
    <n v="0.75"/>
    <n v="0.55000000000000004"/>
    <n v="0.53333333333333333"/>
    <n v="0.48888888888888887"/>
    <n v="0.10337808481448296"/>
    <n v="0.38331853199146215"/>
    <n v="38.331853199146217"/>
    <s v="SOLID"/>
    <n v="0.60000069755559082"/>
    <n v="0.39999930244440918"/>
    <n v="0.66666472901450047"/>
    <s v="🇰🇷 Korea-Led"/>
    <n v="3427441205"/>
    <x v="3"/>
  </r>
  <r>
    <n v="113"/>
    <n v="13"/>
    <x v="1"/>
    <x v="112"/>
    <x v="55"/>
    <d v="2020-05-11T00:00:00"/>
    <x v="10"/>
    <n v="539350"/>
    <n v="323610"/>
    <n v="215740"/>
    <n v="112904551"/>
    <n v="300000000"/>
    <n v="100000000"/>
    <n v="180000"/>
    <n v="70000"/>
    <n v="500000"/>
    <n v="8.7627842990576198E-3"/>
    <n v="3.2608695652173912E-2"/>
    <n v="0.3125"/>
    <n v="0.18"/>
    <n v="0.15555555555555556"/>
    <n v="0.1111111111111111"/>
    <n v="9.7233965454765064E-2"/>
    <n v="0.12344707119027966"/>
    <n v="12.344707119027966"/>
    <s v="EMERGING"/>
    <n v="0.6"/>
    <n v="0.4"/>
    <n v="0.66666666666666663"/>
    <s v="🇰🇷 Korea-Led"/>
    <n v="512904551"/>
    <x v="8"/>
  </r>
  <r>
    <n v="114"/>
    <n v="14"/>
    <x v="1"/>
    <x v="113"/>
    <x v="11"/>
    <d v="2020-05-19T00:00:00"/>
    <x v="2"/>
    <n v="524224"/>
    <n v="314534"/>
    <n v="209690"/>
    <n v="1356778902"/>
    <n v="1600000000"/>
    <n v="230000000"/>
    <n v="520000"/>
    <n v="230000"/>
    <n v="2100000"/>
    <n v="0.1053027602026267"/>
    <n v="0.17391304347826086"/>
    <n v="0.71875"/>
    <n v="0.52"/>
    <n v="0.51111111111111107"/>
    <n v="0.46666666666666667"/>
    <n v="9.4507051648389295E-2"/>
    <n v="0.36197243435354443"/>
    <n v="36.197243435354444"/>
    <s v="SOLID"/>
    <n v="0.5999992369674032"/>
    <n v="0.40000076303259674"/>
    <n v="0.6666687862043531"/>
    <s v="⚖️ Balanced"/>
    <n v="3186778902"/>
    <x v="8"/>
  </r>
  <r>
    <n v="115"/>
    <n v="15"/>
    <x v="1"/>
    <x v="114"/>
    <x v="12"/>
    <d v="2020-06-15T00:00:00"/>
    <x v="17"/>
    <n v="515492"/>
    <n v="309295"/>
    <n v="206197"/>
    <n v="432117609"/>
    <n v="1000000000"/>
    <n v="210000000"/>
    <n v="480000"/>
    <n v="200000"/>
    <n v="1900000"/>
    <n v="3.3537650749716187E-2"/>
    <n v="0.10869565217391304"/>
    <n v="0.65625"/>
    <n v="0.48"/>
    <n v="0.44444444444444442"/>
    <n v="0.42222222222222222"/>
    <n v="9.2932847539089189E-2"/>
    <n v="0.3088195956782584"/>
    <n v="30.881959567825838"/>
    <s v="SOLID"/>
    <n v="0.59999961202113705"/>
    <n v="0.40000038797886289"/>
    <n v="0.66666774438642717"/>
    <s v="⚖️ Balanced"/>
    <n v="1642117609"/>
    <x v="3"/>
  </r>
  <r>
    <n v="116"/>
    <n v="16"/>
    <x v="1"/>
    <x v="115"/>
    <x v="2"/>
    <d v="2020-07-13T00:00:00"/>
    <x v="2"/>
    <n v="510297"/>
    <n v="306178"/>
    <n v="204119"/>
    <n v="298441772"/>
    <n v="700000000"/>
    <n v="200000000"/>
    <n v="450000"/>
    <n v="190000"/>
    <n v="1800000"/>
    <n v="2.3162758725859812E-2"/>
    <n v="7.6086956521739135E-2"/>
    <n v="0.625"/>
    <n v="0.45"/>
    <n v="0.42222222222222222"/>
    <n v="0.4"/>
    <n v="9.199629344520302E-2"/>
    <n v="0.28686256034721164"/>
    <n v="28.686256034721165"/>
    <s v="SOLID"/>
    <n v="0.59999960807137809"/>
    <n v="0.40000039192862197"/>
    <n v="0.66666775535799438"/>
    <s v="⚖️ Balanced"/>
    <n v="1198441772"/>
    <x v="4"/>
  </r>
  <r>
    <n v="117"/>
    <n v="17"/>
    <x v="1"/>
    <x v="116"/>
    <x v="20"/>
    <d v="2020-09-25T00:00:00"/>
    <x v="2"/>
    <n v="504232"/>
    <n v="302539"/>
    <n v="201693"/>
    <n v="721664380"/>
    <n v="1200000000"/>
    <n v="220000000"/>
    <n v="500000"/>
    <n v="220000"/>
    <n v="2000000"/>
    <n v="5.601004779916402E-2"/>
    <n v="0.13043478260869565"/>
    <n v="0.6875"/>
    <n v="0.5"/>
    <n v="0.48888888888888887"/>
    <n v="0.44444444444444442"/>
    <n v="9.0902895836075095E-2"/>
    <n v="0.332268929078185"/>
    <n v="33.226892907818502"/>
    <s v="SOLID"/>
    <n v="0.59999960335718483"/>
    <n v="0.40000039664281523"/>
    <n v="0.6666677684529928"/>
    <s v="⚖️ Balanced"/>
    <n v="2141664380"/>
    <x v="1"/>
  </r>
  <r>
    <n v="118"/>
    <n v="18"/>
    <x v="1"/>
    <x v="117"/>
    <x v="7"/>
    <d v="2020-10-26T00:00:00"/>
    <x v="4"/>
    <n v="479885"/>
    <n v="287931"/>
    <n v="191954"/>
    <n v="1221095663"/>
    <n v="2000000000"/>
    <n v="230000000"/>
    <n v="520000"/>
    <n v="230000"/>
    <n v="2100000"/>
    <n v="9.4772069049579355E-2"/>
    <n v="0.21739130434782608"/>
    <n v="0.71875"/>
    <n v="0.52"/>
    <n v="0.51111111111111107"/>
    <n v="0.46666666666666667"/>
    <n v="8.6513621048039183E-2"/>
    <n v="0.36658893692778349"/>
    <n v="36.658893692778349"/>
    <s v="SOLID"/>
    <n v="0.6"/>
    <n v="0.4"/>
    <n v="0.66666666666666663"/>
    <s v="🇰🇷 Korea-Led"/>
    <n v="3451095663"/>
    <x v="6"/>
  </r>
  <r>
    <n v="119"/>
    <n v="19"/>
    <x v="1"/>
    <x v="118"/>
    <x v="15"/>
    <d v="2020-10-26T00:00:00"/>
    <x v="0"/>
    <n v="476596"/>
    <n v="285958"/>
    <n v="190638"/>
    <n v="1487880445"/>
    <n v="1800000000"/>
    <n v="240000000"/>
    <n v="600000"/>
    <n v="250000"/>
    <n v="2500000"/>
    <n v="0.11547785529319243"/>
    <n v="0.19565217391304349"/>
    <n v="0.75"/>
    <n v="0.6"/>
    <n v="0.55555555555555558"/>
    <n v="0.55555555555555558"/>
    <n v="8.5920680448464279E-2"/>
    <n v="0.39888704725621199"/>
    <n v="39.888704725621196"/>
    <s v="SOLID"/>
    <n v="0.60000083928526471"/>
    <n v="0.39999916071473535"/>
    <n v="0.66666433532197034"/>
    <s v="🇰🇷 Korea-Led"/>
    <n v="3527880445"/>
    <x v="6"/>
  </r>
  <r>
    <n v="120"/>
    <n v="20"/>
    <x v="1"/>
    <x v="119"/>
    <x v="12"/>
    <d v="2020-02-17T00:00:00"/>
    <x v="17"/>
    <n v="465308"/>
    <n v="279185"/>
    <n v="186123"/>
    <n v="889334512"/>
    <n v="1300000000"/>
    <n v="210000000"/>
    <n v="480000"/>
    <n v="200000"/>
    <n v="1900000"/>
    <n v="6.9023315972122953E-2"/>
    <n v="0.14130434782608695"/>
    <n v="0.65625"/>
    <n v="0.48"/>
    <n v="0.44444444444444442"/>
    <n v="0.42222222222222222"/>
    <n v="8.3885680908178037E-2"/>
    <n v="0.31975530534976093"/>
    <n v="31.975530534976095"/>
    <s v="SOLID"/>
    <n v="0.60000042982282709"/>
    <n v="0.39999957017717297"/>
    <n v="0.66666547271522469"/>
    <s v="🇰🇷 Korea-Led"/>
    <n v="2399334512"/>
    <x v="9"/>
  </r>
  <r>
    <n v="121"/>
    <n v="21"/>
    <x v="1"/>
    <x v="120"/>
    <x v="10"/>
    <d v="2020-04-20T00:00:00"/>
    <x v="4"/>
    <n v="454293"/>
    <n v="272576"/>
    <n v="181717"/>
    <n v="603772910"/>
    <n v="900000000"/>
    <n v="200000000"/>
    <n v="450000"/>
    <n v="190000"/>
    <n v="1800000"/>
    <n v="4.6860217139912536E-2"/>
    <n v="9.7826086956521743E-2"/>
    <n v="0.625"/>
    <n v="0.45"/>
    <n v="0.42222222222222222"/>
    <n v="0.4"/>
    <n v="8.1899897781295236E-2"/>
    <n v="0.29371315151262428"/>
    <n v="29.371315151262429"/>
    <s v="SOLID"/>
    <n v="0.60000044024451182"/>
    <n v="0.39999955975548818"/>
    <n v="0.66666544376614234"/>
    <s v="🇰🇷 Korea-Led"/>
    <n v="1703772910"/>
    <x v="0"/>
  </r>
  <r>
    <n v="122"/>
    <n v="22"/>
    <x v="1"/>
    <x v="121"/>
    <x v="18"/>
    <d v="2020-09-14T00:00:00"/>
    <x v="4"/>
    <n v="440625"/>
    <n v="264375"/>
    <n v="176250"/>
    <n v="1764552381"/>
    <n v="2200000000"/>
    <n v="260000000"/>
    <n v="650000"/>
    <n v="280000"/>
    <n v="2500000"/>
    <n v="0.1369510065107255"/>
    <n v="0.2391304347826087"/>
    <n v="0.8125"/>
    <n v="0.65"/>
    <n v="0.62222222222222223"/>
    <n v="0.55555555555555558"/>
    <n v="7.9435832072876342E-2"/>
    <n v="0.434471852168546"/>
    <n v="43.447185216854599"/>
    <s v="RISING"/>
    <n v="0.6"/>
    <n v="0.4"/>
    <n v="0.66666666666666663"/>
    <s v="🇰🇷 Korea-Led"/>
    <n v="4224552381"/>
    <x v="1"/>
  </r>
  <r>
    <n v="123"/>
    <n v="23"/>
    <x v="1"/>
    <x v="122"/>
    <x v="12"/>
    <d v="2020-12-07T00:00:00"/>
    <x v="17"/>
    <n v="431498"/>
    <n v="258899"/>
    <n v="172599"/>
    <n v="521441902"/>
    <n v="1100000000"/>
    <n v="210000000"/>
    <n v="480000"/>
    <n v="200000"/>
    <n v="1900000"/>
    <n v="4.0470316486324293E-2"/>
    <n v="0.11956521739130435"/>
    <n v="0.65625"/>
    <n v="0.48"/>
    <n v="0.44444444444444442"/>
    <n v="0.42222222222222222"/>
    <n v="7.7790417402058443E-2"/>
    <n v="0.31024963428273106"/>
    <n v="31.024963428273107"/>
    <s v="SOLID"/>
    <n v="0.60000046350156899"/>
    <n v="0.39999953649843106"/>
    <n v="0.66666537916330304"/>
    <s v="🇰🇷 Korea-Led"/>
    <n v="1831441902"/>
    <x v="11"/>
  </r>
  <r>
    <n v="124"/>
    <n v="24"/>
    <x v="1"/>
    <x v="123"/>
    <x v="56"/>
    <d v="2020-11-30T00:00:00"/>
    <x v="18"/>
    <n v="379992"/>
    <n v="227995"/>
    <n v="151997"/>
    <n v="1102775631"/>
    <n v="1500000000"/>
    <n v="200000000"/>
    <n v="450000"/>
    <n v="190000"/>
    <n v="1800000"/>
    <n v="8.5588976698646624E-2"/>
    <n v="0.16304347826086957"/>
    <n v="0.625"/>
    <n v="0.45"/>
    <n v="0.42222222222222222"/>
    <n v="0.4"/>
    <n v="6.8504920739940828E-2"/>
    <n v="0.31029783728038657"/>
    <n v="31.029783728038655"/>
    <s v="SOLID"/>
    <n v="0.59999947367313"/>
    <n v="0.40000052632687005"/>
    <n v="0.66666812868703262"/>
    <s v="⚖️ Balanced"/>
    <n v="2802775631"/>
    <x v="2"/>
  </r>
  <r>
    <n v="125"/>
    <n v="25"/>
    <x v="1"/>
    <x v="124"/>
    <x v="22"/>
    <d v="2020-07-29T00:00:00"/>
    <x v="11"/>
    <n v="379052"/>
    <n v="227431"/>
    <n v="151621"/>
    <n v="687229550"/>
    <n v="1000000000"/>
    <n v="200000000"/>
    <n v="450000"/>
    <n v="190000"/>
    <n v="1800000"/>
    <n v="5.3337480706056158E-2"/>
    <n v="0.10869565217391304"/>
    <n v="0.625"/>
    <n v="0.45"/>
    <n v="0.42222222222222222"/>
    <n v="0.4"/>
    <n v="6.8335457631518701E-2"/>
    <n v="0.29523479662501129"/>
    <n v="29.523479662501128"/>
    <s v="SOLID"/>
    <n v="0.59999947236790729"/>
    <n v="0.40000052763209271"/>
    <n v="0.66666813231265742"/>
    <s v="⚖️ Balanced"/>
    <n v="1887229550"/>
    <x v="4"/>
  </r>
  <r>
    <n v="126"/>
    <n v="26"/>
    <x v="1"/>
    <x v="125"/>
    <x v="25"/>
    <d v="2020-10-26T00:00:00"/>
    <x v="12"/>
    <n v="368911"/>
    <n v="221347"/>
    <n v="147564"/>
    <n v="312994775"/>
    <n v="700000000"/>
    <n v="150000000"/>
    <n v="300000"/>
    <n v="130000"/>
    <n v="1200000"/>
    <n v="2.4292251071943702E-2"/>
    <n v="7.6086956521739135E-2"/>
    <n v="0.46875"/>
    <n v="0.3"/>
    <n v="0.28888888888888886"/>
    <n v="0.26666666666666666"/>
    <n v="6.6507239139487973E-2"/>
    <n v="0.20649123966254476"/>
    <n v="20.649123966254475"/>
    <s v="SOLID"/>
    <n v="0.60000108427235832"/>
    <n v="0.39999891572764162"/>
    <n v="0.66666365480444734"/>
    <s v="🇰🇷 Korea-Led"/>
    <n v="1162994775"/>
    <x v="6"/>
  </r>
  <r>
    <n v="127"/>
    <n v="27"/>
    <x v="1"/>
    <x v="126"/>
    <x v="18"/>
    <d v="2020-06-17T00:00:00"/>
    <x v="4"/>
    <n v="364252"/>
    <n v="218551"/>
    <n v="145701"/>
    <n v="2104665912"/>
    <n v="2600000000"/>
    <n v="260000000"/>
    <n v="650000"/>
    <n v="280000"/>
    <n v="2500000"/>
    <n v="0.16334800718914674"/>
    <n v="0.28260869565217389"/>
    <n v="0.8125"/>
    <n v="0.65"/>
    <n v="0.62222222222222223"/>
    <n v="0.55555555555555558"/>
    <n v="6.5667315073382929E-2"/>
    <n v="0.44510007976854371"/>
    <n v="44.510007976854368"/>
    <s v="RISING"/>
    <n v="0.59999945092957618"/>
    <n v="0.40000054907042376"/>
    <n v="0.66666819186368398"/>
    <s v="⚖️ Balanced"/>
    <n v="4964665912"/>
    <x v="3"/>
  </r>
  <r>
    <n v="128"/>
    <n v="28"/>
    <x v="1"/>
    <x v="127"/>
    <x v="15"/>
    <d v="2020-05-18T00:00:00"/>
    <x v="0"/>
    <n v="358514"/>
    <n v="215108"/>
    <n v="143406"/>
    <n v="1623884119"/>
    <n v="1900000000"/>
    <n v="230000000"/>
    <n v="520000"/>
    <n v="230000"/>
    <n v="2100000"/>
    <n v="0.12603341615044567"/>
    <n v="0.20652173913043478"/>
    <n v="0.71875"/>
    <n v="0.52"/>
    <n v="0.51111111111111107"/>
    <n v="0.46666666666666667"/>
    <n v="6.4632868992397591E-2"/>
    <n v="0.36796127059286232"/>
    <n v="36.796127059286235"/>
    <s v="SOLID"/>
    <n v="0.59999888428345893"/>
    <n v="0.40000111571654107"/>
    <n v="0.66666976588504379"/>
    <s v="⚖️ Balanced"/>
    <n v="3753884119"/>
    <x v="8"/>
  </r>
  <r>
    <n v="129"/>
    <n v="29"/>
    <x v="1"/>
    <x v="128"/>
    <x v="57"/>
    <d v="2020-11-30T00:00:00"/>
    <x v="2"/>
    <n v="344246"/>
    <n v="206548"/>
    <n v="137698"/>
    <n v="712904661"/>
    <n v="1100000000"/>
    <n v="220000000"/>
    <n v="500000"/>
    <n v="220000"/>
    <n v="2000000"/>
    <n v="5.5330185672814863E-2"/>
    <n v="0.11956521739130435"/>
    <n v="0.6875"/>
    <n v="0.5"/>
    <n v="0.48888888888888887"/>
    <n v="0.44444444444444442"/>
    <n v="6.2060635342432661E-2"/>
    <n v="0.32712607915418496"/>
    <n v="32.712607915418495"/>
    <s v="SOLID"/>
    <n v="0.60000116195976139"/>
    <n v="0.39999883804023867"/>
    <n v="0.66666343900691361"/>
    <s v="🇰🇷 Korea-Led"/>
    <n v="2032904661"/>
    <x v="2"/>
  </r>
  <r>
    <n v="130"/>
    <n v="30"/>
    <x v="1"/>
    <x v="129"/>
    <x v="10"/>
    <d v="2020-11-30T00:00:00"/>
    <x v="4"/>
    <n v="340819"/>
    <n v="204491"/>
    <n v="136328"/>
    <n v="488992114"/>
    <n v="800000000"/>
    <n v="200000000"/>
    <n v="450000"/>
    <n v="190000"/>
    <n v="1800000"/>
    <n v="3.7951813110901025E-2"/>
    <n v="8.6956521739130432E-2"/>
    <n v="0.625"/>
    <n v="0.45"/>
    <n v="0.42222222222222222"/>
    <n v="0.4"/>
    <n v="6.1442816116302174E-2"/>
    <n v="0.28801153371729649"/>
    <n v="28.801153371729647"/>
    <s v="SOLID"/>
    <n v="0.59999882635651181"/>
    <n v="0.40000117364348819"/>
    <n v="0.66666992679384418"/>
    <s v="⚖️ Balanced"/>
    <n v="1488992114"/>
    <x v="2"/>
  </r>
  <r>
    <n v="131"/>
    <n v="31"/>
    <x v="1"/>
    <x v="130"/>
    <x v="5"/>
    <d v="2020-08-03T00:00:00"/>
    <x v="19"/>
    <n v="337785"/>
    <n v="202671"/>
    <n v="135114"/>
    <n v="205774882"/>
    <n v="600000000"/>
    <n v="150000000"/>
    <n v="300000"/>
    <n v="130000"/>
    <n v="1200000"/>
    <n v="1.5970666276597073E-2"/>
    <n v="6.5217391304347824E-2"/>
    <n v="0.46875"/>
    <n v="0.3"/>
    <n v="0.28888888888888886"/>
    <n v="0.26666666666666666"/>
    <n v="6.0895846891884341E-2"/>
    <n v="0.20252827516518945"/>
    <n v="20.252827516518945"/>
    <s v="SOLID"/>
    <n v="0.6"/>
    <n v="0.4"/>
    <n v="0.66666666666666663"/>
    <s v="🇰🇷 Korea-Led"/>
    <n v="955774882"/>
    <x v="7"/>
  </r>
  <r>
    <n v="132"/>
    <n v="32"/>
    <x v="1"/>
    <x v="131"/>
    <x v="9"/>
    <d v="2020-07-28T00:00:00"/>
    <x v="5"/>
    <n v="302377"/>
    <n v="181426"/>
    <n v="120951"/>
    <n v="2887441003"/>
    <n v="6000000000"/>
    <n v="280000000"/>
    <n v="700000"/>
    <n v="300000"/>
    <n v="3000000"/>
    <n v="0.22410099913105883"/>
    <n v="0.65217391304347827"/>
    <n v="0.875"/>
    <n v="0.7"/>
    <n v="0.66666666666666663"/>
    <n v="0.66666666666666663"/>
    <n v="5.4512496101447108E-2"/>
    <n v="0.55312078629880768"/>
    <n v="55.312078629880766"/>
    <s v="RISING"/>
    <n v="0.59999933857403176"/>
    <n v="0.40000066142596824"/>
    <n v="0.66666850396304833"/>
    <s v="⚖️ Balanced"/>
    <n v="9167441003"/>
    <x v="4"/>
  </r>
  <r>
    <n v="133"/>
    <n v="33"/>
    <x v="1"/>
    <x v="132"/>
    <x v="13"/>
    <d v="2020-11-02T00:00:00"/>
    <x v="7"/>
    <n v="278765"/>
    <n v="167259"/>
    <n v="111506"/>
    <n v="534882775"/>
    <n v="900000000"/>
    <n v="200000000"/>
    <n v="450000"/>
    <n v="190000"/>
    <n v="1800000"/>
    <n v="4.1513493841416275E-2"/>
    <n v="9.7826086956521743E-2"/>
    <n v="0.625"/>
    <n v="0.45"/>
    <n v="0.42222222222222222"/>
    <n v="0.4"/>
    <n v="5.0255727041805108E-2"/>
    <n v="0.28926988253755109"/>
    <n v="28.926988253755109"/>
    <s v="SOLID"/>
    <n v="0.6"/>
    <n v="0.4"/>
    <n v="0.66666666666666663"/>
    <s v="🇰🇷 Korea-Led"/>
    <n v="1634882775"/>
    <x v="2"/>
  </r>
  <r>
    <n v="134"/>
    <n v="34"/>
    <x v="1"/>
    <x v="133"/>
    <x v="58"/>
    <d v="2020-03-30T00:00:00"/>
    <x v="2"/>
    <n v="272698"/>
    <n v="163619"/>
    <n v="109079"/>
    <n v="298110662"/>
    <n v="600000000"/>
    <n v="200000000"/>
    <n v="450000"/>
    <n v="190000"/>
    <n v="1800000"/>
    <n v="2.3137060510123042E-2"/>
    <n v="6.5217391304347824E-2"/>
    <n v="0.625"/>
    <n v="0.45"/>
    <n v="0.42222222222222222"/>
    <n v="0.4"/>
    <n v="4.9161968872872018E-2"/>
    <n v="0.28029833287846606"/>
    <n v="28.029833287846607"/>
    <s v="SOLID"/>
    <n v="0.60000073341205284"/>
    <n v="0.3999992665879471"/>
    <n v="0.66666462941345439"/>
    <s v="🇰🇷 Korea-Led"/>
    <n v="1098110662"/>
    <x v="10"/>
  </r>
  <r>
    <n v="135"/>
    <n v="35"/>
    <x v="1"/>
    <x v="134"/>
    <x v="5"/>
    <d v="2020-06-30T00:00:00"/>
    <x v="8"/>
    <n v="266176"/>
    <n v="159706"/>
    <n v="106470"/>
    <n v="244551903"/>
    <n v="700000000"/>
    <n v="150000000"/>
    <n v="300000"/>
    <n v="130000"/>
    <n v="1200000"/>
    <n v="1.8980240893151083E-2"/>
    <n v="7.6086956521739135E-2"/>
    <n v="0.46875"/>
    <n v="0.3"/>
    <n v="0.28888888888888886"/>
    <n v="0.26666666666666666"/>
    <n v="4.7986183348266521E-2"/>
    <n v="0.20349776169332773"/>
    <n v="20.349776169332774"/>
    <s v="SOLID"/>
    <n v="0.60000150276508779"/>
    <n v="0.39999849723491226"/>
    <n v="0.66666249232965569"/>
    <s v="🇰🇷 Korea-Led"/>
    <n v="1094551903"/>
    <x v="3"/>
  </r>
  <r>
    <n v="136"/>
    <n v="36"/>
    <x v="1"/>
    <x v="135"/>
    <x v="13"/>
    <d v="2020-05-26T00:00:00"/>
    <x v="7"/>
    <n v="264285"/>
    <n v="158571"/>
    <n v="105714"/>
    <n v="477220884"/>
    <n v="900000000"/>
    <n v="200000000"/>
    <n v="450000"/>
    <n v="190000"/>
    <n v="1800000"/>
    <n v="3.7038220624938292E-2"/>
    <n v="9.7826086956521743E-2"/>
    <n v="0.625"/>
    <n v="0.45"/>
    <n v="0.42222222222222222"/>
    <n v="0.4"/>
    <n v="4.7645274052493899E-2"/>
    <n v="0.28817718352976079"/>
    <n v="28.81771835297608"/>
    <s v="SOLID"/>
    <n v="0.6"/>
    <n v="0.4"/>
    <n v="0.66666666666666663"/>
    <s v="🇰🇷 Korea-Led"/>
    <n v="1577220884"/>
    <x v="8"/>
  </r>
  <r>
    <n v="137"/>
    <n v="37"/>
    <x v="1"/>
    <x v="136"/>
    <x v="55"/>
    <d v="2020-01-01T00:00:00"/>
    <x v="20"/>
    <n v="248480"/>
    <n v="149088"/>
    <n v="99392"/>
    <n v="22441118"/>
    <n v="50000000"/>
    <n v="80000000"/>
    <n v="100000"/>
    <n v="40000"/>
    <n v="200000"/>
    <n v="1.7417072626567491E-3"/>
    <n v="5.434782608695652E-3"/>
    <n v="0.25"/>
    <n v="0.1"/>
    <n v="8.8888888888888892E-2"/>
    <n v="4.4444444444444446E-2"/>
    <n v="4.4795950192268515E-2"/>
    <n v="7.4553863760794897E-2"/>
    <n v="7.4553863760794901"/>
    <s v="EMERGING"/>
    <n v="0.6"/>
    <n v="0.4"/>
    <n v="0.66666666666666663"/>
    <s v="🇰🇷 Korea-Led"/>
    <n v="152441118"/>
    <x v="5"/>
  </r>
  <r>
    <n v="138"/>
    <n v="38"/>
    <x v="1"/>
    <x v="137"/>
    <x v="55"/>
    <d v="2020-01-01T00:00:00"/>
    <x v="20"/>
    <n v="248466"/>
    <n v="149080"/>
    <n v="99386"/>
    <n v="28774552"/>
    <n v="60000000"/>
    <n v="80000000"/>
    <n v="100000"/>
    <n v="40000"/>
    <n v="200000"/>
    <n v="2.2332597777924563E-3"/>
    <n v="6.5217391304347823E-3"/>
    <n v="0.25"/>
    <n v="0.1"/>
    <n v="8.8888888888888892E-2"/>
    <n v="4.4444444444444446E-2"/>
    <n v="4.479342627363244E-2"/>
    <n v="7.4826848191165016E-2"/>
    <n v="7.4826848191165016"/>
    <s v="EMERGING"/>
    <n v="0.60000160987821272"/>
    <n v="0.39999839012178728"/>
    <n v="0.66666219479474109"/>
    <s v="🇰🇷 Korea-Led"/>
    <n v="168774552"/>
    <x v="5"/>
  </r>
  <r>
    <n v="139"/>
    <n v="39"/>
    <x v="1"/>
    <x v="138"/>
    <x v="59"/>
    <d v="2020-08-07T00:00:00"/>
    <x v="5"/>
    <n v="247983"/>
    <n v="148790"/>
    <n v="99193"/>
    <n v="188441209"/>
    <n v="600000000"/>
    <n v="180000000"/>
    <n v="400000"/>
    <n v="170000"/>
    <n v="1600000"/>
    <n v="1.4625359676782518E-2"/>
    <n v="6.5217391304347824E-2"/>
    <n v="0.5625"/>
    <n v="0.4"/>
    <n v="0.37777777777777777"/>
    <n v="0.35555555555555557"/>
    <n v="4.4706351080687878E-2"/>
    <n v="0.25078999766021343"/>
    <n v="25.078999766021344"/>
    <s v="SOLID"/>
    <n v="0.60000080650689769"/>
    <n v="0.39999919349310237"/>
    <n v="0.66666442637274015"/>
    <s v="🇰🇷 Korea-Led"/>
    <n v="968441209"/>
    <x v="7"/>
  </r>
  <r>
    <n v="140"/>
    <n v="40"/>
    <x v="1"/>
    <x v="139"/>
    <x v="59"/>
    <d v="2020-09-18T00:00:00"/>
    <x v="5"/>
    <n v="239326"/>
    <n v="143596"/>
    <n v="95730"/>
    <n v="244882771"/>
    <n v="700000000"/>
    <n v="180000000"/>
    <n v="400000"/>
    <n v="170000"/>
    <n v="1600000"/>
    <n v="1.9005920326706074E-2"/>
    <n v="7.6086956521739135E-2"/>
    <n v="0.5625"/>
    <n v="0.4"/>
    <n v="0.37777777777777777"/>
    <n v="0.35555555555555557"/>
    <n v="4.3145667964081029E-2"/>
    <n v="0.25325464952132942"/>
    <n v="25.325464952132943"/>
    <s v="SOLID"/>
    <n v="0.60000167136040383"/>
    <n v="0.39999832863959622"/>
    <n v="0.66666202401181096"/>
    <s v="🇰🇷 Korea-Led"/>
    <n v="1124882771"/>
    <x v="1"/>
  </r>
  <r>
    <n v="141"/>
    <n v="41"/>
    <x v="1"/>
    <x v="140"/>
    <x v="23"/>
    <d v="2020-07-13T00:00:00"/>
    <x v="2"/>
    <n v="232498"/>
    <n v="139499"/>
    <n v="92999"/>
    <n v="356118994"/>
    <n v="900000000"/>
    <n v="210000000"/>
    <n v="480000"/>
    <n v="200000"/>
    <n v="1900000"/>
    <n v="2.7639221816837079E-2"/>
    <n v="9.7826086956521743E-2"/>
    <n v="0.65625"/>
    <n v="0.48"/>
    <n v="0.44444444444444442"/>
    <n v="0.42222222222222222"/>
    <n v="4.191471678928705E-2"/>
    <n v="0.30029805800090537"/>
    <n v="30.029805800090536"/>
    <s v="SOLID"/>
    <n v="0.60000086022245358"/>
    <n v="0.39999913977754648"/>
    <n v="0.66666427716327714"/>
    <s v="🇰🇷 Korea-Led"/>
    <n v="1466118994"/>
    <x v="4"/>
  </r>
  <r>
    <n v="142"/>
    <n v="42"/>
    <x v="1"/>
    <x v="141"/>
    <x v="59"/>
    <d v="2020-11-06T00:00:00"/>
    <x v="5"/>
    <n v="232134"/>
    <n v="139280"/>
    <n v="92854"/>
    <n v="311774552"/>
    <n v="800000000"/>
    <n v="180000000"/>
    <n v="400000"/>
    <n v="170000"/>
    <n v="1600000"/>
    <n v="2.4197546732295346E-2"/>
    <n v="8.6956521739130432E-2"/>
    <n v="0.5625"/>
    <n v="0.4"/>
    <n v="0.37777777777777777"/>
    <n v="0.35555555555555557"/>
    <n v="4.1849094904749112E-2"/>
    <n v="0.25589434532476552"/>
    <n v="25.589434532476552"/>
    <s v="SOLID"/>
    <n v="0.59999827685733242"/>
    <n v="0.40000172314266758"/>
    <n v="0.66667145318782306"/>
    <s v="⚖️ Balanced"/>
    <n v="1291774552"/>
    <x v="2"/>
  </r>
  <r>
    <n v="143"/>
    <n v="43"/>
    <x v="1"/>
    <x v="142"/>
    <x v="6"/>
    <d v="2020-10-28T00:00:00"/>
    <x v="8"/>
    <n v="226393"/>
    <n v="135836"/>
    <n v="90557"/>
    <n v="97552118"/>
    <n v="200000000"/>
    <n v="150000000"/>
    <n v="300000"/>
    <n v="130000"/>
    <n v="1200000"/>
    <n v="7.5712463348817198E-3"/>
    <n v="2.1739130434782608E-2"/>
    <n v="0.46875"/>
    <n v="0.3"/>
    <n v="0.28888888888888886"/>
    <n v="0.26666666666666666"/>
    <n v="4.0814107984056047E-2"/>
    <n v="0.1914160839479935"/>
    <n v="19.141608394799352"/>
    <s v="EMERGING"/>
    <n v="0.60000088341954039"/>
    <n v="0.39999911658045967"/>
    <n v="0.66666421272711207"/>
    <s v="🇰🇷 Korea-Led"/>
    <n v="447552118"/>
    <x v="6"/>
  </r>
  <r>
    <n v="144"/>
    <n v="44"/>
    <x v="1"/>
    <x v="143"/>
    <x v="28"/>
    <d v="2020-08-17T00:00:00"/>
    <x v="4"/>
    <n v="216151"/>
    <n v="129691"/>
    <n v="86460"/>
    <n v="1102885441"/>
    <n v="1800000000"/>
    <n v="220000000"/>
    <n v="500000"/>
    <n v="220000"/>
    <n v="2000000"/>
    <n v="8.5597499307658906E-2"/>
    <n v="0.19565217391304349"/>
    <n v="0.6875"/>
    <n v="0.5"/>
    <n v="0.48888888888888887"/>
    <n v="0.44444444444444442"/>
    <n v="3.8967681221865065E-2"/>
    <n v="0.34296875326389004"/>
    <n v="34.296875326389006"/>
    <s v="SOLID"/>
    <n v="0.60000185055817457"/>
    <n v="0.39999814944182538"/>
    <n v="0.66666152624314712"/>
    <s v="🇰🇷 Korea-Led"/>
    <n v="3122885441"/>
    <x v="7"/>
  </r>
  <r>
    <n v="145"/>
    <n v="45"/>
    <x v="1"/>
    <x v="0"/>
    <x v="0"/>
    <d v="2019-04-12T00:00:00"/>
    <x v="0"/>
    <n v="197536"/>
    <n v="118522"/>
    <n v="79014"/>
    <n v="6214552883"/>
    <n v="3900000000"/>
    <n v="300000000"/>
    <n v="900000"/>
    <n v="400000"/>
    <n v="4000000"/>
    <n v="0.48232587567542484"/>
    <n v="0.42391304347826086"/>
    <n v="0.9375"/>
    <n v="0.9"/>
    <n v="0.88888888888888884"/>
    <n v="0.88888888888888884"/>
    <n v="3.5611770835399043E-2"/>
    <n v="0.65164839202699687"/>
    <n v="65.164839202699682"/>
    <s v="ICONIC"/>
    <n v="0.60000202494735133"/>
    <n v="0.39999797505264861"/>
    <n v="0.66666104183189623"/>
    <s v="🇰🇷 Korea-Led"/>
    <n v="10414552883"/>
    <x v="0"/>
  </r>
  <r>
    <n v="146"/>
    <n v="46"/>
    <x v="1"/>
    <x v="144"/>
    <x v="14"/>
    <d v="2019-05-13T00:00:00"/>
    <x v="1"/>
    <n v="193509"/>
    <n v="116105"/>
    <n v="77404"/>
    <n v="198774661"/>
    <n v="600000000"/>
    <n v="180000000"/>
    <n v="400000"/>
    <n v="170000"/>
    <n v="1600000"/>
    <n v="1.5427362874516024E-2"/>
    <n v="6.5217391304347824E-2"/>
    <n v="0.5625"/>
    <n v="0.4"/>
    <n v="0.37777777777777777"/>
    <n v="0.35555555555555557"/>
    <n v="3.4885783667722506E-2"/>
    <n v="0.24985409582037926"/>
    <n v="24.985409582037928"/>
    <s v="SOLID"/>
    <n v="0.59999793291268111"/>
    <n v="0.40000206708731895"/>
    <n v="0.66667240859566768"/>
    <s v="⚖️ Balanced"/>
    <n v="978774661"/>
    <x v="8"/>
  </r>
  <r>
    <n v="147"/>
    <n v="47"/>
    <x v="1"/>
    <x v="145"/>
    <x v="22"/>
    <d v="2020-01-06T00:00:00"/>
    <x v="11"/>
    <n v="179796"/>
    <n v="107878"/>
    <n v="71918"/>
    <n v="612440118"/>
    <n v="900000000"/>
    <n v="200000000"/>
    <n v="450000"/>
    <n v="190000"/>
    <n v="1800000"/>
    <n v="4.7532899272797212E-2"/>
    <n v="9.7826086956521743E-2"/>
    <n v="0.625"/>
    <n v="0.45"/>
    <n v="0.42222222222222222"/>
    <n v="0.4"/>
    <n v="3.2413605363687661E-2"/>
    <n v="0.28839074213060673"/>
    <n v="28.839074213060673"/>
    <s v="SOLID"/>
    <n v="0.60000222474359832"/>
    <n v="0.39999777525640168"/>
    <n v="0.66666048684625223"/>
    <s v="🇰🇷 Korea-Led"/>
    <n v="1712440118"/>
    <x v="5"/>
  </r>
  <r>
    <n v="148"/>
    <n v="48"/>
    <x v="1"/>
    <x v="146"/>
    <x v="49"/>
    <d v="2020-10-12T00:00:00"/>
    <x v="2"/>
    <n v="175747"/>
    <n v="105448"/>
    <n v="70299"/>
    <n v="441552993"/>
    <n v="1200000000"/>
    <n v="220000000"/>
    <n v="500000"/>
    <n v="220000"/>
    <n v="2000000"/>
    <n v="3.4269952805200024E-2"/>
    <n v="0.13043478260869565"/>
    <n v="0.6875"/>
    <n v="0.5"/>
    <n v="0.48888888888888887"/>
    <n v="0.44444444444444442"/>
    <n v="3.1683652038154438E-2"/>
    <n v="0.32184159516150013"/>
    <n v="32.184159516150011"/>
    <s v="SOLID"/>
    <n v="0.59999886200048935"/>
    <n v="0.40000113799951065"/>
    <n v="0.66666982778241413"/>
    <s v="⚖️ Balanced"/>
    <n v="1861552993"/>
    <x v="6"/>
  </r>
  <r>
    <n v="149"/>
    <n v="49"/>
    <x v="1"/>
    <x v="13"/>
    <x v="0"/>
    <d v="2018-08-24T00:00:00"/>
    <x v="0"/>
    <n v="169952"/>
    <n v="101971"/>
    <n v="67981"/>
    <n v="9884662114"/>
    <n v="7000000000"/>
    <n v="300000000"/>
    <n v="900000"/>
    <n v="400000"/>
    <n v="4000000"/>
    <n v="0.76717157286289461"/>
    <n v="0.76086956521739135"/>
    <n v="0.9375"/>
    <n v="0.9"/>
    <n v="0.88888888888888884"/>
    <n v="0.88888888888888884"/>
    <n v="3.0638930002722227E-2"/>
    <n v="0.7596562137247993"/>
    <n v="75.96562137247993"/>
    <s v="LEGEND"/>
    <n v="0.59999882319713804"/>
    <n v="0.40000117680286196"/>
    <n v="0.66666993556991694"/>
    <s v="⚖️ Balanced"/>
    <n v="17184662114"/>
    <x v="7"/>
  </r>
  <r>
    <n v="150"/>
    <n v="50"/>
    <x v="1"/>
    <x v="147"/>
    <x v="30"/>
    <d v="2020-11-17T00:00:00"/>
    <x v="8"/>
    <n v="169850"/>
    <n v="101910"/>
    <n v="67940"/>
    <n v="388552441"/>
    <n v="1200000000"/>
    <n v="180000000"/>
    <n v="400000"/>
    <n v="170000"/>
    <n v="1600000"/>
    <n v="3.0156456929316448E-2"/>
    <n v="0.13043478260869565"/>
    <n v="0.5625"/>
    <n v="0.4"/>
    <n v="0.37777777777777777"/>
    <n v="0.35555555555555557"/>
    <n v="3.0620541452659401E-2"/>
    <n v="0.26312311262832555"/>
    <n v="26.312311262832555"/>
    <s v="SOLID"/>
    <n v="0.6"/>
    <n v="0.4"/>
    <n v="0.66666666666666663"/>
    <s v="🇰🇷 Korea-Led"/>
    <n v="1768552441"/>
    <x v="2"/>
  </r>
  <r>
    <n v="151"/>
    <n v="51"/>
    <x v="1"/>
    <x v="14"/>
    <x v="0"/>
    <d v="2018-05-18T00:00:00"/>
    <x v="0"/>
    <n v="167679"/>
    <n v="100607"/>
    <n v="67072"/>
    <n v="10442118775"/>
    <n v="6800000000"/>
    <n v="300000000"/>
    <n v="900000"/>
    <n v="400000"/>
    <n v="4000000"/>
    <n v="0.81043707839965451"/>
    <n v="0.73913043478260865"/>
    <n v="0.9375"/>
    <n v="0.9"/>
    <n v="0.88888888888888884"/>
    <n v="0.88888888888888884"/>
    <n v="3.0229153784165293E-2"/>
    <n v="0.76370327716346165"/>
    <n v="76.370327716346168"/>
    <s v="LEGEND"/>
    <n v="0.59999761448959021"/>
    <n v="0.40000238551040979"/>
    <n v="0.66667329311081736"/>
    <s v="⚖️ Balanced"/>
    <n v="17542118775"/>
    <x v="8"/>
  </r>
  <r>
    <n v="152"/>
    <n v="52"/>
    <x v="1"/>
    <x v="148"/>
    <x v="60"/>
    <d v="2020-08-19T00:00:00"/>
    <x v="7"/>
    <n v="166644"/>
    <n v="99986"/>
    <n v="66658"/>
    <n v="222994551"/>
    <n v="500000000"/>
    <n v="200000000"/>
    <n v="450000"/>
    <n v="190000"/>
    <n v="1800000"/>
    <n v="1.7307124761323428E-2"/>
    <n v="5.434782608695652E-2"/>
    <n v="0.625"/>
    <n v="0.45"/>
    <n v="0.42222222222222222"/>
    <n v="0.4"/>
    <n v="3.0042564084998367E-2"/>
    <n v="0.27529798383005949"/>
    <n v="27.52979838300595"/>
    <s v="SOLID"/>
    <n v="0.59999759967355559"/>
    <n v="0.40000240032644441"/>
    <n v="0.66667333426679731"/>
    <s v="⚖️ Balanced"/>
    <n v="922994551"/>
    <x v="7"/>
  </r>
  <r>
    <n v="153"/>
    <n v="53"/>
    <x v="1"/>
    <x v="149"/>
    <x v="60"/>
    <d v="2019-10-09T00:00:00"/>
    <x v="7"/>
    <n v="154360"/>
    <n v="92616"/>
    <n v="61744"/>
    <n v="198110552"/>
    <n v="400000000"/>
    <n v="200000000"/>
    <n v="450000"/>
    <n v="190000"/>
    <n v="1800000"/>
    <n v="1.5375819833367374E-2"/>
    <n v="4.3478260869565216E-2"/>
    <n v="0.625"/>
    <n v="0.45"/>
    <n v="0.42222222222222222"/>
    <n v="0.4"/>
    <n v="2.7828005761745687E-2"/>
    <n v="0.2728589214405131"/>
    <n v="27.28589214405131"/>
    <s v="SOLID"/>
    <n v="0.6"/>
    <n v="0.4"/>
    <n v="0.66666666666666663"/>
    <s v="🇰🇷 Korea-Led"/>
    <n v="798110552"/>
    <x v="6"/>
  </r>
  <r>
    <n v="154"/>
    <n v="54"/>
    <x v="1"/>
    <x v="150"/>
    <x v="61"/>
    <d v="2020-04-06T00:00:00"/>
    <x v="21"/>
    <n v="154016"/>
    <n v="92410"/>
    <n v="61606"/>
    <n v="544882661"/>
    <n v="1200000000"/>
    <n v="200000000"/>
    <n v="450000"/>
    <n v="190000"/>
    <n v="1800000"/>
    <n v="4.2289608207551663E-2"/>
    <n v="0.13043478260869565"/>
    <n v="0.625"/>
    <n v="0.45"/>
    <n v="0.42222222222222222"/>
    <n v="0.4"/>
    <n v="2.7765989475259288E-2"/>
    <n v="0.29247919025200497"/>
    <n v="29.247919025200495"/>
    <s v="SOLID"/>
    <n v="0.60000259713276538"/>
    <n v="0.39999740286723456"/>
    <n v="0.66665945244021207"/>
    <s v="🇰🇷 Korea-Led"/>
    <n v="1944882661"/>
    <x v="0"/>
  </r>
  <r>
    <n v="155"/>
    <n v="55"/>
    <x v="1"/>
    <x v="151"/>
    <x v="31"/>
    <d v="2020-09-07T00:00:00"/>
    <x v="2"/>
    <n v="153926"/>
    <n v="92356"/>
    <n v="61570"/>
    <n v="498661774"/>
    <n v="1100000000"/>
    <n v="210000000"/>
    <n v="480000"/>
    <n v="200000"/>
    <n v="1900000"/>
    <n v="3.8702297870591762E-2"/>
    <n v="0.11956521739130435"/>
    <n v="0.65625"/>
    <n v="0.48"/>
    <n v="0.44444444444444442"/>
    <n v="0.42222222222222222"/>
    <n v="2.7749764284027381E-2"/>
    <n v="0.30442691908891578"/>
    <n v="30.442691908891579"/>
    <s v="SOLID"/>
    <n v="0.60000259865130001"/>
    <n v="0.39999740134870004"/>
    <n v="0.66665944822209711"/>
    <s v="🇰🇷 Korea-Led"/>
    <n v="1808661774"/>
    <x v="1"/>
  </r>
  <r>
    <n v="156"/>
    <n v="56"/>
    <x v="1"/>
    <x v="152"/>
    <x v="28"/>
    <d v="2020-03-09T00:00:00"/>
    <x v="4"/>
    <n v="153037"/>
    <n v="91822"/>
    <n v="61215"/>
    <n v="1208441229"/>
    <n v="1900000000"/>
    <n v="220000000"/>
    <n v="500000"/>
    <n v="220000"/>
    <n v="2000000"/>
    <n v="9.3789929050912157E-2"/>
    <n v="0.20652173913043478"/>
    <n v="0.6875"/>
    <n v="0.5"/>
    <n v="0.48888888888888887"/>
    <n v="0.44444444444444442"/>
    <n v="2.7589495450636659E-2"/>
    <n v="0.34503961626979707"/>
    <n v="34.503961626979709"/>
    <s v="SOLID"/>
    <n v="0.59999869312649878"/>
    <n v="0.40000130687350116"/>
    <n v="0.66667029687874368"/>
    <s v="⚖️ Balanced"/>
    <n v="3328441229"/>
    <x v="10"/>
  </r>
  <r>
    <n v="157"/>
    <n v="57"/>
    <x v="1"/>
    <x v="153"/>
    <x v="6"/>
    <d v="2020-06-08T00:00:00"/>
    <x v="4"/>
    <n v="151153"/>
    <n v="90692"/>
    <n v="60461"/>
    <n v="144882310"/>
    <n v="300000000"/>
    <n v="150000000"/>
    <n v="300000"/>
    <n v="130000"/>
    <n v="1200000"/>
    <n v="1.1244652408025597E-2"/>
    <n v="3.2608695652173912E-2"/>
    <n v="0.46875"/>
    <n v="0.3"/>
    <n v="0.28888888888888886"/>
    <n v="0.26666666666666666"/>
    <n v="2.7249848114182081E-2"/>
    <n v="0.19243305454242976"/>
    <n v="19.243305454242975"/>
    <s v="EMERGING"/>
    <n v="0.60000132316262333"/>
    <n v="0.39999867683737672"/>
    <n v="0.66666299122304062"/>
    <s v="🇰🇷 Korea-Led"/>
    <n v="594882310"/>
    <x v="3"/>
  </r>
  <r>
    <n v="158"/>
    <n v="58"/>
    <x v="1"/>
    <x v="12"/>
    <x v="0"/>
    <d v="2017-09-18T00:00:00"/>
    <x v="0"/>
    <n v="150656"/>
    <n v="90394"/>
    <n v="60262"/>
    <n v="7118552441"/>
    <n v="5500000000"/>
    <n v="300000000"/>
    <n v="900000"/>
    <n v="400000"/>
    <n v="4000000"/>
    <n v="0.55248737991095764"/>
    <n v="0.59782608695652173"/>
    <n v="0.9375"/>
    <n v="0.9"/>
    <n v="0.88888888888888884"/>
    <n v="0.88888888888888884"/>
    <n v="2.7160249002601437E-2"/>
    <n v="0.69291301277908945"/>
    <n v="69.291301277908943"/>
    <s v="ICONIC"/>
    <n v="0.6000026550552251"/>
    <n v="0.39999734494477485"/>
    <n v="0.66665929154589909"/>
    <s v="🇰🇷 Korea-Led"/>
    <n v="12918552441"/>
    <x v="1"/>
  </r>
  <r>
    <n v="159"/>
    <n v="59"/>
    <x v="1"/>
    <x v="154"/>
    <x v="62"/>
    <d v="2020-05-25T00:00:00"/>
    <x v="1"/>
    <n v="146068"/>
    <n v="87641"/>
    <n v="58427"/>
    <n v="177994228"/>
    <n v="400000000"/>
    <n v="150000000"/>
    <n v="300000"/>
    <n v="130000"/>
    <n v="1200000"/>
    <n v="1.3814545229813475E-2"/>
    <n v="4.3478260869565216E-2"/>
    <n v="0.46875"/>
    <n v="0.3"/>
    <n v="0.28888888888888886"/>
    <n v="0.26666666666666666"/>
    <n v="2.6333124809579354E-2"/>
    <n v="0.19464262177380179"/>
    <n v="19.464262177380178"/>
    <s v="EMERGING"/>
    <n v="0.60000136922529235"/>
    <n v="0.39999863077470765"/>
    <n v="0.66666286327175639"/>
    <s v="🇰🇷 Korea-Led"/>
    <n v="727994228"/>
    <x v="8"/>
  </r>
  <r>
    <n v="160"/>
    <n v="60"/>
    <x v="1"/>
    <x v="155"/>
    <x v="49"/>
    <d v="2020-11-23T00:00:00"/>
    <x v="2"/>
    <n v="145146"/>
    <n v="87088"/>
    <n v="58058"/>
    <n v="388441772"/>
    <n v="1300000000"/>
    <n v="220000000"/>
    <n v="500000"/>
    <n v="220000"/>
    <n v="2000000"/>
    <n v="3.0147867651320093E-2"/>
    <n v="0.14130434782608695"/>
    <n v="0.6875"/>
    <n v="0.5"/>
    <n v="0.48888888888888887"/>
    <n v="0.44444444444444442"/>
    <n v="2.6166906739403598E-2"/>
    <n v="0.32234060393789571"/>
    <n v="32.234060393789569"/>
    <s v="SOLID"/>
    <n v="0.60000275584583795"/>
    <n v="0.39999724415416199"/>
    <n v="0.66665901157449936"/>
    <s v="🇰🇷 Korea-Led"/>
    <n v="1908441772"/>
    <x v="2"/>
  </r>
  <r>
    <n v="161"/>
    <n v="61"/>
    <x v="1"/>
    <x v="156"/>
    <x v="63"/>
    <d v="2020-06-26T00:00:00"/>
    <x v="22"/>
    <n v="143791"/>
    <n v="86275"/>
    <n v="57516"/>
    <n v="266118994"/>
    <n v="700000000"/>
    <n v="150000000"/>
    <n v="300000"/>
    <n v="130000"/>
    <n v="1200000"/>
    <n v="2.0654112891376798E-2"/>
    <n v="7.6086956521739135E-2"/>
    <n v="0.46875"/>
    <n v="0.3"/>
    <n v="0.28888888888888886"/>
    <n v="0.26666666666666666"/>
    <n v="2.5922627471412114E-2"/>
    <n v="0.20137206750655437"/>
    <n v="20.137206750655437"/>
    <s v="SOLID"/>
    <n v="0.60000278181527356"/>
    <n v="0.39999721818472644"/>
    <n v="0.66665893943784416"/>
    <s v="🇰🇷 Korea-Led"/>
    <n v="1116118994"/>
    <x v="3"/>
  </r>
  <r>
    <n v="162"/>
    <n v="62"/>
    <x v="1"/>
    <x v="157"/>
    <x v="19"/>
    <d v="2020-07-26T00:00:00"/>
    <x v="15"/>
    <n v="139900"/>
    <n v="83940"/>
    <n v="55960"/>
    <n v="299552118"/>
    <n v="800000000"/>
    <n v="150000000"/>
    <n v="300000"/>
    <n v="130000"/>
    <n v="1200000"/>
    <n v="2.3248935256470357E-2"/>
    <n v="8.6956521739130432E-2"/>
    <n v="0.46875"/>
    <n v="0.3"/>
    <n v="0.28888888888888886"/>
    <n v="0.26666666666666666"/>
    <n v="2.5221158370486017E-2"/>
    <n v="0.20360980001812587"/>
    <n v="20.360980001812585"/>
    <s v="SOLID"/>
    <n v="0.6"/>
    <n v="0.4"/>
    <n v="0.66666666666666663"/>
    <s v="🇰🇷 Korea-Led"/>
    <n v="1249552118"/>
    <x v="4"/>
  </r>
  <r>
    <n v="163"/>
    <n v="63"/>
    <x v="1"/>
    <x v="158"/>
    <x v="61"/>
    <d v="2020-08-03T00:00:00"/>
    <x v="21"/>
    <n v="124815"/>
    <n v="74889"/>
    <n v="49926"/>
    <n v="312884661"/>
    <n v="900000000"/>
    <n v="200000000"/>
    <n v="450000"/>
    <n v="190000"/>
    <n v="1800000"/>
    <n v="2.4283704868785724E-2"/>
    <n v="9.7826086956521743E-2"/>
    <n v="0.625"/>
    <n v="0.45"/>
    <n v="0.42222222222222222"/>
    <n v="0.4"/>
    <n v="2.2501636040115885E-2"/>
    <n v="0.28311557051229175"/>
    <n v="28.311557051229176"/>
    <s v="SOLID"/>
    <n v="0.6"/>
    <n v="0.4"/>
    <n v="0.66666666666666663"/>
    <s v="🇰🇷 Korea-Led"/>
    <n v="1412884661"/>
    <x v="7"/>
  </r>
  <r>
    <n v="164"/>
    <n v="64"/>
    <x v="1"/>
    <x v="42"/>
    <x v="0"/>
    <d v="2016-05-02T00:00:00"/>
    <x v="0"/>
    <n v="123591"/>
    <n v="74155"/>
    <n v="49436"/>
    <n v="4887552991"/>
    <n v="3800000000"/>
    <n v="280000000"/>
    <n v="800000"/>
    <n v="350000"/>
    <n v="3500000"/>
    <n v="0.3793343335677134"/>
    <n v="0.41304347826086957"/>
    <n v="0.875"/>
    <n v="0.8"/>
    <n v="0.77777777777777779"/>
    <n v="0.77777777777777779"/>
    <n v="2.2280973439361952E-2"/>
    <n v="0.57864292286931052"/>
    <n v="57.864292286931054"/>
    <s v="RISING"/>
    <n v="0.60000323648162079"/>
    <n v="0.39999676351837915"/>
    <n v="0.66665767648843643"/>
    <s v="🇰🇷 Korea-Led"/>
    <n v="8967552991"/>
    <x v="8"/>
  </r>
  <r>
    <n v="165"/>
    <n v="65"/>
    <x v="1"/>
    <x v="159"/>
    <x v="31"/>
    <d v="2020-11-09T00:00:00"/>
    <x v="2"/>
    <n v="123441"/>
    <n v="74065"/>
    <n v="49376"/>
    <n v="566118884"/>
    <n v="1200000000"/>
    <n v="210000000"/>
    <n v="480000"/>
    <n v="200000"/>
    <n v="1900000"/>
    <n v="4.3937800772222389E-2"/>
    <n v="0.13043478260869565"/>
    <n v="0.65625"/>
    <n v="0.48"/>
    <n v="0.44444444444444442"/>
    <n v="0.42222222222222222"/>
    <n v="2.2253931453975442E-2"/>
    <n v="0.30661259408686009"/>
    <n v="30.661259408686011"/>
    <s v="SOLID"/>
    <n v="0.60000324041444897"/>
    <n v="0.39999675958555098"/>
    <n v="0.66665766556403161"/>
    <s v="🇰🇷 Korea-Led"/>
    <n v="1976118884"/>
    <x v="2"/>
  </r>
  <r>
    <n v="166"/>
    <n v="66"/>
    <x v="1"/>
    <x v="160"/>
    <x v="25"/>
    <d v="2020-02-10T00:00:00"/>
    <x v="12"/>
    <n v="121621"/>
    <n v="72973"/>
    <n v="48648"/>
    <n v="388994552"/>
    <n v="900000000"/>
    <n v="180000000"/>
    <n v="400000"/>
    <n v="170000"/>
    <n v="1600000"/>
    <n v="3.019077019034027E-2"/>
    <n v="9.7826086956521743E-2"/>
    <n v="0.5625"/>
    <n v="0.4"/>
    <n v="0.37777777777777777"/>
    <n v="0.35555555555555557"/>
    <n v="2.1925822031285774E-2"/>
    <n v="0.25662939161808918"/>
    <n v="25.662939161808918"/>
    <s v="SOLID"/>
    <n v="0.60000328890569887"/>
    <n v="0.39999671109430113"/>
    <n v="0.66665753086758117"/>
    <s v="🇰🇷 Korea-Led"/>
    <n v="1468994552"/>
    <x v="9"/>
  </r>
  <r>
    <n v="167"/>
    <n v="67"/>
    <x v="1"/>
    <x v="161"/>
    <x v="6"/>
    <d v="2020-01-28T00:00:00"/>
    <x v="2"/>
    <n v="121293"/>
    <n v="72776"/>
    <n v="48517"/>
    <n v="211552771"/>
    <n v="400000000"/>
    <n v="180000000"/>
    <n v="400000"/>
    <n v="170000"/>
    <n v="1600000"/>
    <n v="1.6419101654643949E-2"/>
    <n v="4.3478260869565216E-2"/>
    <n v="0.5625"/>
    <n v="0.4"/>
    <n v="0.37777777777777777"/>
    <n v="0.35555555555555557"/>
    <n v="2.1866690223240604E-2"/>
    <n v="0.24490485634799625"/>
    <n v="24.490485634799626"/>
    <s v="SOLID"/>
    <n v="0.60000164889977159"/>
    <n v="0.39999835110022836"/>
    <n v="0.66666208640211055"/>
    <s v="🇰🇷 Korea-Led"/>
    <n v="791552771"/>
    <x v="5"/>
  </r>
  <r>
    <n v="168"/>
    <n v="68"/>
    <x v="1"/>
    <x v="41"/>
    <x v="0"/>
    <d v="2016-10-10T00:00:00"/>
    <x v="0"/>
    <n v="119148"/>
    <n v="71489"/>
    <n v="47659"/>
    <n v="6882441903"/>
    <n v="4500000000"/>
    <n v="300000000"/>
    <n v="900000"/>
    <n v="400000"/>
    <n v="4000000"/>
    <n v="0.53416229295119066"/>
    <n v="0.4891304347826087"/>
    <n v="0.9375"/>
    <n v="0.9"/>
    <n v="0.88888888888888884"/>
    <n v="0.88888888888888884"/>
    <n v="2.1479989832213494E-2"/>
    <n v="0.67051140774802354"/>
    <n v="67.051140774802349"/>
    <s v="ICONIC"/>
    <n v="0.6000016785846175"/>
    <n v="0.39999832141538255"/>
    <n v="0.6666620039446628"/>
    <s v="🇰🇷 Korea-Led"/>
    <n v="11682441903"/>
    <x v="6"/>
  </r>
  <r>
    <n v="169"/>
    <n v="69"/>
    <x v="1"/>
    <x v="162"/>
    <x v="46"/>
    <d v="2020-01-07T00:00:00"/>
    <x v="14"/>
    <n v="117785"/>
    <n v="70671"/>
    <n v="47114"/>
    <n v="188552771"/>
    <n v="300000000"/>
    <n v="150000000"/>
    <n v="300000"/>
    <n v="130000"/>
    <n v="1200000"/>
    <n v="1.4634018262581877E-2"/>
    <n v="3.2608695652173912E-2"/>
    <n v="0.46875"/>
    <n v="0.3"/>
    <n v="0.28888888888888886"/>
    <n v="0.26666666666666666"/>
    <n v="2.1234268325001398E-2"/>
    <n v="0.19238142661943999"/>
    <n v="19.238142661944"/>
    <s v="EMERGING"/>
    <n v="0.6"/>
    <n v="0.4"/>
    <n v="0.66666666666666663"/>
    <s v="🇰🇷 Korea-Led"/>
    <n v="638552771"/>
    <x v="5"/>
  </r>
  <r>
    <n v="170"/>
    <n v="70"/>
    <x v="1"/>
    <x v="163"/>
    <x v="64"/>
    <d v="2020-05-25T00:00:00"/>
    <x v="12"/>
    <n v="117570"/>
    <n v="70542"/>
    <n v="47028"/>
    <n v="144882119"/>
    <n v="300000000"/>
    <n v="150000000"/>
    <n v="300000"/>
    <n v="130000"/>
    <n v="1200000"/>
    <n v="1.1244637584072211E-2"/>
    <n v="3.2608695652173912E-2"/>
    <n v="0.46875"/>
    <n v="0.3"/>
    <n v="0.28888888888888886"/>
    <n v="0.26666666666666666"/>
    <n v="2.1195508145947398E-2"/>
    <n v="0.19176707447761232"/>
    <n v="19.176707447761231"/>
    <s v="EMERGING"/>
    <n v="0.6"/>
    <n v="0.4"/>
    <n v="0.66666666666666663"/>
    <s v="🇰🇷 Korea-Led"/>
    <n v="594882119"/>
    <x v="8"/>
  </r>
  <r>
    <n v="171"/>
    <n v="71"/>
    <x v="1"/>
    <x v="164"/>
    <x v="65"/>
    <d v="2020-10-19T00:00:00"/>
    <x v="23"/>
    <n v="114503"/>
    <n v="68702"/>
    <n v="45801"/>
    <n v="522774661"/>
    <n v="1000000000"/>
    <n v="200000000"/>
    <n v="450000"/>
    <n v="190000"/>
    <n v="1800000"/>
    <n v="4.0573755006173044E-2"/>
    <n v="0.10869565217391304"/>
    <n v="0.625"/>
    <n v="0.45"/>
    <n v="0.42222222222222222"/>
    <n v="0.4"/>
    <n v="2.0642589684744535E-2"/>
    <n v="0.28769111052488716"/>
    <n v="28.769111052488718"/>
    <s v="SOLID"/>
    <n v="0.60000174667912631"/>
    <n v="0.39999825332087369"/>
    <n v="0.66666181479432918"/>
    <s v="🇰🇷 Korea-Led"/>
    <n v="1722774661"/>
    <x v="6"/>
  </r>
  <r>
    <n v="172"/>
    <n v="72"/>
    <x v="1"/>
    <x v="165"/>
    <x v="26"/>
    <d v="2020-11-26T00:00:00"/>
    <x v="15"/>
    <n v="114466"/>
    <n v="68680"/>
    <n v="45786"/>
    <n v="211552884"/>
    <n v="400000000"/>
    <n v="120000000"/>
    <n v="200000"/>
    <n v="90000"/>
    <n v="700000"/>
    <n v="1.6419110424836268E-2"/>
    <n v="4.3478260869565216E-2"/>
    <n v="0.375"/>
    <n v="0.2"/>
    <n v="0.2"/>
    <n v="0.15555555555555556"/>
    <n v="2.0635919328349194E-2"/>
    <n v="0.14153336201708169"/>
    <n v="14.15333620170817"/>
    <s v="EMERGING"/>
    <n v="0.60000349448744605"/>
    <n v="0.39999650551255395"/>
    <n v="0.66665695981362838"/>
    <s v="🇰🇷 Korea-Led"/>
    <n v="731552884"/>
    <x v="2"/>
  </r>
  <r>
    <n v="173"/>
    <n v="73"/>
    <x v="1"/>
    <x v="166"/>
    <x v="66"/>
    <d v="2020-05-06T00:00:00"/>
    <x v="10"/>
    <n v="114286"/>
    <n v="68572"/>
    <n v="45714"/>
    <n v="98441552"/>
    <n v="200000000"/>
    <n v="100000000"/>
    <n v="180000"/>
    <n v="70000"/>
    <n v="500000"/>
    <n v="7.6402773723484732E-3"/>
    <n v="2.1739130434782608E-2"/>
    <n v="0.3125"/>
    <n v="0.18"/>
    <n v="0.15555555555555556"/>
    <n v="0.1111111111111111"/>
    <n v="2.060346894588538E-2"/>
    <n v="0.11296783924053873"/>
    <n v="11.296783924053873"/>
    <s v="EMERGING"/>
    <n v="0.60000349999125002"/>
    <n v="0.39999650000874998"/>
    <n v="0.66665694452546231"/>
    <s v="🇰🇷 Korea-Led"/>
    <n v="398441552"/>
    <x v="8"/>
  </r>
  <r>
    <n v="174"/>
    <n v="74"/>
    <x v="1"/>
    <x v="47"/>
    <x v="0"/>
    <d v="2017-02-13T00:00:00"/>
    <x v="0"/>
    <n v="113191"/>
    <n v="67915"/>
    <n v="45276"/>
    <n v="5774118662"/>
    <n v="4200000000"/>
    <n v="300000000"/>
    <n v="900000"/>
    <n v="400000"/>
    <n v="4000000"/>
    <n v="0.44814275336225545"/>
    <n v="0.45652173913043476"/>
    <n v="0.9375"/>
    <n v="0.9"/>
    <n v="0.88888888888888884"/>
    <n v="0.88888888888888884"/>
    <n v="2.040606245256385E-2"/>
    <n v="0.64936628034938415"/>
    <n v="64.936628034938408"/>
    <s v="ICONIC"/>
    <n v="0.60000353384986438"/>
    <n v="0.39999646615013562"/>
    <n v="0.66665685047485823"/>
    <s v="🇰🇷 Korea-Led"/>
    <n v="10274118662"/>
    <x v="9"/>
  </r>
  <r>
    <n v="175"/>
    <n v="75"/>
    <x v="1"/>
    <x v="167"/>
    <x v="67"/>
    <d v="2020-09-23T00:00:00"/>
    <x v="12"/>
    <n v="110801"/>
    <n v="66481"/>
    <n v="44320"/>
    <n v="188994552"/>
    <n v="300000000"/>
    <n v="150000000"/>
    <n v="300000"/>
    <n v="130000"/>
    <n v="1200000"/>
    <n v="1.466830591153964E-2"/>
    <n v="3.2608695652173912E-2"/>
    <n v="0.46875"/>
    <n v="0.3"/>
    <n v="0.28888888888888886"/>
    <n v="0.26666666666666666"/>
    <n v="1.997519348540544E-2"/>
    <n v="0.19224910016389682"/>
    <n v="19.224910016389682"/>
    <s v="EMERGING"/>
    <n v="0.60000361007572134"/>
    <n v="0.39999638992427866"/>
    <n v="0.66665663873888781"/>
    <s v="🇰🇷 Korea-Led"/>
    <n v="638994552"/>
    <x v="1"/>
  </r>
  <r>
    <n v="176"/>
    <n v="76"/>
    <x v="1"/>
    <x v="168"/>
    <x v="68"/>
    <d v="2020-04-20T00:00:00"/>
    <x v="2"/>
    <n v="109203"/>
    <n v="65522"/>
    <n v="43681"/>
    <n v="144882661"/>
    <n v="500000000"/>
    <n v="200000000"/>
    <n v="450000"/>
    <n v="190000"/>
    <n v="1800000"/>
    <n v="1.1244679649950406E-2"/>
    <n v="5.434782608695652E-2"/>
    <n v="0.625"/>
    <n v="0.45"/>
    <n v="0.42222222222222222"/>
    <n v="0.4"/>
    <n v="1.9687106201087809E-2"/>
    <n v="0.27306764334278222"/>
    <n v="27.30676433427822"/>
    <s v="SOLID"/>
    <n v="0.60000183145151686"/>
    <n v="0.39999816854848308"/>
    <n v="0.66666157931687064"/>
    <s v="🇰🇷 Korea-Led"/>
    <n v="844882661"/>
    <x v="0"/>
  </r>
  <r>
    <n v="177"/>
    <n v="77"/>
    <x v="1"/>
    <x v="169"/>
    <x v="69"/>
    <d v="2020-08-19T00:00:00"/>
    <x v="8"/>
    <n v="108862"/>
    <n v="65317"/>
    <n v="43545"/>
    <n v="277552118"/>
    <n v="600000000"/>
    <n v="150000000"/>
    <n v="300000"/>
    <n v="130000"/>
    <n v="1200000"/>
    <n v="2.1541464185802287E-2"/>
    <n v="6.5217391304347824E-2"/>
    <n v="0.46875"/>
    <n v="0.3"/>
    <n v="0.28888888888888886"/>
    <n v="0.26666666666666666"/>
    <n v="1.9625630754309141E-2"/>
    <n v="0.1989912950137131"/>
    <n v="19.899129501371309"/>
    <s v="EMERGING"/>
    <n v="0.5999981628116331"/>
    <n v="0.4000018371883669"/>
    <n v="0.66667176998331212"/>
    <s v="⚖️ Balanced"/>
    <n v="1027552118"/>
    <x v="7"/>
  </r>
  <r>
    <n v="178"/>
    <n v="78"/>
    <x v="1"/>
    <x v="170"/>
    <x v="70"/>
    <d v="2020-06-09T00:00:00"/>
    <x v="2"/>
    <n v="107773"/>
    <n v="64664"/>
    <n v="43109"/>
    <n v="612884441"/>
    <n v="900000000"/>
    <n v="210000000"/>
    <n v="480000"/>
    <n v="200000"/>
    <n v="1900000"/>
    <n v="4.7567384212275958E-2"/>
    <n v="9.7826086956521743E-2"/>
    <n v="0.65625"/>
    <n v="0.48"/>
    <n v="0.44444444444444442"/>
    <n v="0.42222222222222222"/>
    <n v="1.9429305940403069E-2"/>
    <n v="0.30141173203870714"/>
    <n v="30.141173203870714"/>
    <s v="SOLID"/>
    <n v="0.60000185575236842"/>
    <n v="0.39999814424763158"/>
    <n v="0.66666151181492017"/>
    <s v="🇰🇷 Korea-Led"/>
    <n v="1722884441"/>
    <x v="3"/>
  </r>
  <r>
    <n v="179"/>
    <n v="79"/>
    <x v="1"/>
    <x v="171"/>
    <x v="19"/>
    <d v="2020-11-23T00:00:00"/>
    <x v="14"/>
    <n v="106682"/>
    <n v="64009"/>
    <n v="42673"/>
    <n v="188552994"/>
    <n v="400000000"/>
    <n v="150000000"/>
    <n v="300000"/>
    <n v="130000"/>
    <n v="1200000"/>
    <n v="1.4634035570129548E-2"/>
    <n v="4.3478260869565216E-2"/>
    <n v="0.46875"/>
    <n v="0.3"/>
    <n v="0.28888888888888886"/>
    <n v="0.26666666666666666"/>
    <n v="1.9232620566691845E-2"/>
    <n v="0.19400907456834107"/>
    <n v="19.400907456834108"/>
    <s v="EMERGING"/>
    <n v="0.59999812526949248"/>
    <n v="0.40000187473050747"/>
    <n v="0.66667187426768115"/>
    <s v="⚖️ Balanced"/>
    <n v="738552994"/>
    <x v="2"/>
  </r>
  <r>
    <n v="180"/>
    <n v="80"/>
    <x v="1"/>
    <x v="172"/>
    <x v="46"/>
    <d v="2020-05-25T00:00:00"/>
    <x v="8"/>
    <n v="105874"/>
    <n v="63524"/>
    <n v="42350"/>
    <n v="244118552"/>
    <n v="500000000"/>
    <n v="150000000"/>
    <n v="300000"/>
    <n v="130000"/>
    <n v="1200000"/>
    <n v="1.8946607516062669E-2"/>
    <n v="5.434782608695652E-2"/>
    <n v="0.46875"/>
    <n v="0.3"/>
    <n v="0.28888888888888886"/>
    <n v="0.26666666666666666"/>
    <n v="1.9086954405409841E-2"/>
    <n v="0.19661714032782454"/>
    <n v="19.661714032782456"/>
    <s v="EMERGING"/>
    <n v="0.59999622192417401"/>
    <n v="0.40000377807582599"/>
    <n v="0.66667716138782196"/>
    <s v="⚖️ Balanced"/>
    <n v="894118552"/>
    <x v="8"/>
  </r>
  <r>
    <n v="181"/>
    <n v="81"/>
    <x v="1"/>
    <x v="173"/>
    <x v="37"/>
    <d v="2020-04-06T00:00:00"/>
    <x v="21"/>
    <n v="105056"/>
    <n v="63034"/>
    <n v="42022"/>
    <n v="311774882"/>
    <n v="700000000"/>
    <n v="200000000"/>
    <n v="450000"/>
    <n v="190000"/>
    <n v="1800000"/>
    <n v="2.4197572344361408E-2"/>
    <n v="7.6086956521739135E-2"/>
    <n v="0.625"/>
    <n v="0.45"/>
    <n v="0.42222222222222222"/>
    <n v="0.4"/>
    <n v="1.8939485445102065E-2"/>
    <n v="0.27901257791853079"/>
    <n v="27.90125779185308"/>
    <s v="SOLID"/>
    <n v="0.60000380749314652"/>
    <n v="0.39999619250685348"/>
    <n v="0.66665609036393059"/>
    <s v="🇰🇷 Korea-Led"/>
    <n v="1211774882"/>
    <x v="0"/>
  </r>
  <r>
    <n v="182"/>
    <n v="82"/>
    <x v="1"/>
    <x v="174"/>
    <x v="71"/>
    <d v="2020-08-17T00:00:00"/>
    <x v="24"/>
    <n v="99746"/>
    <n v="59848"/>
    <n v="39898"/>
    <n v="344552771"/>
    <n v="700000000"/>
    <n v="180000000"/>
    <n v="400000"/>
    <n v="170000"/>
    <n v="1600000"/>
    <n v="2.6741540400046369E-2"/>
    <n v="7.6086956521739135E-2"/>
    <n v="0.5625"/>
    <n v="0.4"/>
    <n v="0.37777777777777777"/>
    <n v="0.35555555555555557"/>
    <n v="1.7982199162419572E-2"/>
    <n v="0.25187907956634792"/>
    <n v="25.187907956634792"/>
    <s v="SOLID"/>
    <n v="0.60000401018587213"/>
    <n v="0.39999598981412787"/>
    <n v="0.66665552733591771"/>
    <s v="🇰🇷 Korea-Led"/>
    <n v="1224552771"/>
    <x v="7"/>
  </r>
  <r>
    <n v="183"/>
    <n v="83"/>
    <x v="1"/>
    <x v="175"/>
    <x v="21"/>
    <d v="2020-12-15T00:00:00"/>
    <x v="2"/>
    <n v="99065"/>
    <n v="59439"/>
    <n v="39626"/>
    <n v="322884661"/>
    <n v="1200000000"/>
    <n v="210000000"/>
    <n v="480000"/>
    <n v="200000"/>
    <n v="1900000"/>
    <n v="2.5059828082725756E-2"/>
    <n v="0.13043478260869565"/>
    <n v="0.65625"/>
    <n v="0.48"/>
    <n v="0.44444444444444442"/>
    <n v="0.42222222222222222"/>
    <n v="1.7859428548764811E-2"/>
    <n v="0.30273116368317754"/>
    <n v="30.273116368317755"/>
    <s v="SOLID"/>
    <n v="0.6"/>
    <n v="0.4"/>
    <n v="0.66666666666666663"/>
    <s v="🇰🇷 Korea-Led"/>
    <n v="1732884661"/>
    <x v="11"/>
  </r>
  <r>
    <n v="184"/>
    <n v="84"/>
    <x v="1"/>
    <x v="176"/>
    <x v="72"/>
    <d v="2020-08-12T00:00:00"/>
    <x v="12"/>
    <n v="98239"/>
    <n v="58943"/>
    <n v="39296"/>
    <n v="122774552"/>
    <n v="300000000"/>
    <n v="120000000"/>
    <n v="200000"/>
    <n v="90000"/>
    <n v="700000"/>
    <n v="9.5288179888287517E-3"/>
    <n v="3.2608695652173912E-2"/>
    <n v="0.375"/>
    <n v="0.2"/>
    <n v="0.2"/>
    <n v="0.15555555555555556"/>
    <n v="1.7710517349236423E-2"/>
    <n v="0.13812348907394142"/>
    <n v="13.812348907394142"/>
    <s v="EMERGING"/>
    <n v="0.59999592829731574"/>
    <n v="0.40000407170268426"/>
    <n v="0.66667797702865483"/>
    <s v="⚖️ Balanced"/>
    <n v="542774552"/>
    <x v="7"/>
  </r>
  <r>
    <n v="185"/>
    <n v="85"/>
    <x v="1"/>
    <x v="16"/>
    <x v="9"/>
    <d v="2019-04-05T00:00:00"/>
    <x v="5"/>
    <n v="98035"/>
    <n v="58821"/>
    <n v="39214"/>
    <n v="3884552991"/>
    <n v="6500000000"/>
    <n v="300000000"/>
    <n v="900000"/>
    <n v="400000"/>
    <n v="4000000"/>
    <n v="0.30148917520952823"/>
    <n v="0.70652173913043481"/>
    <n v="0.9375"/>
    <n v="0.9"/>
    <n v="0.88888888888888884"/>
    <n v="0.88888888888888884"/>
    <n v="1.767374024911077E-2"/>
    <n v="0.6651680808395134"/>
    <n v="66.516808083951346"/>
    <s v="ICONIC"/>
    <n v="0.6"/>
    <n v="0.4"/>
    <n v="0.66666666666666663"/>
    <s v="🇰🇷 Korea-Led"/>
    <n v="10684552991"/>
    <x v="0"/>
  </r>
  <r>
    <n v="186"/>
    <n v="86"/>
    <x v="1"/>
    <x v="177"/>
    <x v="27"/>
    <d v="2020-05-11T00:00:00"/>
    <x v="12"/>
    <n v="97991"/>
    <n v="58795"/>
    <n v="39196"/>
    <n v="211552994"/>
    <n v="500000000"/>
    <n v="150000000"/>
    <n v="300000"/>
    <n v="130000"/>
    <n v="1200000"/>
    <n v="1.6419118962191621E-2"/>
    <n v="5.434782608695652E-2"/>
    <n v="0.46875"/>
    <n v="0.3"/>
    <n v="0.28888888888888886"/>
    <n v="0.26666666666666666"/>
    <n v="1.7665807933397393E-2"/>
    <n v="0.19600586627620639"/>
    <n v="19.60058662762064"/>
    <s v="EMERGING"/>
    <n v="0.6000040820075313"/>
    <n v="0.3999959179924687"/>
    <n v="0.6666553278339995"/>
    <s v="🇰🇷 Korea-Led"/>
    <n v="861552994"/>
    <x v="8"/>
  </r>
  <r>
    <n v="187"/>
    <n v="87"/>
    <x v="1"/>
    <x v="178"/>
    <x v="73"/>
    <d v="2020-11-23T00:00:00"/>
    <x v="8"/>
    <n v="97577"/>
    <n v="58546"/>
    <n v="39031"/>
    <n v="166884552"/>
    <n v="600000000"/>
    <n v="150000000"/>
    <n v="300000"/>
    <n v="130000"/>
    <n v="1200000"/>
    <n v="1.2952297485518231E-2"/>
    <n v="6.5217391304347824E-2"/>
    <n v="0.46875"/>
    <n v="0.3"/>
    <n v="0.28888888888888886"/>
    <n v="0.26666666666666666"/>
    <n v="1.7591172053730623E-2"/>
    <n v="0.19722145455059836"/>
    <n v="19.722145455059838"/>
    <s v="EMERGING"/>
    <n v="0.59999795033665715"/>
    <n v="0.4000020496633428"/>
    <n v="0.66667236019540188"/>
    <s v="⚖️ Balanced"/>
    <n v="916884552"/>
    <x v="2"/>
  </r>
  <r>
    <n v="188"/>
    <n v="88"/>
    <x v="1"/>
    <x v="60"/>
    <x v="0"/>
    <d v="2015-11-30T00:00:00"/>
    <x v="0"/>
    <n v="97139"/>
    <n v="58283"/>
    <n v="38856"/>
    <n v="3998441552"/>
    <n v="3500000000"/>
    <n v="280000000"/>
    <n v="800000"/>
    <n v="350000"/>
    <n v="3500000"/>
    <n v="0.31032833080896077"/>
    <n v="0.38043478260869568"/>
    <n v="0.875"/>
    <n v="0.8"/>
    <n v="0.77777777777777779"/>
    <n v="0.77777777777777779"/>
    <n v="1.7512209456402011E-2"/>
    <n v="0.56015380007373983"/>
    <n v="56.015380007373984"/>
    <s v="RISING"/>
    <n v="0.59999588218943989"/>
    <n v="0.40000411781056011"/>
    <n v="0.66667810510783587"/>
    <s v="⚖️ Balanced"/>
    <n v="7778441552"/>
    <x v="2"/>
  </r>
  <r>
    <n v="189"/>
    <n v="89"/>
    <x v="1"/>
    <x v="179"/>
    <x v="40"/>
    <d v="2020-05-15T00:00:00"/>
    <x v="14"/>
    <n v="95850"/>
    <n v="57510"/>
    <n v="38340"/>
    <n v="144552118"/>
    <n v="400000000"/>
    <n v="120000000"/>
    <n v="200000"/>
    <n v="90000"/>
    <n v="700000"/>
    <n v="1.1219025440399868E-2"/>
    <n v="4.3478260869565216E-2"/>
    <n v="0.375"/>
    <n v="0.2"/>
    <n v="0.2"/>
    <n v="0.15555555555555556"/>
    <n v="1.7279828661980592E-2"/>
    <n v="0.14022817674658258"/>
    <n v="14.022817674658258"/>
    <s v="EMERGING"/>
    <n v="0.6"/>
    <n v="0.4"/>
    <n v="0.66666666666666663"/>
    <s v="🇰🇷 Korea-Led"/>
    <n v="664552118"/>
    <x v="8"/>
  </r>
  <r>
    <n v="190"/>
    <n v="90"/>
    <x v="1"/>
    <x v="180"/>
    <x v="40"/>
    <d v="2020-01-07T00:00:00"/>
    <x v="12"/>
    <n v="95709"/>
    <n v="57425"/>
    <n v="38284"/>
    <n v="122884661"/>
    <n v="300000000"/>
    <n v="120000000"/>
    <n v="200000"/>
    <n v="90000"/>
    <n v="700000"/>
    <n v="9.5373638039251245E-3"/>
    <n v="3.2608695652173912E-2"/>
    <n v="0.375"/>
    <n v="0.2"/>
    <n v="0.2"/>
    <n v="0.15555555555555556"/>
    <n v="1.7254409195717271E-2"/>
    <n v="0.13807485542377165"/>
    <n v="13.807485542377165"/>
    <s v="EMERGING"/>
    <n v="0.59999582066472323"/>
    <n v="0.40000417933527671"/>
    <n v="0.66667827601218976"/>
    <s v="⚖️ Balanced"/>
    <n v="542884661"/>
    <x v="5"/>
  </r>
  <r>
    <n v="191"/>
    <n v="91"/>
    <x v="1"/>
    <x v="181"/>
    <x v="63"/>
    <d v="2020-09-14T00:00:00"/>
    <x v="15"/>
    <n v="95531"/>
    <n v="57319"/>
    <n v="38212"/>
    <n v="188552771"/>
    <n v="400000000"/>
    <n v="150000000"/>
    <n v="300000"/>
    <n v="130000"/>
    <n v="1200000"/>
    <n v="1.4634018262581877E-2"/>
    <n v="4.3478260869565216E-2"/>
    <n v="0.46875"/>
    <n v="0.3"/>
    <n v="0.28888888888888886"/>
    <n v="0.26666666666666666"/>
    <n v="1.7222319373058612E-2"/>
    <n v="0.19378793832168284"/>
    <n v="19.378793832168284"/>
    <s v="EMERGING"/>
    <n v="0.6000041871225047"/>
    <n v="0.39999581287749525"/>
    <n v="0.66665503585198627"/>
    <s v="🇰🇷 Korea-Led"/>
    <n v="738552771"/>
    <x v="1"/>
  </r>
  <r>
    <n v="192"/>
    <n v="92"/>
    <x v="1"/>
    <x v="182"/>
    <x v="35"/>
    <d v="2020-07-13T00:00:00"/>
    <x v="13"/>
    <n v="90242"/>
    <n v="54145"/>
    <n v="36097"/>
    <n v="388441229"/>
    <n v="900000000"/>
    <n v="200000000"/>
    <n v="450000"/>
    <n v="190000"/>
    <n v="1800000"/>
    <n v="3.0147825507829577E-2"/>
    <n v="9.7826086956521743E-2"/>
    <n v="0.625"/>
    <n v="0.45"/>
    <n v="0.42222222222222222"/>
    <n v="0.4"/>
    <n v="1.6268818968330229E-2"/>
    <n v="0.28348550234942321"/>
    <n v="28.348550234942323"/>
    <s v="SOLID"/>
    <n v="0.59999778373706258"/>
    <n v="0.40000221626293742"/>
    <n v="0.66667282297534403"/>
    <s v="⚖️ Balanced"/>
    <n v="1488441229"/>
    <x v="4"/>
  </r>
  <r>
    <n v="193"/>
    <n v="93"/>
    <x v="1"/>
    <x v="1"/>
    <x v="1"/>
    <d v="2019-09-16T00:00:00"/>
    <x v="1"/>
    <n v="89260"/>
    <n v="53556"/>
    <n v="35704"/>
    <n v="2112884661"/>
    <n v="1100000000"/>
    <n v="200000000"/>
    <n v="500000"/>
    <n v="200000"/>
    <n v="1800000"/>
    <n v="0.16398588337799139"/>
    <n v="0.11956521739130435"/>
    <n v="0.625"/>
    <n v="0.5"/>
    <n v="0.44444444444444442"/>
    <n v="0.4"/>
    <n v="1.6091784103999869E-2"/>
    <n v="0.32114141999377793"/>
    <n v="32.114141999377793"/>
    <s v="SOLID"/>
    <n v="0.6"/>
    <n v="0.4"/>
    <n v="0.66666666666666663"/>
    <s v="🇰🇷 Korea-Led"/>
    <n v="3412884661"/>
    <x v="1"/>
  </r>
  <r>
    <n v="194"/>
    <n v="94"/>
    <x v="1"/>
    <x v="183"/>
    <x v="74"/>
    <d v="2020-01-08T00:00:00"/>
    <x v="10"/>
    <n v="86063"/>
    <n v="51638"/>
    <n v="34425"/>
    <n v="144118552"/>
    <n v="300000000"/>
    <n v="120000000"/>
    <n v="200000"/>
    <n v="90000"/>
    <n v="700000"/>
    <n v="1.1185375376662355E-2"/>
    <n v="3.2608695652173912E-2"/>
    <n v="0.375"/>
    <n v="0.2"/>
    <n v="0.2"/>
    <n v="0.15555555555555556"/>
    <n v="1.5515429255462031E-2"/>
    <n v="0.13818020971343628"/>
    <n v="13.818020971343628"/>
    <s v="EMERGING"/>
    <n v="0.60000232387901886"/>
    <n v="0.39999767612098114"/>
    <n v="0.66666021147217169"/>
    <s v="🇰🇷 Korea-Led"/>
    <n v="564118552"/>
    <x v="5"/>
  </r>
  <r>
    <n v="195"/>
    <n v="95"/>
    <x v="1"/>
    <x v="184"/>
    <x v="43"/>
    <d v="2020-05-11T00:00:00"/>
    <x v="4"/>
    <n v="85898"/>
    <n v="51539"/>
    <n v="34359"/>
    <n v="488552994"/>
    <n v="500000000"/>
    <n v="200000000"/>
    <n v="450000"/>
    <n v="190000"/>
    <n v="1800000"/>
    <n v="3.791773198833049E-2"/>
    <n v="5.434782608695652E-2"/>
    <n v="0.625"/>
    <n v="0.45"/>
    <n v="0.42222222222222222"/>
    <n v="0.4"/>
    <n v="1.5485683071536869E-2"/>
    <n v="0.27740663621944001"/>
    <n v="27.740663621944002"/>
    <s v="SOLID"/>
    <n v="0.60000232834291833"/>
    <n v="0.39999767165708167"/>
    <n v="0.66666019907254703"/>
    <s v="🇰🇷 Korea-Led"/>
    <n v="1188552994"/>
    <x v="8"/>
  </r>
  <r>
    <n v="196"/>
    <n v="96"/>
    <x v="1"/>
    <x v="185"/>
    <x v="75"/>
    <d v="2020-04-23T00:00:00"/>
    <x v="8"/>
    <n v="84951"/>
    <n v="50971"/>
    <n v="33980"/>
    <n v="122774661"/>
    <n v="300000000"/>
    <n v="150000000"/>
    <n v="300000"/>
    <n v="130000"/>
    <n v="1200000"/>
    <n v="9.5288264485717845E-3"/>
    <n v="3.2608695652173912E-2"/>
    <n v="0.46875"/>
    <n v="0.3"/>
    <n v="0.28888888888888886"/>
    <n v="0.26666666666666666"/>
    <n v="1.5314958003796694E-2"/>
    <n v="0.19081136795758566"/>
    <n v="19.081136795758567"/>
    <s v="EMERGING"/>
    <n v="0.6000047085967205"/>
    <n v="0.39999529140327955"/>
    <n v="0.66665358733397417"/>
    <s v="🇰🇷 Korea-Led"/>
    <n v="572774661"/>
    <x v="0"/>
  </r>
  <r>
    <n v="197"/>
    <n v="97"/>
    <x v="1"/>
    <x v="186"/>
    <x v="29"/>
    <d v="2020-02-17T00:00:00"/>
    <x v="12"/>
    <n v="84769"/>
    <n v="50861"/>
    <n v="33908"/>
    <n v="211884552"/>
    <n v="400000000"/>
    <n v="120000000"/>
    <n v="200000"/>
    <n v="90000"/>
    <n v="700000"/>
    <n v="1.6444851948248372E-2"/>
    <n v="4.3478260869565216E-2"/>
    <n v="0.375"/>
    <n v="0.2"/>
    <n v="0.2"/>
    <n v="0.15555555555555556"/>
    <n v="1.5282147061527728E-2"/>
    <n v="0.14094908054194549"/>
    <n v="14.09490805419455"/>
    <s v="EMERGING"/>
    <n v="0.59999528129386925"/>
    <n v="0.4000047187061308"/>
    <n v="0.6666797742867816"/>
    <s v="⚖️ Balanced"/>
    <n v="731884552"/>
    <x v="9"/>
  </r>
  <r>
    <n v="198"/>
    <n v="98"/>
    <x v="1"/>
    <x v="61"/>
    <x v="0"/>
    <d v="2014-02-12T00:00:00"/>
    <x v="0"/>
    <n v="84755"/>
    <n v="50853"/>
    <n v="33902"/>
    <n v="2774552118"/>
    <n v="2800000000"/>
    <n v="260000000"/>
    <n v="700000"/>
    <n v="300000"/>
    <n v="3000000"/>
    <n v="0.21533943070662814"/>
    <n v="0.30434782608695654"/>
    <n v="0.8125"/>
    <n v="0.7"/>
    <n v="0.66666666666666663"/>
    <n v="0.66666666666666663"/>
    <n v="1.5279623142891654E-2"/>
    <n v="0.47872265317436041"/>
    <n v="47.872265317436039"/>
    <s v="RISING"/>
    <n v="0.6"/>
    <n v="0.4"/>
    <n v="0.66666666666666663"/>
    <s v="🇰🇷 Korea-Led"/>
    <n v="5834552118"/>
    <x v="9"/>
  </r>
  <r>
    <n v="199"/>
    <n v="99"/>
    <x v="1"/>
    <x v="68"/>
    <x v="0"/>
    <d v="2015-04-29T00:00:00"/>
    <x v="0"/>
    <n v="84641"/>
    <n v="50785"/>
    <n v="33856"/>
    <n v="3441884661"/>
    <n v="3200000000"/>
    <n v="280000000"/>
    <n v="800000"/>
    <n v="350000"/>
    <n v="3500000"/>
    <n v="0.26713265851062157"/>
    <n v="0.34782608695652173"/>
    <n v="0.875"/>
    <n v="0.8"/>
    <n v="0.77777777777777779"/>
    <n v="0.77777777777777779"/>
    <n v="1.5259071233997905E-2"/>
    <n v="0.54658725559470489"/>
    <n v="54.65872555947049"/>
    <s v="RISING"/>
    <n v="0.60000472584208597"/>
    <n v="0.39999527415791403"/>
    <n v="0.66665353943093431"/>
    <s v="🇰🇷 Korea-Led"/>
    <n v="6921884661"/>
    <x v="0"/>
  </r>
  <r>
    <n v="200"/>
    <n v="100"/>
    <x v="1"/>
    <x v="187"/>
    <x v="35"/>
    <d v="2020-02-03T00:00:00"/>
    <x v="13"/>
    <n v="82760"/>
    <n v="49656"/>
    <n v="33104"/>
    <n v="344552118"/>
    <n v="800000000"/>
    <n v="200000000"/>
    <n v="450000"/>
    <n v="190000"/>
    <n v="1800000"/>
    <n v="2.6741489719200498E-2"/>
    <n v="8.6956521739130432E-2"/>
    <n v="0.625"/>
    <n v="0.45"/>
    <n v="0.42222222222222222"/>
    <n v="0.4"/>
    <n v="1.4919964737251056E-2"/>
    <n v="0.28087616185509479"/>
    <n v="28.087616185509479"/>
    <s v="SOLID"/>
    <n v="0.6"/>
    <n v="0.4"/>
    <n v="0.66666666666666663"/>
    <s v="🇰🇷 Korea-Led"/>
    <n v="1344552118"/>
    <x v="9"/>
  </r>
  <r>
    <n v="201"/>
    <n v="1"/>
    <x v="2"/>
    <x v="188"/>
    <x v="0"/>
    <d v="2021-05-21T00:00:00"/>
    <x v="0"/>
    <n v="2999407"/>
    <n v="1199763"/>
    <n v="1799644"/>
    <n v="1842774552"/>
    <n v="8800000000"/>
    <n v="320000000"/>
    <n v="1000000"/>
    <n v="450000"/>
    <n v="4500000"/>
    <n v="0.14302201078651416"/>
    <n v="0.95652173913043481"/>
    <n v="1"/>
    <n v="1"/>
    <n v="1"/>
    <n v="1"/>
    <n v="0.54073280174799399"/>
    <n v="0.78783326578602575"/>
    <n v="78.783326578602569"/>
    <s v="LEGEND"/>
    <n v="0.40000006667984705"/>
    <n v="0.599999933320153"/>
    <n v="1.4999995832510253"/>
    <s v="⚖️ Balanced"/>
    <n v="10962774552"/>
    <x v="8"/>
  </r>
  <r>
    <n v="202"/>
    <n v="2"/>
    <x v="2"/>
    <x v="189"/>
    <x v="11"/>
    <d v="2021-09-17T00:00:00"/>
    <x v="2"/>
    <n v="2427559"/>
    <n v="971024"/>
    <n v="1456535"/>
    <n v="1244882661"/>
    <n v="1300000000"/>
    <n v="260000000"/>
    <n v="600000"/>
    <n v="250000"/>
    <n v="2500000"/>
    <n v="9.6618233183353872E-2"/>
    <n v="0.14130434782608695"/>
    <n v="0.8125"/>
    <n v="0.6"/>
    <n v="0.55555555555555558"/>
    <n v="0.55555555555555558"/>
    <n v="0.43764010001928993"/>
    <n v="0.43431732099444931"/>
    <n v="43.431732099444929"/>
    <s v="RISING"/>
    <n v="0.40000016477457395"/>
    <n v="0.59999983522542599"/>
    <n v="1.499998970159337"/>
    <s v="⚖️ Balanced"/>
    <n v="2804882661"/>
    <x v="1"/>
  </r>
  <r>
    <n v="203"/>
    <n v="3"/>
    <x v="2"/>
    <x v="190"/>
    <x v="8"/>
    <d v="2021-05-10T00:00:00"/>
    <x v="2"/>
    <n v="2097185"/>
    <n v="838874"/>
    <n v="1258311"/>
    <n v="1566118994"/>
    <n v="2400000000"/>
    <n v="250000000"/>
    <n v="580000"/>
    <n v="240000"/>
    <n v="2300000"/>
    <n v="0.12155013070358089"/>
    <n v="0.2608695652173913"/>
    <n v="0.78125"/>
    <n v="0.57999999999999996"/>
    <n v="0.53333333333333333"/>
    <n v="0.51111111111111107"/>
    <n v="0.37808030748540183"/>
    <n v="0.43686985010366197"/>
    <n v="43.6869850103662"/>
    <s v="RISING"/>
    <n v="0.4"/>
    <n v="0.6"/>
    <n v="1.5"/>
    <s v="🌍 Global-Led"/>
    <n v="4216118994"/>
    <x v="8"/>
  </r>
  <r>
    <n v="204"/>
    <n v="4"/>
    <x v="2"/>
    <x v="191"/>
    <x v="1"/>
    <d v="2021-10-22T00:00:00"/>
    <x v="1"/>
    <n v="2059073"/>
    <n v="823629"/>
    <n v="1235444"/>
    <n v="1344552118"/>
    <n v="1400000000"/>
    <n v="210000000"/>
    <n v="500000"/>
    <n v="220000"/>
    <n v="2000000"/>
    <n v="0.10435381111320365"/>
    <n v="0.15217391304347827"/>
    <n v="0.65625"/>
    <n v="0.5"/>
    <n v="0.48888888888888887"/>
    <n v="0.44444444444444442"/>
    <n v="0.37120947983839708"/>
    <n v="0.37081268288888053"/>
    <n v="37.081268288888054"/>
    <s v="SOLID"/>
    <n v="0.39999990286891235"/>
    <n v="0.6000000971310876"/>
    <n v="1.5000006070694452"/>
    <s v="🌍 Global-Led"/>
    <n v="2954552118"/>
    <x v="6"/>
  </r>
  <r>
    <n v="205"/>
    <n v="5"/>
    <x v="2"/>
    <x v="192"/>
    <x v="49"/>
    <d v="2021-12-14T00:00:00"/>
    <x v="2"/>
    <n v="1630715"/>
    <n v="652286"/>
    <n v="978429"/>
    <n v="822774661"/>
    <n v="1500000000"/>
    <n v="220000000"/>
    <n v="500000"/>
    <n v="220000"/>
    <n v="2000000"/>
    <n v="6.385745142437399E-2"/>
    <n v="0.16304347826086957"/>
    <n v="0.6875"/>
    <n v="0.5"/>
    <n v="0.48888888888888887"/>
    <n v="0.44444444444444442"/>
    <n v="0.29398514133042963"/>
    <n v="0.36156398699597136"/>
    <n v="36.156398699597133"/>
    <s v="SOLID"/>
    <n v="0.4"/>
    <n v="0.6"/>
    <n v="1.5"/>
    <s v="🌍 Global-Led"/>
    <n v="2542774661"/>
    <x v="11"/>
  </r>
  <r>
    <n v="206"/>
    <n v="6"/>
    <x v="2"/>
    <x v="193"/>
    <x v="1"/>
    <d v="2021-06-18T00:00:00"/>
    <x v="1"/>
    <n v="1462405"/>
    <n v="731203"/>
    <n v="731202"/>
    <n v="1488552994"/>
    <n v="1600000000"/>
    <n v="240000000"/>
    <n v="550000"/>
    <n v="240000"/>
    <n v="2200000"/>
    <n v="0.11553005338233364"/>
    <n v="0.17391304347826086"/>
    <n v="0.75"/>
    <n v="0.55000000000000004"/>
    <n v="0.53333333333333333"/>
    <n v="0.48888888888888887"/>
    <n v="0.26364223092773842"/>
    <n v="0.39686127240217556"/>
    <n v="39.686127240217559"/>
    <s v="SOLID"/>
    <n v="0.50000034190255094"/>
    <n v="0.49999965809744906"/>
    <n v="0.99999863239073139"/>
    <s v="⚖️ Balanced"/>
    <n v="3328552994"/>
    <x v="3"/>
  </r>
  <r>
    <n v="207"/>
    <n v="7"/>
    <x v="2"/>
    <x v="194"/>
    <x v="2"/>
    <d v="2021-06-07T00:00:00"/>
    <x v="2"/>
    <n v="1326189"/>
    <n v="663095"/>
    <n v="663094"/>
    <n v="1122884661"/>
    <n v="1600000000"/>
    <n v="230000000"/>
    <n v="520000"/>
    <n v="230000"/>
    <n v="2100000"/>
    <n v="8.7149685197928276E-2"/>
    <n v="0.17391304347826086"/>
    <n v="0.71875"/>
    <n v="0.52"/>
    <n v="0.51111111111111107"/>
    <n v="0.46666666666666667"/>
    <n v="0.23908522371834509"/>
    <n v="0.3746084797803938"/>
    <n v="37.460847978039382"/>
    <s v="SOLID"/>
    <n v="0.50000037702016831"/>
    <n v="0.49999962297983169"/>
    <n v="0.99999849192046386"/>
    <s v="⚖️ Balanced"/>
    <n v="2952884661"/>
    <x v="3"/>
  </r>
  <r>
    <n v="208"/>
    <n v="8"/>
    <x v="2"/>
    <x v="195"/>
    <x v="18"/>
    <d v="2021-08-23T00:00:00"/>
    <x v="4"/>
    <n v="1303106"/>
    <n v="651553"/>
    <n v="651553"/>
    <n v="2774552118"/>
    <n v="3000000000"/>
    <n v="260000000"/>
    <n v="650000"/>
    <n v="280000"/>
    <n v="2500000"/>
    <n v="0.21533943070662814"/>
    <n v="0.32608695652173914"/>
    <n v="0.8125"/>
    <n v="0.65"/>
    <n v="0.62222222222222223"/>
    <n v="0.55555555555555558"/>
    <n v="0.23492382272716619"/>
    <n v="0.48046805619143257"/>
    <n v="48.046805619143257"/>
    <s v="RISING"/>
    <n v="0.5"/>
    <n v="0.5"/>
    <n v="1"/>
    <s v="⚖️ Balanced"/>
    <n v="6034552118"/>
    <x v="7"/>
  </r>
  <r>
    <n v="209"/>
    <n v="9"/>
    <x v="2"/>
    <x v="196"/>
    <x v="56"/>
    <d v="2021-10-12T00:00:00"/>
    <x v="18"/>
    <n v="1205949"/>
    <n v="602975"/>
    <n v="602974"/>
    <n v="1344118552"/>
    <n v="1800000000"/>
    <n v="220000000"/>
    <n v="500000"/>
    <n v="220000"/>
    <n v="2000000"/>
    <n v="0.10432016104946613"/>
    <n v="0.19565217391304349"/>
    <n v="0.6875"/>
    <n v="0.5"/>
    <n v="0.48888888888888887"/>
    <n v="0.44444444444444442"/>
    <n v="0.2174083682325178"/>
    <n v="0.36596730794858717"/>
    <n v="36.596730794858715"/>
    <s v="SOLID"/>
    <n v="0.50000041461123146"/>
    <n v="0.49999958538876849"/>
    <n v="0.99999834155644929"/>
    <s v="⚖️ Balanced"/>
    <n v="3364118552"/>
    <x v="6"/>
  </r>
  <r>
    <n v="210"/>
    <n v="10"/>
    <x v="2"/>
    <x v="101"/>
    <x v="0"/>
    <d v="2020-11-20T00:00:00"/>
    <x v="0"/>
    <n v="1049496"/>
    <n v="524748"/>
    <n v="524748"/>
    <n v="3552884661"/>
    <n v="2800000000"/>
    <n v="300000000"/>
    <n v="900000"/>
    <n v="400000"/>
    <n v="4000000"/>
    <n v="0.27574762618535592"/>
    <n v="0.30434782608695654"/>
    <n v="0.9375"/>
    <n v="0.9"/>
    <n v="0.88888888888888884"/>
    <n v="0.88888888888888884"/>
    <n v="0.18920303663467899"/>
    <n v="0.6110332594001836"/>
    <n v="61.103325940018358"/>
    <s v="ICONIC"/>
    <n v="0.5"/>
    <n v="0.5"/>
    <n v="1"/>
    <s v="⚖️ Balanced"/>
    <n v="6652884661"/>
    <x v="2"/>
  </r>
  <r>
    <n v="211"/>
    <n v="11"/>
    <x v="2"/>
    <x v="197"/>
    <x v="8"/>
    <d v="2021-06-28T00:00:00"/>
    <x v="2"/>
    <n v="1025005"/>
    <n v="512503"/>
    <n v="512502"/>
    <n v="1988552118"/>
    <n v="2200000000"/>
    <n v="230000000"/>
    <n v="520000"/>
    <n v="230000"/>
    <n v="2100000"/>
    <n v="0.15433614609094168"/>
    <n v="0.2391304347826087"/>
    <n v="0.71875"/>
    <n v="0.52"/>
    <n v="0.51111111111111107"/>
    <n v="0.46666666666666667"/>
    <n v="0.18478780154067204"/>
    <n v="0.39181628282333136"/>
    <n v="39.181628282333136"/>
    <s v="SOLID"/>
    <n v="0.50000048780249851"/>
    <n v="0.49999951219750149"/>
    <n v="0.99999804879190957"/>
    <s v="⚖️ Balanced"/>
    <n v="4418552118"/>
    <x v="3"/>
  </r>
  <r>
    <n v="212"/>
    <n v="12"/>
    <x v="2"/>
    <x v="198"/>
    <x v="4"/>
    <d v="2021-03-30T00:00:00"/>
    <x v="2"/>
    <n v="996850"/>
    <n v="598110"/>
    <n v="398740"/>
    <n v="1122774552"/>
    <n v="1200000000"/>
    <n v="210000000"/>
    <n v="480000"/>
    <n v="200000"/>
    <n v="1900000"/>
    <n v="8.7141139382831898E-2"/>
    <n v="0.13043478260869565"/>
    <n v="0.65625"/>
    <n v="0.48"/>
    <n v="0.44444444444444442"/>
    <n v="0.42222222222222222"/>
    <n v="0.17971202088362392"/>
    <n v="0.33170958487403102"/>
    <n v="33.170958487403098"/>
    <s v="SOLID"/>
    <n v="0.6"/>
    <n v="0.4"/>
    <n v="0.66666666666666663"/>
    <s v="🇰🇷 Korea-Led"/>
    <n v="2532774552"/>
    <x v="10"/>
  </r>
  <r>
    <n v="213"/>
    <n v="13"/>
    <x v="2"/>
    <x v="199"/>
    <x v="11"/>
    <d v="2021-10-25T00:00:00"/>
    <x v="2"/>
    <n v="934986"/>
    <n v="560992"/>
    <n v="373994"/>
    <n v="1488118994"/>
    <n v="1400000000"/>
    <n v="230000000"/>
    <n v="520000"/>
    <n v="230000"/>
    <n v="2100000"/>
    <n v="0.11549636963484865"/>
    <n v="0.15217391304347827"/>
    <n v="0.71875"/>
    <n v="0.52"/>
    <n v="0.51111111111111107"/>
    <n v="0.46666666666666667"/>
    <n v="0.16855918499061642"/>
    <n v="0.36825736654507629"/>
    <n v="36.825736654507629"/>
    <s v="SOLID"/>
    <n v="0.6000004278138924"/>
    <n v="0.3999995721861076"/>
    <n v="0.66666547829559064"/>
    <s v="🇰🇷 Korea-Led"/>
    <n v="3118118994"/>
    <x v="6"/>
  </r>
  <r>
    <n v="214"/>
    <n v="14"/>
    <x v="2"/>
    <x v="200"/>
    <x v="15"/>
    <d v="2021-05-31T00:00:00"/>
    <x v="0"/>
    <n v="877917"/>
    <n v="526750"/>
    <n v="351167"/>
    <n v="2112774661"/>
    <n v="2300000000"/>
    <n v="260000000"/>
    <n v="650000"/>
    <n v="280000"/>
    <n v="2500000"/>
    <n v="0.16397734602263805"/>
    <n v="0.25"/>
    <n v="0.8125"/>
    <n v="0.65"/>
    <n v="0.62222222222222223"/>
    <n v="0.55555555555555558"/>
    <n v="0.15827079123046442"/>
    <n v="0.44985626487498148"/>
    <n v="44.985626487498145"/>
    <s v="RISING"/>
    <n v="0.59999977218803147"/>
    <n v="0.40000022781196853"/>
    <n v="0.66666729947793069"/>
    <s v="⚖️ Balanced"/>
    <n v="4672774661"/>
    <x v="8"/>
  </r>
  <r>
    <n v="215"/>
    <n v="15"/>
    <x v="2"/>
    <x v="201"/>
    <x v="56"/>
    <d v="2021-04-26T00:00:00"/>
    <x v="18"/>
    <n v="788451"/>
    <n v="473071"/>
    <n v="315380"/>
    <n v="1566552118"/>
    <n v="1700000000"/>
    <n v="220000000"/>
    <n v="500000"/>
    <n v="220000"/>
    <n v="2000000"/>
    <n v="0.12158374646267235"/>
    <n v="0.18478260869565216"/>
    <n v="0.6875"/>
    <n v="0.5"/>
    <n v="0.48888888888888887"/>
    <n v="0.44444444444444442"/>
    <n v="0.14214186946653373"/>
    <n v="0.35894761237174955"/>
    <n v="35.894761237174954"/>
    <s v="SOLID"/>
    <n v="0.60000050732385402"/>
    <n v="0.39999949267614604"/>
    <n v="0.66666525743493044"/>
    <s v="🇰🇷 Korea-Led"/>
    <n v="3486552118"/>
    <x v="0"/>
  </r>
  <r>
    <n v="216"/>
    <n v="16"/>
    <x v="2"/>
    <x v="202"/>
    <x v="15"/>
    <d v="2021-08-17T00:00:00"/>
    <x v="0"/>
    <n v="775121"/>
    <n v="465073"/>
    <n v="310048"/>
    <n v="2344118552"/>
    <n v="2100000000"/>
    <n v="240000000"/>
    <n v="600000"/>
    <n v="250000"/>
    <n v="2500000"/>
    <n v="0.1819324824434693"/>
    <n v="0.22826086956521738"/>
    <n v="0.75"/>
    <n v="0.6"/>
    <n v="0.55555555555555558"/>
    <n v="0.55555555555555558"/>
    <n v="0.1397387383651858"/>
    <n v="0.42231234477497076"/>
    <n v="42.231234477497075"/>
    <s v="RISING"/>
    <n v="0.60000051604846216"/>
    <n v="0.39999948395153789"/>
    <n v="0.6666652331999493"/>
    <s v="🇰🇷 Korea-Led"/>
    <n v="4684118552"/>
    <x v="7"/>
  </r>
  <r>
    <n v="217"/>
    <n v="17"/>
    <x v="2"/>
    <x v="203"/>
    <x v="18"/>
    <d v="2021-11-29T00:00:00"/>
    <x v="4"/>
    <n v="743047"/>
    <n v="445828"/>
    <n v="297219"/>
    <n v="1774552118"/>
    <n v="1800000000"/>
    <n v="200000000"/>
    <n v="450000"/>
    <n v="190000"/>
    <n v="1800000"/>
    <n v="0.137727109312625"/>
    <n v="0.19565217391304349"/>
    <n v="0.625"/>
    <n v="0.45"/>
    <n v="0.42222222222222222"/>
    <n v="0.4"/>
    <n v="0.1339564407699394"/>
    <n v="0.33242584661507213"/>
    <n v="33.242584661507216"/>
    <s v="SOLID"/>
    <n v="0.59999973083802238"/>
    <n v="0.40000026916197762"/>
    <n v="0.66666741433916221"/>
    <s v="⚖️ Balanced"/>
    <n v="3774552118"/>
    <x v="2"/>
  </r>
  <r>
    <n v="218"/>
    <n v="18"/>
    <x v="2"/>
    <x v="204"/>
    <x v="22"/>
    <d v="2021-09-13T00:00:00"/>
    <x v="11"/>
    <n v="737124"/>
    <n v="442274"/>
    <n v="294850"/>
    <n v="1022884661"/>
    <n v="1300000000"/>
    <n v="210000000"/>
    <n v="480000"/>
    <n v="200000"/>
    <n v="1900000"/>
    <n v="7.9388453058527958E-2"/>
    <n v="0.14130434782608695"/>
    <n v="0.65625"/>
    <n v="0.48"/>
    <n v="0.44444444444444442"/>
    <n v="0.42222222222222222"/>
    <n v="0.13288864290697738"/>
    <n v="0.32701135584518176"/>
    <n v="32.701135584518177"/>
    <s v="SOLID"/>
    <n v="0.59999945735045934"/>
    <n v="0.40000054264954066"/>
    <n v="0.66666817402786505"/>
    <s v="⚖️ Balanced"/>
    <n v="2532884661"/>
    <x v="1"/>
  </r>
  <r>
    <n v="219"/>
    <n v="19"/>
    <x v="2"/>
    <x v="205"/>
    <x v="7"/>
    <d v="2021-11-12T00:00:00"/>
    <x v="4"/>
    <n v="714955"/>
    <n v="428973"/>
    <n v="285982"/>
    <n v="1988441229"/>
    <n v="2400000000"/>
    <n v="230000000"/>
    <n v="520000"/>
    <n v="230000"/>
    <n v="2100000"/>
    <n v="0.15432753973823463"/>
    <n v="0.2608695652173913"/>
    <n v="0.71875"/>
    <n v="0.52"/>
    <n v="0.51111111111111107"/>
    <n v="0.46666666666666667"/>
    <n v="0.1288920177467536"/>
    <n v="0.38936184963642606"/>
    <n v="38.936184963642603"/>
    <s v="SOLID"/>
    <n v="0.6"/>
    <n v="0.4"/>
    <n v="0.66666666666666663"/>
    <s v="🇰🇷 Korea-Led"/>
    <n v="4618441229"/>
    <x v="2"/>
  </r>
  <r>
    <n v="220"/>
    <n v="20"/>
    <x v="2"/>
    <x v="206"/>
    <x v="76"/>
    <d v="2021-09-10T00:00:00"/>
    <x v="5"/>
    <n v="708475"/>
    <n v="425085"/>
    <n v="283390"/>
    <n v="1744552991"/>
    <n v="4500000000"/>
    <n v="260000000"/>
    <n v="700000"/>
    <n v="300000"/>
    <n v="3000000"/>
    <n v="0.13539880742636148"/>
    <n v="0.4891304347826087"/>
    <n v="0.8125"/>
    <n v="0.7"/>
    <n v="0.66666666666666663"/>
    <n v="0.66666666666666663"/>
    <n v="0.12772380397805633"/>
    <n v="0.50811524435404143"/>
    <n v="50.811524435404145"/>
    <s v="RISING"/>
    <n v="0.6"/>
    <n v="0.4"/>
    <n v="0.66666666666666663"/>
    <s v="🇰🇷 Korea-Led"/>
    <n v="6504552991"/>
    <x v="1"/>
  </r>
  <r>
    <n v="221"/>
    <n v="21"/>
    <x v="2"/>
    <x v="207"/>
    <x v="25"/>
    <d v="2021-08-09T00:00:00"/>
    <x v="12"/>
    <n v="642992"/>
    <n v="385795"/>
    <n v="257197"/>
    <n v="522118552"/>
    <n v="900000000"/>
    <n v="150000000"/>
    <n v="300000"/>
    <n v="130000"/>
    <n v="1200000"/>
    <n v="4.0522832863595544E-2"/>
    <n v="9.7826086956521743E-2"/>
    <n v="0.46875"/>
    <n v="0.3"/>
    <n v="0.28888888888888886"/>
    <n v="0.26666666666666666"/>
    <n v="0.11591853511762362"/>
    <n v="0.21854363911655003"/>
    <n v="21.854363911655003"/>
    <s v="SOLID"/>
    <n v="0.59999968895413935"/>
    <n v="0.40000031104586059"/>
    <n v="0.66666753068339402"/>
    <s v="⚖️ Balanced"/>
    <n v="1572118552"/>
    <x v="7"/>
  </r>
  <r>
    <n v="222"/>
    <n v="22"/>
    <x v="2"/>
    <x v="208"/>
    <x v="25"/>
    <d v="2021-11-01T00:00:00"/>
    <x v="12"/>
    <n v="642369"/>
    <n v="385421"/>
    <n v="256948"/>
    <n v="611774882"/>
    <n v="1000000000"/>
    <n v="160000000"/>
    <n v="320000"/>
    <n v="140000"/>
    <n v="1300000"/>
    <n v="4.7481268762562354E-2"/>
    <n v="0.10869565217391304"/>
    <n v="0.5"/>
    <n v="0.32"/>
    <n v="0.31111111111111112"/>
    <n v="0.28888888888888886"/>
    <n v="0.11580622073831831"/>
    <n v="0.23467468463915261"/>
    <n v="23.46746846391526"/>
    <s v="SOLID"/>
    <n v="0.59999937730494468"/>
    <n v="0.40000062269505532"/>
    <n v="0.66666839637694886"/>
    <s v="⚖️ Balanced"/>
    <n v="1771774882"/>
    <x v="2"/>
  </r>
  <r>
    <n v="223"/>
    <n v="23"/>
    <x v="2"/>
    <x v="209"/>
    <x v="77"/>
    <d v="2021-10-05T00:00:00"/>
    <x v="2"/>
    <n v="574445"/>
    <n v="344667"/>
    <n v="229778"/>
    <n v="1288552118"/>
    <n v="2800000000"/>
    <n v="220000000"/>
    <n v="500000"/>
    <n v="220000"/>
    <n v="2000000"/>
    <n v="0.10000752111513947"/>
    <n v="0.30434782608695654"/>
    <n v="0.6875"/>
    <n v="0.5"/>
    <n v="0.48888888888888887"/>
    <n v="0.44444444444444442"/>
    <n v="0.10356088863569578"/>
    <n v="0.37114607087432316"/>
    <n v="37.114607087432319"/>
    <s v="SOLID"/>
    <n v="0.6"/>
    <n v="0.4"/>
    <n v="0.66666666666666663"/>
    <s v="🇰🇷 Korea-Led"/>
    <n v="4308552118"/>
    <x v="6"/>
  </r>
  <r>
    <n v="224"/>
    <n v="24"/>
    <x v="2"/>
    <x v="210"/>
    <x v="7"/>
    <d v="2021-06-11T00:00:00"/>
    <x v="4"/>
    <n v="559093"/>
    <n v="335456"/>
    <n v="223637"/>
    <n v="1544118994"/>
    <n v="2000000000"/>
    <n v="210000000"/>
    <n v="480000"/>
    <n v="200000"/>
    <n v="1900000"/>
    <n v="0.11984265963291282"/>
    <n v="0.21739130434782608"/>
    <n v="0.65625"/>
    <n v="0.48"/>
    <n v="0.44444444444444442"/>
    <n v="0.42222222222222222"/>
    <n v="0.10079323157133765"/>
    <n v="0.34369740039034635"/>
    <n v="34.369740039034639"/>
    <s v="SOLID"/>
    <n v="0.60000035772223936"/>
    <n v="0.39999964227776058"/>
    <n v="0.66666567299437185"/>
    <s v="🇰🇷 Korea-Led"/>
    <n v="3754118994"/>
    <x v="3"/>
  </r>
  <r>
    <n v="225"/>
    <n v="25"/>
    <x v="2"/>
    <x v="211"/>
    <x v="78"/>
    <d v="2021-03-12T00:00:00"/>
    <x v="5"/>
    <n v="516915"/>
    <n v="310149"/>
    <n v="206766"/>
    <n v="2112774552"/>
    <n v="3200000000"/>
    <n v="260000000"/>
    <n v="700000"/>
    <n v="300000"/>
    <n v="3000000"/>
    <n v="0.16397733756289501"/>
    <n v="0.34782608695652173"/>
    <n v="0.8125"/>
    <n v="0.7"/>
    <n v="0.66666666666666663"/>
    <n v="0.66666666666666663"/>
    <n v="9.3189385840455885E-2"/>
    <n v="0.48543885465304659"/>
    <n v="48.543885465304662"/>
    <s v="RISING"/>
    <n v="0.6"/>
    <n v="0.4"/>
    <n v="0.66666666666666663"/>
    <s v="🇰🇷 Korea-Led"/>
    <n v="5572774552"/>
    <x v="10"/>
  </r>
  <r>
    <n v="226"/>
    <n v="26"/>
    <x v="2"/>
    <x v="212"/>
    <x v="22"/>
    <d v="2021-03-01T00:00:00"/>
    <x v="11"/>
    <n v="514515"/>
    <n v="308709"/>
    <n v="205806"/>
    <n v="888552118"/>
    <n v="1200000000"/>
    <n v="200000000"/>
    <n v="450000"/>
    <n v="190000"/>
    <n v="1800000"/>
    <n v="6.8962592557538213E-2"/>
    <n v="0.13043478260869565"/>
    <n v="0.625"/>
    <n v="0.45"/>
    <n v="0.42222222222222222"/>
    <n v="0.4"/>
    <n v="9.2756714074271718E-2"/>
    <n v="0.30442930714089389"/>
    <n v="30.442930714089389"/>
    <s v="SOLID"/>
    <n v="0.6"/>
    <n v="0.4"/>
    <n v="0.66666666666666663"/>
    <s v="🇰🇷 Korea-Led"/>
    <n v="2288552118"/>
    <x v="10"/>
  </r>
  <r>
    <n v="227"/>
    <n v="27"/>
    <x v="2"/>
    <x v="213"/>
    <x v="28"/>
    <d v="2021-09-24T00:00:00"/>
    <x v="4"/>
    <n v="500124"/>
    <n v="300074"/>
    <n v="200050"/>
    <n v="1322884661"/>
    <n v="2300000000"/>
    <n v="230000000"/>
    <n v="520000"/>
    <n v="230000"/>
    <n v="2100000"/>
    <n v="0.10267214947672891"/>
    <n v="0.25"/>
    <n v="0.71875"/>
    <n v="0.52"/>
    <n v="0.51111111111111107"/>
    <n v="0.46666666666666667"/>
    <n v="9.016230599628984E-2"/>
    <n v="0.3739557850098475"/>
    <n v="37.395578500984747"/>
    <s v="SOLID"/>
    <n v="0.59999920019835085"/>
    <n v="0.40000079980164921"/>
    <n v="0.6666688883408759"/>
    <s v="⚖️ Balanced"/>
    <n v="3852884661"/>
    <x v="1"/>
  </r>
  <r>
    <n v="228"/>
    <n v="28"/>
    <x v="2"/>
    <x v="14"/>
    <x v="0"/>
    <d v="2018-05-18T00:00:00"/>
    <x v="0"/>
    <n v="458050"/>
    <n v="274830"/>
    <n v="183220"/>
    <n v="10442118775"/>
    <n v="6800000000"/>
    <n v="300000000"/>
    <n v="900000"/>
    <n v="400000"/>
    <n v="4000000"/>
    <n v="0.81043707839965451"/>
    <n v="0.73913043478260865"/>
    <n v="0.9375"/>
    <n v="0.9"/>
    <n v="0.88888888888888884"/>
    <n v="0.88888888888888884"/>
    <n v="8.2577209375276059E-2"/>
    <n v="0.76946156327848392"/>
    <n v="76.946156327848385"/>
    <s v="LEGEND"/>
    <n v="0.6"/>
    <n v="0.4"/>
    <n v="0.66666666666666663"/>
    <s v="🇰🇷 Korea-Led"/>
    <n v="17542118775"/>
    <x v="8"/>
  </r>
  <r>
    <n v="229"/>
    <n v="29"/>
    <x v="2"/>
    <x v="214"/>
    <x v="6"/>
    <d v="2021-03-16T00:00:00"/>
    <x v="2"/>
    <n v="442742"/>
    <n v="265645"/>
    <n v="177097"/>
    <n v="344118552"/>
    <n v="600000000"/>
    <n v="200000000"/>
    <n v="450000"/>
    <n v="190000"/>
    <n v="1800000"/>
    <n v="2.6707839655462987E-2"/>
    <n v="6.5217391304347824E-2"/>
    <n v="0.625"/>
    <n v="0.45"/>
    <n v="0.42222222222222222"/>
    <n v="0.4"/>
    <n v="7.981748462663131E-2"/>
    <n v="0.28431317985754079"/>
    <n v="28.431317985754077"/>
    <s v="SOLID"/>
    <n v="0.59999954826964685"/>
    <n v="0.40000045173035309"/>
    <n v="0.66666792147414788"/>
    <s v="⚖️ Balanced"/>
    <n v="1144118552"/>
    <x v="10"/>
  </r>
  <r>
    <n v="230"/>
    <n v="30"/>
    <x v="2"/>
    <x v="215"/>
    <x v="13"/>
    <d v="2021-11-19T00:00:00"/>
    <x v="7"/>
    <n v="424618"/>
    <n v="254771"/>
    <n v="169847"/>
    <n v="611884661"/>
    <n v="1000000000"/>
    <n v="200000000"/>
    <n v="450000"/>
    <n v="190000"/>
    <n v="1800000"/>
    <n v="4.7489788965592666E-2"/>
    <n v="0.10869565217391304"/>
    <n v="0.625"/>
    <n v="0.45"/>
    <n v="0.42222222222222222"/>
    <n v="0.4"/>
    <n v="7.6550091672330456E-2"/>
    <n v="0.29508582185621712"/>
    <n v="29.508582185621712"/>
    <s v="SOLID"/>
    <n v="0.6000004710115916"/>
    <n v="0.3999995289884084"/>
    <n v="0.66666535830216156"/>
    <s v="🇰🇷 Korea-Led"/>
    <n v="1811884661"/>
    <x v="2"/>
  </r>
  <r>
    <n v="231"/>
    <n v="31"/>
    <x v="2"/>
    <x v="13"/>
    <x v="0"/>
    <d v="2018-08-24T00:00:00"/>
    <x v="0"/>
    <n v="411822"/>
    <n v="247093"/>
    <n v="164729"/>
    <n v="9884662114"/>
    <n v="7000000000"/>
    <n v="300000000"/>
    <n v="900000"/>
    <n v="400000"/>
    <n v="4000000"/>
    <n v="0.76717157286289461"/>
    <n v="0.76086956521739135"/>
    <n v="0.9375"/>
    <n v="0.9"/>
    <n v="0.88888888888888884"/>
    <n v="0.88888888888888884"/>
    <n v="7.4243230038958483E-2"/>
    <n v="0.7644526867287853"/>
    <n v="76.445268672878527"/>
    <s v="LEGEND"/>
    <n v="0.59999951435328858"/>
    <n v="0.40000048564671142"/>
    <n v="0.66666801568640144"/>
    <s v="⚖️ Balanced"/>
    <n v="17184662114"/>
    <x v="7"/>
  </r>
  <r>
    <n v="232"/>
    <n v="32"/>
    <x v="2"/>
    <x v="216"/>
    <x v="22"/>
    <d v="2021-12-10T00:00:00"/>
    <x v="11"/>
    <n v="407165"/>
    <n v="244299"/>
    <n v="162866"/>
    <n v="822552118"/>
    <n v="1400000000"/>
    <n v="210000000"/>
    <n v="480000"/>
    <n v="200000"/>
    <n v="1900000"/>
    <n v="6.3840179345534001E-2"/>
    <n v="0.15217391304347827"/>
    <n v="0.65625"/>
    <n v="0.48"/>
    <n v="0.44444444444444442"/>
    <n v="0.42222222222222222"/>
    <n v="7.3403666532658604E-2"/>
    <n v="0.31951714526262431"/>
    <n v="31.951714526262432"/>
    <s v="SOLID"/>
    <n v="0.6"/>
    <n v="0.4"/>
    <n v="0.66666666666666663"/>
    <s v="🇰🇷 Korea-Led"/>
    <n v="2432552118"/>
    <x v="11"/>
  </r>
  <r>
    <n v="233"/>
    <n v="33"/>
    <x v="2"/>
    <x v="217"/>
    <x v="16"/>
    <d v="2021-03-25T00:00:00"/>
    <x v="9"/>
    <n v="402864"/>
    <n v="241718"/>
    <n v="161146"/>
    <n v="2774552884"/>
    <n v="2500000000"/>
    <n v="260000000"/>
    <n v="700000"/>
    <n v="300000"/>
    <n v="2500000"/>
    <n v="0.21533949015766635"/>
    <n v="0.27173913043478259"/>
    <n v="0.8125"/>
    <n v="0.7"/>
    <n v="0.66666666666666663"/>
    <n v="0.55555555555555558"/>
    <n v="7.262828267167605E-2"/>
    <n v="0.46615420482951064"/>
    <n v="46.615420482951066"/>
    <s v="RISING"/>
    <n v="0.59999900710909881"/>
    <n v="0.40000099289090113"/>
    <n v="0.66666942470151169"/>
    <s v="⚖️ Balanced"/>
    <n v="5534552884"/>
    <x v="10"/>
  </r>
  <r>
    <n v="234"/>
    <n v="34"/>
    <x v="2"/>
    <x v="108"/>
    <x v="49"/>
    <d v="2020-11-23T00:00:00"/>
    <x v="2"/>
    <n v="393900"/>
    <n v="236340"/>
    <n v="157560"/>
    <n v="524118907"/>
    <n v="1300000000"/>
    <n v="220000000"/>
    <n v="500000"/>
    <n v="220000"/>
    <n v="2000000"/>
    <n v="4.0678085058757647E-2"/>
    <n v="0.14130434782608695"/>
    <n v="0.6875"/>
    <n v="0.5"/>
    <n v="0.48888888888888887"/>
    <n v="0.44444444444444442"/>
    <n v="7.1012253624978136E-2"/>
    <n v="0.32916903122864766"/>
    <n v="32.916903122864767"/>
    <s v="SOLID"/>
    <n v="0.6"/>
    <n v="0.4"/>
    <n v="0.66666666666666663"/>
    <s v="🇰🇷 Korea-Led"/>
    <n v="2044118907"/>
    <x v="2"/>
  </r>
  <r>
    <n v="235"/>
    <n v="35"/>
    <x v="2"/>
    <x v="12"/>
    <x v="0"/>
    <d v="2017-09-18T00:00:00"/>
    <x v="0"/>
    <n v="391160"/>
    <n v="234696"/>
    <n v="156464"/>
    <n v="7118552441"/>
    <n v="5500000000"/>
    <n v="300000000"/>
    <n v="900000"/>
    <n v="400000"/>
    <n v="4000000"/>
    <n v="0.55248737991095764"/>
    <n v="0.59782608695652173"/>
    <n v="0.9375"/>
    <n v="0.9"/>
    <n v="0.88888888888888884"/>
    <n v="0.88888888888888884"/>
    <n v="7.051828669191787E-2"/>
    <n v="0.69768239692491429"/>
    <n v="69.768239692491434"/>
    <s v="ICONIC"/>
    <n v="0.6"/>
    <n v="0.4"/>
    <n v="0.66666666666666663"/>
    <s v="🇰🇷 Korea-Led"/>
    <n v="12918552441"/>
    <x v="1"/>
  </r>
  <r>
    <n v="236"/>
    <n v="36"/>
    <x v="2"/>
    <x v="218"/>
    <x v="79"/>
    <d v="2021-03-30T00:00:00"/>
    <x v="2"/>
    <n v="380178"/>
    <n v="228107"/>
    <n v="152071"/>
    <n v="1022884552"/>
    <n v="900000000"/>
    <n v="210000000"/>
    <n v="480000"/>
    <n v="200000"/>
    <n v="1900000"/>
    <n v="7.9388444598784927E-2"/>
    <n v="9.7826086956521743E-2"/>
    <n v="0.65625"/>
    <n v="0.48"/>
    <n v="0.44444444444444442"/>
    <n v="0.42222222222222222"/>
    <n v="6.853845280182011E-2"/>
    <n v="0.31254152906303467"/>
    <n v="31.254152906303467"/>
    <s v="SOLID"/>
    <n v="0.60000052606936749"/>
    <n v="0.39999947393063251"/>
    <n v="0.6666652053641493"/>
    <s v="🇰🇷 Korea-Led"/>
    <n v="2132884552"/>
    <x v="10"/>
  </r>
  <r>
    <n v="237"/>
    <n v="37"/>
    <x v="2"/>
    <x v="219"/>
    <x v="23"/>
    <d v="2021-08-16T00:00:00"/>
    <x v="2"/>
    <n v="363602"/>
    <n v="218161"/>
    <n v="145441"/>
    <n v="822118552"/>
    <n v="1600000000"/>
    <n v="200000000"/>
    <n v="450000"/>
    <n v="190000"/>
    <n v="1800000"/>
    <n v="6.380652928179649E-2"/>
    <n v="0.17391304347826086"/>
    <n v="0.625"/>
    <n v="0.45"/>
    <n v="0.42222222222222222"/>
    <n v="0.4"/>
    <n v="6.5550133136708058E-2"/>
    <n v="0.30789979619595448"/>
    <n v="30.789979619595449"/>
    <s v="SOLID"/>
    <n v="0.59999944994802012"/>
    <n v="0.40000055005197993"/>
    <n v="0.66666819459023385"/>
    <s v="⚖️ Balanced"/>
    <n v="2622118552"/>
    <x v="7"/>
  </r>
  <r>
    <n v="238"/>
    <n v="38"/>
    <x v="2"/>
    <x v="220"/>
    <x v="27"/>
    <d v="2021-04-05T00:00:00"/>
    <x v="7"/>
    <n v="360911"/>
    <n v="216547"/>
    <n v="144364"/>
    <n v="611552118"/>
    <n v="900000000"/>
    <n v="200000000"/>
    <n v="450000"/>
    <n v="190000"/>
    <n v="1800000"/>
    <n v="4.7463979531399338E-2"/>
    <n v="9.7826086956521743E-2"/>
    <n v="0.625"/>
    <n v="0.45"/>
    <n v="0.42222222222222222"/>
    <n v="0.4"/>
    <n v="6.5064999918874045E-2"/>
    <n v="0.2919699899782256"/>
    <n v="29.196998997822561"/>
    <s v="SOLID"/>
    <n v="0.60000110830648001"/>
    <n v="0.39999889169351999"/>
    <n v="0.66666358804324233"/>
    <s v="🇰🇷 Korea-Led"/>
    <n v="1711552118"/>
    <x v="0"/>
  </r>
  <r>
    <n v="239"/>
    <n v="39"/>
    <x v="2"/>
    <x v="0"/>
    <x v="0"/>
    <d v="2019-04-12T00:00:00"/>
    <x v="0"/>
    <n v="358154"/>
    <n v="214892"/>
    <n v="143262"/>
    <n v="6214552883"/>
    <n v="3900000000"/>
    <n v="300000000"/>
    <n v="900000"/>
    <n v="400000"/>
    <n v="4000000"/>
    <n v="0.48232587567542484"/>
    <n v="0.42391304347826086"/>
    <n v="0.9375"/>
    <n v="0.9"/>
    <n v="0.88888888888888884"/>
    <n v="0.88888888888888884"/>
    <n v="6.4567968227469977E-2"/>
    <n v="0.65483357374012474"/>
    <n v="65.483357374012471"/>
    <s v="ICONIC"/>
    <n v="0.59999888316199179"/>
    <n v="0.40000111683800821"/>
    <n v="0.666669769000242"/>
    <s v="⚖️ Balanced"/>
    <n v="10414552883"/>
    <x v="0"/>
  </r>
  <r>
    <n v="240"/>
    <n v="40"/>
    <x v="2"/>
    <x v="221"/>
    <x v="13"/>
    <d v="2021-03-15T00:00:00"/>
    <x v="8"/>
    <n v="352734"/>
    <n v="211640"/>
    <n v="141094"/>
    <n v="522884661"/>
    <n v="1000000000"/>
    <n v="150000000"/>
    <n v="300000"/>
    <n v="130000"/>
    <n v="1200000"/>
    <n v="4.0582292361526384E-2"/>
    <n v="0.10869565217391304"/>
    <n v="0.46875"/>
    <n v="0.3"/>
    <n v="0.28888888888888886"/>
    <n v="0.26666666666666666"/>
    <n v="6.359085115550403E-2"/>
    <n v="0.21464612267730099"/>
    <n v="21.4646122677301"/>
    <s v="SOLID"/>
    <n v="0.59999886600100927"/>
    <n v="0.40000113399899073"/>
    <n v="0.66666981666981662"/>
    <s v="⚖️ Balanced"/>
    <n v="1672884661"/>
    <x v="10"/>
  </r>
  <r>
    <n v="241"/>
    <n v="41"/>
    <x v="2"/>
    <x v="100"/>
    <x v="0"/>
    <d v="2020-02-21T00:00:00"/>
    <x v="0"/>
    <n v="345192"/>
    <n v="207115"/>
    <n v="138077"/>
    <n v="12884552118"/>
    <n v="7200000000"/>
    <n v="320000000"/>
    <n v="1000000"/>
    <n v="450000"/>
    <n v="4500000"/>
    <n v="1"/>
    <n v="0.78260869565217395"/>
    <n v="1"/>
    <n v="1"/>
    <n v="1"/>
    <n v="1"/>
    <n v="6.2231180130270257E-2"/>
    <n v="0.85988890807519924"/>
    <n v="85.988890807519923"/>
    <s v="LEGEND"/>
    <n v="0.59999942061229694"/>
    <n v="0.40000057938770306"/>
    <n v="0.66666827607850709"/>
    <s v="⚖️ Balanced"/>
    <n v="20404552118"/>
    <x v="9"/>
  </r>
  <r>
    <n v="242"/>
    <n v="42"/>
    <x v="2"/>
    <x v="222"/>
    <x v="28"/>
    <d v="2021-04-30T00:00:00"/>
    <x v="4"/>
    <n v="339940"/>
    <n v="203964"/>
    <n v="135976"/>
    <n v="1122884661"/>
    <n v="2200000000"/>
    <n v="220000000"/>
    <n v="500000"/>
    <n v="220000"/>
    <n v="2000000"/>
    <n v="8.7149685197928276E-2"/>
    <n v="0.2391304347826087"/>
    <n v="0.6875"/>
    <n v="0.5"/>
    <n v="0.48888888888888887"/>
    <n v="0.44444444444444442"/>
    <n v="6.1284350081937215E-2"/>
    <n v="0.35309428464657255"/>
    <n v="35.309428464657259"/>
    <s v="SOLID"/>
    <n v="0.6"/>
    <n v="0.4"/>
    <n v="0.66666666666666663"/>
    <s v="🇰🇷 Korea-Led"/>
    <n v="3542884661"/>
    <x v="0"/>
  </r>
  <r>
    <n v="243"/>
    <n v="43"/>
    <x v="2"/>
    <x v="223"/>
    <x v="59"/>
    <d v="2021-01-11T00:00:00"/>
    <x v="5"/>
    <n v="331320"/>
    <n v="198792"/>
    <n v="132528"/>
    <n v="622774552"/>
    <n v="1200000000"/>
    <n v="210000000"/>
    <n v="480000"/>
    <n v="200000"/>
    <n v="1900000"/>
    <n v="4.8334978685830331E-2"/>
    <n v="0.13043478260869565"/>
    <n v="0.65625"/>
    <n v="0.48"/>
    <n v="0.44444444444444442"/>
    <n v="0.42222222222222222"/>
    <n v="5.973033732172571E-2"/>
    <n v="0.31152649075676203"/>
    <n v="31.152649075676202"/>
    <s v="SOLID"/>
    <n v="0.6"/>
    <n v="0.4"/>
    <n v="0.66666666666666663"/>
    <s v="🇰🇷 Korea-Led"/>
    <n v="2032774552"/>
    <x v="5"/>
  </r>
  <r>
    <n v="244"/>
    <n v="44"/>
    <x v="2"/>
    <x v="224"/>
    <x v="5"/>
    <d v="2021-03-02T00:00:00"/>
    <x v="19"/>
    <n v="320114"/>
    <n v="192068"/>
    <n v="128046"/>
    <n v="344118552"/>
    <n v="900000000"/>
    <n v="150000000"/>
    <n v="300000"/>
    <n v="130000"/>
    <n v="1200000"/>
    <n v="2.6707839655462987E-2"/>
    <n v="9.7826086956521743E-2"/>
    <n v="0.46875"/>
    <n v="0.3"/>
    <n v="0.28888888888888886"/>
    <n v="0.26666666666666666"/>
    <n v="5.7710120733450755E-2"/>
    <n v="0.20965401475682718"/>
    <n v="20.965401475682718"/>
    <s v="SOLID"/>
    <n v="0.59999875044515394"/>
    <n v="0.40000124955484606"/>
    <n v="0.66667013765957894"/>
    <s v="⚖️ Balanced"/>
    <n v="1394118552"/>
    <x v="10"/>
  </r>
  <r>
    <n v="245"/>
    <n v="45"/>
    <x v="2"/>
    <x v="225"/>
    <x v="27"/>
    <d v="2021-08-02T00:00:00"/>
    <x v="8"/>
    <n v="310979"/>
    <n v="186587"/>
    <n v="124392"/>
    <n v="488552118"/>
    <n v="900000000"/>
    <n v="180000000"/>
    <n v="400000"/>
    <n v="170000"/>
    <n v="1600000"/>
    <n v="3.791766399993695E-2"/>
    <n v="9.7826086956521743E-2"/>
    <n v="0.5625"/>
    <n v="0.4"/>
    <n v="0.37777777777777777"/>
    <n v="0.35555555555555557"/>
    <n v="5.6063263823412229E-2"/>
    <n v="0.26177535110095046"/>
    <n v="26.177535110095047"/>
    <s v="SOLID"/>
    <n v="0.59999871373951297"/>
    <n v="0.40000128626048703"/>
    <n v="0.66667023962012362"/>
    <s v="⚖️ Balanced"/>
    <n v="1568552118"/>
    <x v="7"/>
  </r>
  <r>
    <n v="246"/>
    <n v="46"/>
    <x v="2"/>
    <x v="226"/>
    <x v="80"/>
    <d v="2021-02-22T00:00:00"/>
    <x v="2"/>
    <n v="307859"/>
    <n v="184715"/>
    <n v="123144"/>
    <n v="1122552118"/>
    <n v="2200000000"/>
    <n v="220000000"/>
    <n v="500000"/>
    <n v="220000"/>
    <n v="2000000"/>
    <n v="8.7123875763734954E-2"/>
    <n v="0.2391304347826087"/>
    <n v="0.6875"/>
    <n v="0.5"/>
    <n v="0.48888888888888887"/>
    <n v="0.44444444444444442"/>
    <n v="5.5500790527372799E-2"/>
    <n v="0.35245344739741563"/>
    <n v="35.245344739741562"/>
    <s v="SOLID"/>
    <n v="0.59999870070389372"/>
    <n v="0.40000129929610634"/>
    <n v="0.66667027583033323"/>
    <s v="⚖️ Balanced"/>
    <n v="3542552118"/>
    <x v="9"/>
  </r>
  <r>
    <n v="247"/>
    <n v="47"/>
    <x v="2"/>
    <x v="227"/>
    <x v="70"/>
    <d v="2021-03-10T00:00:00"/>
    <x v="2"/>
    <n v="276132"/>
    <n v="165679"/>
    <n v="110453"/>
    <n v="744118552"/>
    <n v="1300000000"/>
    <n v="210000000"/>
    <n v="480000"/>
    <n v="200000"/>
    <n v="1900000"/>
    <n v="5.7752768213064243E-2"/>
    <n v="0.14130434782608695"/>
    <n v="0.65625"/>
    <n v="0.48"/>
    <n v="0.44444444444444442"/>
    <n v="0.42222222222222222"/>
    <n v="4.978105005832055E-2"/>
    <n v="0.31397509735964602"/>
    <n v="31.397509735964601"/>
    <s v="SOLID"/>
    <n v="0.59999927570871903"/>
    <n v="0.40000072429128097"/>
    <n v="0.66666867858932033"/>
    <s v="⚖️ Balanced"/>
    <n v="2254118552"/>
    <x v="10"/>
  </r>
  <r>
    <n v="248"/>
    <n v="48"/>
    <x v="2"/>
    <x v="228"/>
    <x v="8"/>
    <d v="2021-06-28T00:00:00"/>
    <x v="2"/>
    <n v="269641"/>
    <n v="161785"/>
    <n v="107856"/>
    <n v="388552118"/>
    <n v="2200000000"/>
    <n v="230000000"/>
    <n v="520000"/>
    <n v="230000"/>
    <n v="2100000"/>
    <n v="3.0156431860536636E-2"/>
    <n v="0.2391304347826087"/>
    <n v="0.71875"/>
    <n v="0.52"/>
    <n v="0.51111111111111107"/>
    <n v="0.46666666666666667"/>
    <n v="4.8610853210694922E-2"/>
    <n v="0.35448446994556093"/>
    <n v="35.448446994556093"/>
    <s v="SOLID"/>
    <n v="0.60000148345392579"/>
    <n v="0.39999851654607421"/>
    <n v="0.66666254597150543"/>
    <s v="🇰🇷 Korea-Led"/>
    <n v="2818552118"/>
    <x v="3"/>
  </r>
  <r>
    <n v="249"/>
    <n v="49"/>
    <x v="2"/>
    <x v="229"/>
    <x v="81"/>
    <d v="2021-12-01T00:00:00"/>
    <x v="7"/>
    <n v="268396"/>
    <n v="161038"/>
    <n v="107358"/>
    <n v="1544118994"/>
    <n v="3000000000"/>
    <n v="260000000"/>
    <n v="600000"/>
    <n v="260000"/>
    <n v="2200000"/>
    <n v="0.11984265963291282"/>
    <n v="0.32608695652173914"/>
    <n v="0.8125"/>
    <n v="0.6"/>
    <n v="0.57777777777777772"/>
    <n v="0.48888888888888887"/>
    <n v="4.8386404731986882E-2"/>
    <n v="0.42198174364091628"/>
    <n v="42.198174364091628"/>
    <s v="RISING"/>
    <n v="0.60000149033517636"/>
    <n v="0.39999850966482364"/>
    <n v="0.6666625268570151"/>
    <s v="🇰🇷 Korea-Led"/>
    <n v="4804118994"/>
    <x v="11"/>
  </r>
  <r>
    <n v="250"/>
    <n v="50"/>
    <x v="2"/>
    <x v="230"/>
    <x v="57"/>
    <d v="2021-11-30T00:00:00"/>
    <x v="2"/>
    <n v="265201"/>
    <n v="159121"/>
    <n v="106080"/>
    <n v="822884661"/>
    <n v="1200000000"/>
    <n v="200000000"/>
    <n v="450000"/>
    <n v="190000"/>
    <n v="1800000"/>
    <n v="6.3865988779727323E-2"/>
    <n v="0.13043478260869565"/>
    <n v="0.625"/>
    <n v="0.45"/>
    <n v="0.42222222222222222"/>
    <n v="0.4"/>
    <n v="4.7810410443254195E-2"/>
    <n v="0.298567825061476"/>
    <n v="29.856782506147599"/>
    <s v="SOLID"/>
    <n v="0.60000150828993859"/>
    <n v="0.39999849171006141"/>
    <n v="0.66666247698292491"/>
    <s v="🇰🇷 Korea-Led"/>
    <n v="2222884661"/>
    <x v="2"/>
  </r>
  <r>
    <n v="251"/>
    <n v="51"/>
    <x v="2"/>
    <x v="231"/>
    <x v="11"/>
    <d v="2021-10-25T00:00:00"/>
    <x v="2"/>
    <n v="230350"/>
    <n v="138210"/>
    <n v="92140"/>
    <n v="411552118"/>
    <n v="1400000000"/>
    <n v="230000000"/>
    <n v="520000"/>
    <n v="230000"/>
    <n v="2100000"/>
    <n v="3.1941515252598709E-2"/>
    <n v="0.15217391304347827"/>
    <n v="0.71875"/>
    <n v="0.52"/>
    <n v="0.51111111111111107"/>
    <n v="0.46666666666666667"/>
    <n v="4.1527475558552206E-2"/>
    <n v="0.33924400471874427"/>
    <n v="33.924400471874428"/>
    <s v="SOLID"/>
    <n v="0.6"/>
    <n v="0.4"/>
    <n v="0.66666666666666663"/>
    <s v="🇰🇷 Korea-Led"/>
    <n v="2041552118"/>
    <x v="6"/>
  </r>
  <r>
    <n v="252"/>
    <n v="52"/>
    <x v="2"/>
    <x v="232"/>
    <x v="61"/>
    <d v="2021-01-11T00:00:00"/>
    <x v="21"/>
    <n v="219409"/>
    <n v="131645"/>
    <n v="87764"/>
    <n v="988552118"/>
    <n v="1800000000"/>
    <n v="200000000"/>
    <n v="450000"/>
    <n v="190000"/>
    <n v="1800000"/>
    <n v="7.6723824696938531E-2"/>
    <n v="0.19565217391304349"/>
    <n v="0.625"/>
    <n v="0.45"/>
    <n v="0.42222222222222222"/>
    <n v="0.4"/>
    <n v="3.9555033144460086E-2"/>
    <n v="0.31106110054544583"/>
    <n v="31.106110054544583"/>
    <s v="SOLID"/>
    <n v="0.59999817692072799"/>
    <n v="0.40000182307927207"/>
    <n v="0.66667173079114284"/>
    <s v="⚖️ Balanced"/>
    <n v="2988552118"/>
    <x v="5"/>
  </r>
  <r>
    <n v="253"/>
    <n v="53"/>
    <x v="2"/>
    <x v="233"/>
    <x v="46"/>
    <d v="2021-07-01T00:00:00"/>
    <x v="8"/>
    <n v="217201"/>
    <n v="130321"/>
    <n v="86880"/>
    <n v="211774552"/>
    <n v="600000000"/>
    <n v="150000000"/>
    <n v="300000"/>
    <n v="130000"/>
    <n v="1200000"/>
    <n v="1.6436314592895032E-2"/>
    <n v="6.5217391304347824E-2"/>
    <n v="0.46875"/>
    <n v="0.3"/>
    <n v="0.28888888888888886"/>
    <n v="0.26666666666666666"/>
    <n v="3.9156975119570649E-2"/>
    <n v="0.20022081596716859"/>
    <n v="20.022081596716859"/>
    <s v="SOLID"/>
    <n v="0.60000184161214731"/>
    <n v="0.39999815838785274"/>
    <n v="0.66666155109307024"/>
    <s v="🇰🇷 Korea-Led"/>
    <n v="961774552"/>
    <x v="4"/>
  </r>
  <r>
    <n v="254"/>
    <n v="54"/>
    <x v="2"/>
    <x v="234"/>
    <x v="14"/>
    <d v="2021-04-19T00:00:00"/>
    <x v="15"/>
    <n v="205972"/>
    <n v="123583"/>
    <n v="82389"/>
    <n v="311552118"/>
    <n v="700000000"/>
    <n v="200000000"/>
    <n v="450000"/>
    <n v="190000"/>
    <n v="1800000"/>
    <n v="2.4180283113198395E-2"/>
    <n v="7.6086956521739135E-2"/>
    <n v="0.625"/>
    <n v="0.45"/>
    <n v="0.42222222222222222"/>
    <n v="0.4"/>
    <n v="3.7132612093536424E-2"/>
    <n v="0.28101070978824921"/>
    <n v="28.101070978824922"/>
    <s v="SOLID"/>
    <n v="0.59999902899423219"/>
    <n v="0.40000097100576776"/>
    <n v="0.66666936390927556"/>
    <s v="⚖️ Balanced"/>
    <n v="1211552118"/>
    <x v="0"/>
  </r>
  <r>
    <n v="255"/>
    <n v="55"/>
    <x v="2"/>
    <x v="92"/>
    <x v="49"/>
    <d v="2018-03-14T00:00:00"/>
    <x v="2"/>
    <n v="199062"/>
    <n v="119437"/>
    <n v="79625"/>
    <n v="1844552118"/>
    <n v="1800000000"/>
    <n v="220000000"/>
    <n v="500000"/>
    <n v="220000"/>
    <n v="2000000"/>
    <n v="0.14315997181020523"/>
    <n v="0.19565217391304349"/>
    <n v="0.6875"/>
    <n v="0.5"/>
    <n v="0.48888888888888887"/>
    <n v="0.44444444444444442"/>
    <n v="3.5886877966731144E-2"/>
    <n v="0.35299110995628363"/>
    <n v="35.299110995628361"/>
    <s v="SOLID"/>
    <n v="0.59999899528790024"/>
    <n v="0.40000100471209976"/>
    <n v="0.66666945753828377"/>
    <s v="⚖️ Balanced"/>
    <n v="3864552118"/>
    <x v="10"/>
  </r>
  <r>
    <n v="256"/>
    <n v="56"/>
    <x v="2"/>
    <x v="104"/>
    <x v="9"/>
    <d v="2020-10-02T00:00:00"/>
    <x v="5"/>
    <n v="190729"/>
    <n v="114437"/>
    <n v="76292"/>
    <n v="4146080911"/>
    <n v="8500000000"/>
    <n v="300000000"/>
    <n v="800000"/>
    <n v="350000"/>
    <n v="3500000"/>
    <n v="0.32178696419007335"/>
    <n v="0.92391304347826086"/>
    <n v="0.9375"/>
    <n v="0.8"/>
    <n v="0.77777777777777779"/>
    <n v="0.77777777777777779"/>
    <n v="3.4384605538559168E-2"/>
    <n v="0.66583862199920363"/>
    <n v="66.583862199920361"/>
    <s v="ICONIC"/>
    <n v="0.5999979027835306"/>
    <n v="0.40000209721646945"/>
    <n v="0.66667249228833336"/>
    <s v="⚖️ Balanced"/>
    <n v="12946080911"/>
    <x v="6"/>
  </r>
  <r>
    <n v="257"/>
    <n v="57"/>
    <x v="2"/>
    <x v="123"/>
    <x v="56"/>
    <d v="2020-11-30T00:00:00"/>
    <x v="18"/>
    <n v="189832"/>
    <n v="113899"/>
    <n v="75933"/>
    <n v="1102775631"/>
    <n v="1500000000"/>
    <n v="200000000"/>
    <n v="450000"/>
    <n v="190000"/>
    <n v="1800000"/>
    <n v="8.5588976698646624E-2"/>
    <n v="0.16304347826086957"/>
    <n v="0.625"/>
    <n v="0.45"/>
    <n v="0.42222222222222222"/>
    <n v="0.4"/>
    <n v="3.4222894465947833E-2"/>
    <n v="0.30652681439024732"/>
    <n v="30.652681439024732"/>
    <s v="SOLID"/>
    <n v="0.59999894643684948"/>
    <n v="0.40000105356315058"/>
    <n v="0.66666959323611275"/>
    <s v="⚖️ Balanced"/>
    <n v="2802775631"/>
    <x v="2"/>
  </r>
  <r>
    <n v="258"/>
    <n v="58"/>
    <x v="2"/>
    <x v="42"/>
    <x v="0"/>
    <d v="2016-05-02T00:00:00"/>
    <x v="0"/>
    <n v="186595"/>
    <n v="111957"/>
    <n v="74638"/>
    <n v="4887552991"/>
    <n v="3800000000"/>
    <n v="280000000"/>
    <n v="800000"/>
    <n v="350000"/>
    <n v="3500000"/>
    <n v="0.3793343335677134"/>
    <n v="0.41304347826086957"/>
    <n v="0.875"/>
    <n v="0.8"/>
    <n v="0.77777777777777779"/>
    <n v="0.77777777777777779"/>
    <n v="3.3639328421306923E-2"/>
    <n v="0.57989234191732442"/>
    <n v="57.989234191732443"/>
    <s v="RISING"/>
    <n v="0.6"/>
    <n v="0.4"/>
    <n v="0.66666666666666663"/>
    <s v="🇰🇷 Korea-Led"/>
    <n v="8967552991"/>
    <x v="8"/>
  </r>
  <r>
    <n v="259"/>
    <n v="59"/>
    <x v="2"/>
    <x v="41"/>
    <x v="0"/>
    <d v="2016-10-10T00:00:00"/>
    <x v="0"/>
    <n v="184418"/>
    <n v="110651"/>
    <n v="73767"/>
    <n v="6882441903"/>
    <n v="4500000000"/>
    <n v="300000000"/>
    <n v="900000"/>
    <n v="400000"/>
    <n v="4000000"/>
    <n v="0.53416229295119066"/>
    <n v="0.4891304347826087"/>
    <n v="0.9375"/>
    <n v="0.9"/>
    <n v="0.88888888888888884"/>
    <n v="0.88888888888888884"/>
    <n v="3.3246859073397354E-2"/>
    <n v="0.67180576336455378"/>
    <n v="67.180576336455374"/>
    <s v="ICONIC"/>
    <n v="0.60000108449283696"/>
    <n v="0.3999989155071631"/>
    <n v="0.66666365419200913"/>
    <s v="🇰🇷 Korea-Led"/>
    <n v="11682441903"/>
    <x v="6"/>
  </r>
  <r>
    <n v="260"/>
    <n v="60"/>
    <x v="2"/>
    <x v="47"/>
    <x v="0"/>
    <d v="2017-02-13T00:00:00"/>
    <x v="0"/>
    <n v="184398"/>
    <n v="110639"/>
    <n v="73759"/>
    <n v="5774118662"/>
    <n v="4200000000"/>
    <n v="300000000"/>
    <n v="900000"/>
    <n v="400000"/>
    <n v="4000000"/>
    <n v="0.44814275336225545"/>
    <n v="0.45652173913043476"/>
    <n v="0.9375"/>
    <n v="0.9"/>
    <n v="0.88888888888888884"/>
    <n v="0.88888888888888884"/>
    <n v="3.3243253475345819E-2"/>
    <n v="0.65077837136189021"/>
    <n v="65.077837136189018"/>
    <s v="ICONIC"/>
    <n v="0.6000010846104622"/>
    <n v="0.39999891538953786"/>
    <n v="0.6666636538652736"/>
    <s v="🇰🇷 Korea-Led"/>
    <n v="10274118662"/>
    <x v="9"/>
  </r>
  <r>
    <n v="261"/>
    <n v="61"/>
    <x v="2"/>
    <x v="235"/>
    <x v="60"/>
    <d v="2021-04-12T00:00:00"/>
    <x v="14"/>
    <n v="181291"/>
    <n v="108775"/>
    <n v="72516"/>
    <n v="188552118"/>
    <n v="800000000"/>
    <n v="150000000"/>
    <n v="300000"/>
    <n v="130000"/>
    <n v="1200000"/>
    <n v="1.4633967581736006E-2"/>
    <n v="8.6956521739130432E-2"/>
    <n v="0.46875"/>
    <n v="0.3"/>
    <n v="0.28888888888888886"/>
    <n v="0.26666666666666666"/>
    <n v="3.2683123818039887E-2"/>
    <n v="0.2028799220359046"/>
    <n v="20.287992203590459"/>
    <s v="SOLID"/>
    <n v="0.60000220639744939"/>
    <n v="0.39999779360255061"/>
    <n v="0.66666053780740064"/>
    <s v="🇰🇷 Korea-Led"/>
    <n v="1138552118"/>
    <x v="0"/>
  </r>
  <r>
    <n v="262"/>
    <n v="62"/>
    <x v="2"/>
    <x v="236"/>
    <x v="46"/>
    <d v="2021-11-19T00:00:00"/>
    <x v="8"/>
    <n v="179581"/>
    <n v="107749"/>
    <n v="71832"/>
    <n v="244118552"/>
    <n v="600000000"/>
    <n v="200000000"/>
    <n v="450000"/>
    <n v="190000"/>
    <n v="1800000"/>
    <n v="1.8946607516062669E-2"/>
    <n v="6.5217391304347824E-2"/>
    <n v="0.625"/>
    <n v="0.45"/>
    <n v="0.42222222222222222"/>
    <n v="0.4"/>
    <n v="3.2374845184633662E-2"/>
    <n v="0.27769746773382897"/>
    <n v="27.769746773382899"/>
    <s v="SOLID"/>
    <n v="0.60000222740713105"/>
    <n v="0.39999777259286895"/>
    <n v="0.66666047944760509"/>
    <s v="🇰🇷 Korea-Led"/>
    <n v="1044118552"/>
    <x v="2"/>
  </r>
  <r>
    <n v="263"/>
    <n v="63"/>
    <x v="2"/>
    <x v="237"/>
    <x v="24"/>
    <d v="2021-04-26T00:00:00"/>
    <x v="12"/>
    <n v="178643"/>
    <n v="107186"/>
    <n v="71457"/>
    <n v="122552118"/>
    <n v="1200000000"/>
    <n v="150000000"/>
    <n v="300000"/>
    <n v="130000"/>
    <n v="1200000"/>
    <n v="9.5115543697317992E-3"/>
    <n v="0.13043478260869565"/>
    <n v="0.46875"/>
    <n v="0.3"/>
    <n v="0.28888888888888886"/>
    <n v="0.26666666666666666"/>
    <n v="3.2205742636016679E-2"/>
    <n v="0.20929668007554739"/>
    <n v="20.929668007554739"/>
    <s v="SOLID"/>
    <n v="0.60000111955128388"/>
    <n v="0.39999888044871618"/>
    <n v="0.6666635568077921"/>
    <s v="🇰🇷 Korea-Led"/>
    <n v="1472552118"/>
    <x v="0"/>
  </r>
  <r>
    <n v="264"/>
    <n v="64"/>
    <x v="2"/>
    <x v="238"/>
    <x v="69"/>
    <d v="2021-11-09T00:00:00"/>
    <x v="8"/>
    <n v="177877"/>
    <n v="106726"/>
    <n v="71151"/>
    <n v="311552118"/>
    <n v="800000000"/>
    <n v="180000000"/>
    <n v="400000"/>
    <n v="170000"/>
    <n v="1600000"/>
    <n v="2.4180283113198395E-2"/>
    <n v="8.6956521739130432E-2"/>
    <n v="0.5625"/>
    <n v="0.4"/>
    <n v="0.37777777777777777"/>
    <n v="0.35555555555555557"/>
    <n v="3.2067648230642898E-2"/>
    <n v="0.25481527873917637"/>
    <n v="25.481527873917635"/>
    <s v="SOLID"/>
    <n v="0.5999988756275404"/>
    <n v="0.4000011243724596"/>
    <n v="0.66666978992935177"/>
    <s v="⚖️ Balanced"/>
    <n v="1291552118"/>
    <x v="2"/>
  </r>
  <r>
    <n v="265"/>
    <n v="65"/>
    <x v="2"/>
    <x v="239"/>
    <x v="60"/>
    <d v="2021-01-19T00:00:00"/>
    <x v="7"/>
    <n v="176511"/>
    <n v="105907"/>
    <n v="70604"/>
    <n v="244884661"/>
    <n v="600000000"/>
    <n v="200000000"/>
    <n v="450000"/>
    <n v="190000"/>
    <n v="1800000"/>
    <n v="1.9006067013993509E-2"/>
    <n v="6.5217391304347824E-2"/>
    <n v="0.625"/>
    <n v="0.45"/>
    <n v="0.42222222222222222"/>
    <n v="0.4"/>
    <n v="3.1821385883723068E-2"/>
    <n v="0.27764728992035637"/>
    <n v="27.764728992035636"/>
    <s v="SOLID"/>
    <n v="0.60000226614771879"/>
    <n v="0.39999773385228116"/>
    <n v="0.66666037183566718"/>
    <s v="🇰🇷 Korea-Led"/>
    <n v="1044884661"/>
    <x v="5"/>
  </r>
  <r>
    <n v="266"/>
    <n v="66"/>
    <x v="2"/>
    <x v="240"/>
    <x v="82"/>
    <d v="2021-04-05T00:00:00"/>
    <x v="2"/>
    <n v="172598"/>
    <n v="103559"/>
    <n v="69039"/>
    <n v="988552118"/>
    <n v="1200000000"/>
    <n v="200000000"/>
    <n v="450000"/>
    <n v="190000"/>
    <n v="1800000"/>
    <n v="7.6723824696938531E-2"/>
    <n v="0.13043478260869565"/>
    <n v="0.625"/>
    <n v="0.45"/>
    <n v="0.42222222222222222"/>
    <n v="0.4"/>
    <n v="3.1115950624940283E-2"/>
    <n v="0.2990458449465595"/>
    <n v="29.90458449465595"/>
    <s v="SOLID"/>
    <n v="0.60000115876197868"/>
    <n v="0.39999884123802132"/>
    <n v="0.66666344788960885"/>
    <s v="🇰🇷 Korea-Led"/>
    <n v="2388552118"/>
    <x v="0"/>
  </r>
  <r>
    <n v="267"/>
    <n v="67"/>
    <x v="2"/>
    <x v="60"/>
    <x v="0"/>
    <d v="2015-11-30T00:00:00"/>
    <x v="0"/>
    <n v="166566"/>
    <n v="99940"/>
    <n v="66626"/>
    <n v="3998441552"/>
    <n v="3500000000"/>
    <n v="280000000"/>
    <n v="800000"/>
    <n v="350000"/>
    <n v="3500000"/>
    <n v="0.31032833080896077"/>
    <n v="0.38043478260869568"/>
    <n v="0.875"/>
    <n v="0.8"/>
    <n v="0.77777777777777779"/>
    <n v="0.77777777777777779"/>
    <n v="3.0028502252597383E-2"/>
    <n v="0.56153059228132129"/>
    <n v="56.153059228132129"/>
    <s v="RISING"/>
    <n v="0.60000240145047612"/>
    <n v="0.39999759854952394"/>
    <n v="0.66665999599759851"/>
    <s v="🇰🇷 Korea-Led"/>
    <n v="7778441552"/>
    <x v="2"/>
  </r>
  <r>
    <n v="268"/>
    <n v="68"/>
    <x v="2"/>
    <x v="241"/>
    <x v="83"/>
    <d v="2021-09-06T00:00:00"/>
    <x v="25"/>
    <n v="166529"/>
    <n v="99917"/>
    <n v="66612"/>
    <n v="822552118"/>
    <n v="2200000000"/>
    <n v="200000000"/>
    <n v="450000"/>
    <n v="190000"/>
    <n v="1800000"/>
    <n v="6.3840179345534001E-2"/>
    <n v="0.2391304347826087"/>
    <n v="0.625"/>
    <n v="0.45"/>
    <n v="0.42222222222222222"/>
    <n v="0.4"/>
    <n v="3.0021831896202042E-2"/>
    <n v="0.31508469659271071"/>
    <n v="31.508469659271071"/>
    <s v="SOLID"/>
    <n v="0.5999975980159612"/>
    <n v="0.4000024019840388"/>
    <n v="0.66667333887126312"/>
    <s v="⚖️ Balanced"/>
    <n v="3222552118"/>
    <x v="1"/>
  </r>
  <r>
    <n v="269"/>
    <n v="69"/>
    <x v="2"/>
    <x v="118"/>
    <x v="15"/>
    <d v="2020-10-26T00:00:00"/>
    <x v="0"/>
    <n v="161879"/>
    <n v="97127"/>
    <n v="64752"/>
    <n v="1487880445"/>
    <n v="1800000000"/>
    <n v="240000000"/>
    <n v="600000"/>
    <n v="250000"/>
    <n v="2500000"/>
    <n v="0.11547785529319243"/>
    <n v="0.19565217391304349"/>
    <n v="0.75"/>
    <n v="0.6"/>
    <n v="0.55555555555555558"/>
    <n v="0.55555555555555558"/>
    <n v="2.9183530349220201E-2"/>
    <n v="0.39264596074529517"/>
    <n v="39.264596074529514"/>
    <s v="SOLID"/>
    <n v="0.59999752901858794"/>
    <n v="0.40000247098141206"/>
    <n v="0.66667353053218981"/>
    <s v="⚖️ Balanced"/>
    <n v="3527880445"/>
    <x v="6"/>
  </r>
  <r>
    <n v="270"/>
    <n v="70"/>
    <x v="2"/>
    <x v="1"/>
    <x v="1"/>
    <d v="2019-09-16T00:00:00"/>
    <x v="1"/>
    <n v="153073"/>
    <n v="91844"/>
    <n v="61229"/>
    <n v="2112884661"/>
    <n v="1100000000"/>
    <n v="200000000"/>
    <n v="500000"/>
    <n v="200000"/>
    <n v="1800000"/>
    <n v="0.16398588337799139"/>
    <n v="0.11956521739130435"/>
    <n v="0.625"/>
    <n v="0.5"/>
    <n v="0.44444444444444442"/>
    <n v="0.4"/>
    <n v="2.759598552712942E-2"/>
    <n v="0.3224068821503222"/>
    <n v="32.240688215032222"/>
    <s v="SOLID"/>
    <n v="0.60000130656614814"/>
    <n v="0.3999986934338518"/>
    <n v="0.66666303732415833"/>
    <s v="🇰🇷 Korea-Led"/>
    <n v="3412884661"/>
    <x v="1"/>
  </r>
  <r>
    <n v="271"/>
    <n v="71"/>
    <x v="2"/>
    <x v="242"/>
    <x v="72"/>
    <d v="2021-08-09T00:00:00"/>
    <x v="12"/>
    <n v="148177"/>
    <n v="88906"/>
    <n v="59271"/>
    <n v="188552118"/>
    <n v="700000000"/>
    <n v="150000000"/>
    <n v="300000"/>
    <n v="130000"/>
    <n v="1200000"/>
    <n v="1.4633967581736006E-2"/>
    <n v="7.6086956521739135E-2"/>
    <n v="0.46875"/>
    <n v="0.3"/>
    <n v="0.28888888888888886"/>
    <n v="0.26666666666666666"/>
    <n v="2.67133351241137E-2"/>
    <n v="0.20037541919261623"/>
    <n v="20.037541919261624"/>
    <s v="SOLID"/>
    <n v="0.59999865026286126"/>
    <n v="0.40000134973713869"/>
    <n v="0.66667041594493059"/>
    <s v="⚖️ Balanced"/>
    <n v="1038552118"/>
    <x v="7"/>
  </r>
  <r>
    <n v="272"/>
    <n v="72"/>
    <x v="2"/>
    <x v="243"/>
    <x v="80"/>
    <d v="2021-04-12T00:00:00"/>
    <x v="2"/>
    <n v="147023"/>
    <n v="88214"/>
    <n v="58809"/>
    <n v="611552118"/>
    <n v="2000000000"/>
    <n v="210000000"/>
    <n v="480000"/>
    <n v="200000"/>
    <n v="1900000"/>
    <n v="4.7463979531399338E-2"/>
    <n v="0.21739130434782608"/>
    <n v="0.65625"/>
    <n v="0.48"/>
    <n v="0.44444444444444442"/>
    <n v="0.42222222222222222"/>
    <n v="2.6505292116540142E-2"/>
    <n v="0.32249756463204615"/>
    <n v="32.249756463204612"/>
    <s v="SOLID"/>
    <n v="0.60000136033137674"/>
    <n v="0.39999863966862326"/>
    <n v="0.66666288797696516"/>
    <s v="🇰🇷 Korea-Led"/>
    <n v="2821552118"/>
    <x v="0"/>
  </r>
  <r>
    <n v="273"/>
    <n v="73"/>
    <x v="2"/>
    <x v="244"/>
    <x v="84"/>
    <d v="2021-03-03T00:00:00"/>
    <x v="10"/>
    <n v="144576"/>
    <n v="86746"/>
    <n v="57830"/>
    <n v="122884661"/>
    <n v="800000000"/>
    <n v="100000000"/>
    <n v="180000"/>
    <n v="70000"/>
    <n v="500000"/>
    <n v="9.5373638039251245E-3"/>
    <n v="8.6956521739130432E-2"/>
    <n v="0.3125"/>
    <n v="0.18"/>
    <n v="0.15555555555555556"/>
    <n v="0.1111111111111111"/>
    <n v="2.6064147194934856E-2"/>
    <n v="0.12499694592735711"/>
    <n v="12.499694592735711"/>
    <s v="EMERGING"/>
    <n v="0.600002766710934"/>
    <n v="0.39999723328906595"/>
    <n v="0.66665898139395474"/>
    <s v="🇰🇷 Korea-Led"/>
    <n v="1022884661"/>
    <x v="10"/>
  </r>
  <r>
    <n v="274"/>
    <n v="74"/>
    <x v="2"/>
    <x v="245"/>
    <x v="85"/>
    <d v="2021-06-28T00:00:00"/>
    <x v="4"/>
    <n v="143480"/>
    <n v="86088"/>
    <n v="57392"/>
    <n v="188552118"/>
    <n v="900000000"/>
    <n v="200000000"/>
    <n v="450000"/>
    <n v="190000"/>
    <n v="1800000"/>
    <n v="1.4633967581736006E-2"/>
    <n v="9.7826086956521743E-2"/>
    <n v="0.625"/>
    <n v="0.45"/>
    <n v="0.42222222222222222"/>
    <n v="0.4"/>
    <n v="2.5866560421710746E-2"/>
    <n v="0.28174875948259825"/>
    <n v="28.174875948259825"/>
    <s v="SOLID"/>
    <n v="0.6"/>
    <n v="0.4"/>
    <n v="0.66666666666666663"/>
    <s v="🇰🇷 Korea-Led"/>
    <n v="1288552118"/>
    <x v="3"/>
  </r>
  <r>
    <n v="275"/>
    <n v="75"/>
    <x v="2"/>
    <x v="246"/>
    <x v="31"/>
    <d v="2021-05-18T00:00:00"/>
    <x v="2"/>
    <n v="136370"/>
    <n v="81822"/>
    <n v="54548"/>
    <n v="611552118"/>
    <n v="1400000000"/>
    <n v="210000000"/>
    <n v="480000"/>
    <n v="200000"/>
    <n v="1900000"/>
    <n v="4.7463979531399338E-2"/>
    <n v="0.15217391304347827"/>
    <n v="0.65625"/>
    <n v="0.48"/>
    <n v="0.44444444444444442"/>
    <n v="0.42222222222222222"/>
    <n v="2.458477031439012E-2"/>
    <n v="0.31119935071207061"/>
    <n v="31.11993507120706"/>
    <s v="SOLID"/>
    <n v="0.6"/>
    <n v="0.4"/>
    <n v="0.66666666666666663"/>
    <s v="🇰🇷 Korea-Led"/>
    <n v="2221552118"/>
    <x v="8"/>
  </r>
  <r>
    <n v="276"/>
    <n v="76"/>
    <x v="2"/>
    <x v="247"/>
    <x v="30"/>
    <d v="2021-06-02T00:00:00"/>
    <x v="8"/>
    <n v="135165"/>
    <n v="81099"/>
    <n v="54066"/>
    <n v="522118552"/>
    <n v="1200000000"/>
    <n v="180000000"/>
    <n v="400000"/>
    <n v="170000"/>
    <n v="1600000"/>
    <n v="4.0522832863595544E-2"/>
    <n v="0.13043478260869565"/>
    <n v="0.5625"/>
    <n v="0.4"/>
    <n v="0.37777777777777777"/>
    <n v="0.35555555555555557"/>
    <n v="2.4367533031785151E-2"/>
    <n v="0.26430122937019962"/>
    <n v="26.430122937019963"/>
    <s v="SOLID"/>
    <n v="0.6"/>
    <n v="0.4"/>
    <n v="0.66666666666666663"/>
    <s v="🇰🇷 Korea-Led"/>
    <n v="1902118552"/>
    <x v="3"/>
  </r>
  <r>
    <n v="277"/>
    <n v="77"/>
    <x v="2"/>
    <x v="248"/>
    <x v="86"/>
    <d v="2021-06-15T00:00:00"/>
    <x v="26"/>
    <n v="134845"/>
    <n v="80907"/>
    <n v="53938"/>
    <n v="488552118"/>
    <n v="1100000000"/>
    <n v="180000000"/>
    <n v="400000"/>
    <n v="170000"/>
    <n v="1600000"/>
    <n v="3.791766399993695E-2"/>
    <n v="0.11956521739130435"/>
    <n v="0.5625"/>
    <n v="0.4"/>
    <n v="0.37777777777777777"/>
    <n v="0.35555555555555557"/>
    <n v="2.4309843462960591E-2"/>
    <n v="0.26197812703521384"/>
    <n v="26.197812703521382"/>
    <s v="SOLID"/>
    <n v="0.6"/>
    <n v="0.4"/>
    <n v="0.66666666666666663"/>
    <s v="🇰🇷 Korea-Led"/>
    <n v="1768552118"/>
    <x v="3"/>
  </r>
  <r>
    <n v="278"/>
    <n v="78"/>
    <x v="2"/>
    <x v="68"/>
    <x v="0"/>
    <d v="2015-04-29T00:00:00"/>
    <x v="0"/>
    <n v="132293"/>
    <n v="79376"/>
    <n v="52917"/>
    <n v="3441884661"/>
    <n v="3200000000"/>
    <n v="280000000"/>
    <n v="800000"/>
    <n v="350000"/>
    <n v="3500000"/>
    <n v="0.26713265851062157"/>
    <n v="0.34782608695652173"/>
    <n v="0.875"/>
    <n v="0.8"/>
    <n v="0.77777777777777779"/>
    <n v="0.77777777777777779"/>
    <n v="2.3849769151584752E-2"/>
    <n v="0.54753223236563942"/>
    <n v="54.75322323656394"/>
    <s v="RISING"/>
    <n v="0.60000151179578665"/>
    <n v="0.39999848820421335"/>
    <n v="0.66666246724450717"/>
    <s v="🇰🇷 Korea-Led"/>
    <n v="6921884661"/>
    <x v="0"/>
  </r>
  <r>
    <n v="279"/>
    <n v="79"/>
    <x v="2"/>
    <x v="15"/>
    <x v="8"/>
    <d v="2019-07-26T00:00:00"/>
    <x v="2"/>
    <n v="129803"/>
    <n v="77882"/>
    <n v="51921"/>
    <n v="988552118"/>
    <n v="900000000"/>
    <n v="200000000"/>
    <n v="450000"/>
    <n v="190000"/>
    <n v="1800000"/>
    <n v="7.6723824696938531E-2"/>
    <n v="9.7826086956521743E-2"/>
    <n v="0.625"/>
    <n v="0.45"/>
    <n v="0.42222222222222222"/>
    <n v="0.4"/>
    <n v="2.3400872194168667E-2"/>
    <n v="0.29265370805830504"/>
    <n v="29.265370805830504"/>
    <s v="SOLID"/>
    <n v="0.60000154079643764"/>
    <n v="0.39999845920356231"/>
    <n v="0.66666238668755295"/>
    <s v="🇰🇷 Korea-Led"/>
    <n v="2088552118"/>
    <x v="4"/>
  </r>
  <r>
    <n v="280"/>
    <n v="80"/>
    <x v="2"/>
    <x v="249"/>
    <x v="71"/>
    <d v="2021-01-26T00:00:00"/>
    <x v="24"/>
    <n v="129797"/>
    <n v="77878"/>
    <n v="51919"/>
    <n v="522118552"/>
    <n v="800000000"/>
    <n v="180000000"/>
    <n v="400000"/>
    <n v="170000"/>
    <n v="1600000"/>
    <n v="4.0522832863595544E-2"/>
    <n v="8.6956521739130432E-2"/>
    <n v="0.5625"/>
    <n v="0.4"/>
    <n v="0.37777777777777777"/>
    <n v="0.35555555555555557"/>
    <n v="2.3399790514753206E-2"/>
    <n v="0.25680347334550002"/>
    <n v="25.680347334550003"/>
    <s v="SOLID"/>
    <n v="0.5999984591323374"/>
    <n v="0.4000015408676626"/>
    <n v="0.66667094686561035"/>
    <s v="⚖️ Balanced"/>
    <n v="1502118552"/>
    <x v="5"/>
  </r>
  <r>
    <n v="281"/>
    <n v="81"/>
    <x v="2"/>
    <x v="250"/>
    <x v="71"/>
    <d v="2021-07-30T00:00:00"/>
    <x v="24"/>
    <n v="129715"/>
    <n v="77829"/>
    <n v="51886"/>
    <n v="611552118"/>
    <n v="900000000"/>
    <n v="180000000"/>
    <n v="400000"/>
    <n v="170000"/>
    <n v="1600000"/>
    <n v="4.7463979531399338E-2"/>
    <n v="9.7826086956521743E-2"/>
    <n v="0.5625"/>
    <n v="0.4"/>
    <n v="0.37777777777777777"/>
    <n v="0.35555555555555557"/>
    <n v="2.3385007562741911E-2"/>
    <n v="0.25989907970793996"/>
    <n v="25.989907970793997"/>
    <s v="SOLID"/>
    <n v="0.6"/>
    <n v="0.4"/>
    <n v="0.66666666666666663"/>
    <s v="🇰🇷 Korea-Led"/>
    <n v="1691552118"/>
    <x v="4"/>
  </r>
  <r>
    <n v="282"/>
    <n v="82"/>
    <x v="2"/>
    <x v="251"/>
    <x v="65"/>
    <d v="2021-06-28T00:00:00"/>
    <x v="23"/>
    <n v="128517"/>
    <n v="77110"/>
    <n v="51407"/>
    <n v="744118552"/>
    <n v="1200000000"/>
    <n v="200000000"/>
    <n v="450000"/>
    <n v="190000"/>
    <n v="1800000"/>
    <n v="5.7752768213064243E-2"/>
    <n v="0.13043478260869565"/>
    <n v="0.625"/>
    <n v="0.45"/>
    <n v="0.42222222222222222"/>
    <n v="0.4"/>
    <n v="2.3169032239454979E-2"/>
    <n v="0.29475689375705877"/>
    <n v="29.475689375705876"/>
    <s v="SOLID"/>
    <n v="0.59999844378564704"/>
    <n v="0.40000155621435296"/>
    <n v="0.66667098949552583"/>
    <s v="⚖️ Balanced"/>
    <n v="2144118552"/>
    <x v="3"/>
  </r>
  <r>
    <n v="283"/>
    <n v="83"/>
    <x v="2"/>
    <x v="252"/>
    <x v="87"/>
    <d v="2021-09-27T00:00:00"/>
    <x v="2"/>
    <n v="128448"/>
    <n v="77069"/>
    <n v="51379"/>
    <n v="822552118"/>
    <n v="1300000000"/>
    <n v="200000000"/>
    <n v="450000"/>
    <n v="190000"/>
    <n v="1800000"/>
    <n v="6.3840179345534001E-2"/>
    <n v="0.14130434782608695"/>
    <n v="0.625"/>
    <n v="0.45"/>
    <n v="0.42222222222222222"/>
    <n v="0.4"/>
    <n v="2.3156592926177184E-2"/>
    <n v="0.2976990855233993"/>
    <n v="29.769908552339931"/>
    <s v="SOLID"/>
    <n v="0.60000155705032387"/>
    <n v="0.39999844294967613"/>
    <n v="0.66666234153810222"/>
    <s v="🇰🇷 Korea-Led"/>
    <n v="2322552118"/>
    <x v="1"/>
  </r>
  <r>
    <n v="284"/>
    <n v="84"/>
    <x v="2"/>
    <x v="121"/>
    <x v="18"/>
    <d v="2020-09-14T00:00:00"/>
    <x v="4"/>
    <n v="125570"/>
    <n v="75342"/>
    <n v="50228"/>
    <n v="1764552381"/>
    <n v="2200000000"/>
    <n v="260000000"/>
    <n v="650000"/>
    <n v="280000"/>
    <n v="2500000"/>
    <n v="0.1369510065107255"/>
    <n v="0.2391304347826087"/>
    <n v="0.8125"/>
    <n v="0.65"/>
    <n v="0.62222222222222223"/>
    <n v="0.55555555555555558"/>
    <n v="2.2637747366561323E-2"/>
    <n v="0.42822406285085135"/>
    <n v="42.822406285085137"/>
    <s v="RISING"/>
    <n v="0.6"/>
    <n v="0.4"/>
    <n v="0.66666666666666663"/>
    <s v="🇰🇷 Korea-Led"/>
    <n v="4224552381"/>
    <x v="1"/>
  </r>
  <r>
    <n v="285"/>
    <n v="85"/>
    <x v="2"/>
    <x v="80"/>
    <x v="0"/>
    <d v="2013-09-11T00:00:00"/>
    <x v="0"/>
    <n v="125217"/>
    <n v="75130"/>
    <n v="50087"/>
    <n v="2112552118"/>
    <n v="2700000000"/>
    <n v="250000000"/>
    <n v="700000"/>
    <n v="300000"/>
    <n v="3000000"/>
    <n v="0.16396007394379808"/>
    <n v="0.29347826086956524"/>
    <n v="0.78125"/>
    <n v="0.7"/>
    <n v="0.66666666666666663"/>
    <n v="0.66666666666666663"/>
    <n v="2.2574108560951732E-2"/>
    <n v="0.46374143626608111"/>
    <n v="46.37414362660811"/>
    <s v="RISING"/>
    <n v="0.59999840277278649"/>
    <n v="0.40000159722721357"/>
    <n v="0.66667110342073743"/>
    <s v="⚖️ Balanced"/>
    <n v="5062552118"/>
    <x v="1"/>
  </r>
  <r>
    <n v="286"/>
    <n v="86"/>
    <x v="2"/>
    <x v="253"/>
    <x v="69"/>
    <d v="2021-01-13T00:00:00"/>
    <x v="1"/>
    <n v="123380"/>
    <n v="74028"/>
    <n v="49352"/>
    <n v="244118552"/>
    <n v="800000000"/>
    <n v="150000000"/>
    <n v="300000"/>
    <n v="130000"/>
    <n v="1200000"/>
    <n v="1.8946607516062669E-2"/>
    <n v="8.6956521739130432E-2"/>
    <n v="0.46875"/>
    <n v="0.3"/>
    <n v="0.28888888888888886"/>
    <n v="0.26666666666666666"/>
    <n v="2.2242934379918262E-2"/>
    <n v="0.20250777638589001"/>
    <n v="20.250777638589"/>
    <s v="SOLID"/>
    <n v="0.6"/>
    <n v="0.4"/>
    <n v="0.66666666666666663"/>
    <s v="🇰🇷 Korea-Led"/>
    <n v="1194118552"/>
    <x v="5"/>
  </r>
  <r>
    <n v="287"/>
    <n v="87"/>
    <x v="2"/>
    <x v="72"/>
    <x v="0"/>
    <d v="2014-08-20T00:00:00"/>
    <x v="0"/>
    <n v="122505"/>
    <n v="73503"/>
    <n v="49002"/>
    <n v="4112552118"/>
    <n v="3800000000"/>
    <n v="280000000"/>
    <n v="800000"/>
    <n v="350000"/>
    <n v="3500000"/>
    <n v="0.31918471673180437"/>
    <n v="0.41304347826086957"/>
    <n v="0.875"/>
    <n v="0.8"/>
    <n v="0.77777777777777779"/>
    <n v="0.77777777777777779"/>
    <n v="2.2085189465163614E-2"/>
    <n v="0.56779445560168507"/>
    <n v="56.779445560168504"/>
    <s v="RISING"/>
    <n v="0.6"/>
    <n v="0.4"/>
    <n v="0.66666666666666663"/>
    <s v="🇰🇷 Korea-Led"/>
    <n v="8192552118"/>
    <x v="7"/>
  </r>
  <r>
    <n v="288"/>
    <n v="88"/>
    <x v="2"/>
    <x v="61"/>
    <x v="0"/>
    <d v="2014-02-12T00:00:00"/>
    <x v="0"/>
    <n v="121285"/>
    <n v="72771"/>
    <n v="48514"/>
    <n v="2774552118"/>
    <n v="2800000000"/>
    <n v="260000000"/>
    <n v="700000"/>
    <n v="300000"/>
    <n v="3000000"/>
    <n v="0.21533943070662814"/>
    <n v="0.30434782608695654"/>
    <n v="0.8125"/>
    <n v="0.7"/>
    <n v="0.66666666666666663"/>
    <n v="0.66666666666666663"/>
    <n v="2.1865247984019988E-2"/>
    <n v="0.47944707190688451"/>
    <n v="47.944707190688455"/>
    <s v="RISING"/>
    <n v="0.6"/>
    <n v="0.4"/>
    <n v="0.66666666666666663"/>
    <s v="🇰🇷 Korea-Led"/>
    <n v="5834552118"/>
    <x v="9"/>
  </r>
  <r>
    <n v="289"/>
    <n v="89"/>
    <x v="2"/>
    <x v="16"/>
    <x v="9"/>
    <d v="2019-04-05T00:00:00"/>
    <x v="5"/>
    <n v="120001"/>
    <n v="72001"/>
    <n v="48000"/>
    <n v="3884552991"/>
    <n v="6500000000"/>
    <n v="300000000"/>
    <n v="900000"/>
    <n v="400000"/>
    <n v="4000000"/>
    <n v="0.30148917520952823"/>
    <n v="0.70652173913043481"/>
    <n v="0.9375"/>
    <n v="0.9"/>
    <n v="0.88888888888888884"/>
    <n v="0.88888888888888884"/>
    <n v="2.1633768589111455E-2"/>
    <n v="0.66560368395691349"/>
    <n v="66.560368395691356"/>
    <s v="ICONIC"/>
    <n v="0.60000333330555577"/>
    <n v="0.39999666669444423"/>
    <n v="0.66665740753600644"/>
    <s v="🇰🇷 Korea-Led"/>
    <n v="10684552991"/>
    <x v="0"/>
  </r>
  <r>
    <n v="290"/>
    <n v="90"/>
    <x v="2"/>
    <x v="75"/>
    <x v="0"/>
    <d v="2013-06-12T00:00:00"/>
    <x v="0"/>
    <n v="115160"/>
    <n v="69096"/>
    <n v="46064"/>
    <n v="2552118552"/>
    <n v="2500000000"/>
    <n v="250000000"/>
    <n v="700000"/>
    <n v="300000"/>
    <n v="3000000"/>
    <n v="0.19807584529342195"/>
    <n v="0.27173913043478259"/>
    <n v="0.78125"/>
    <n v="0.7"/>
    <n v="0.66666666666666663"/>
    <n v="0.66666666666666663"/>
    <n v="2.0761033580737453E-2"/>
    <n v="0.46598718468727673"/>
    <n v="46.598718468727675"/>
    <s v="RISING"/>
    <n v="0.6"/>
    <n v="0.4"/>
    <n v="0.66666666666666663"/>
    <s v="🇰🇷 Korea-Led"/>
    <n v="5302118552"/>
    <x v="3"/>
  </r>
  <r>
    <n v="291"/>
    <n v="91"/>
    <x v="2"/>
    <x v="254"/>
    <x v="67"/>
    <d v="2021-03-15T00:00:00"/>
    <x v="21"/>
    <n v="114355"/>
    <n v="68613"/>
    <n v="45742"/>
    <n v="188552118"/>
    <n v="900000000"/>
    <n v="180000000"/>
    <n v="400000"/>
    <n v="170000"/>
    <n v="1600000"/>
    <n v="1.4633967581736006E-2"/>
    <n v="9.7826086956521743E-2"/>
    <n v="0.5625"/>
    <n v="0.4"/>
    <n v="0.37777777777777777"/>
    <n v="0.35555555555555557"/>
    <n v="2.0615908259163176E-2"/>
    <n v="0.25368507663360695"/>
    <n v="25.368507663360695"/>
    <s v="SOLID"/>
    <n v="0.6"/>
    <n v="0.4"/>
    <n v="0.66666666666666663"/>
    <s v="🇰🇷 Korea-Led"/>
    <n v="1268552118"/>
    <x v="10"/>
  </r>
  <r>
    <n v="292"/>
    <n v="92"/>
    <x v="2"/>
    <x v="255"/>
    <x v="40"/>
    <d v="2021-01-11T00:00:00"/>
    <x v="8"/>
    <n v="114245"/>
    <n v="68547"/>
    <n v="45698"/>
    <n v="244118552"/>
    <n v="800000000"/>
    <n v="180000000"/>
    <n v="400000"/>
    <n v="170000"/>
    <n v="1600000"/>
    <n v="1.8946607516062669E-2"/>
    <n v="8.6956521739130432E-2"/>
    <n v="0.5625"/>
    <n v="0.4"/>
    <n v="0.37777777777777777"/>
    <n v="0.35555555555555557"/>
    <n v="2.0596077469879737E-2"/>
    <n v="0.25261134434800797"/>
    <n v="25.261134434800798"/>
    <s v="SOLID"/>
    <n v="0.6"/>
    <n v="0.4"/>
    <n v="0.66666666666666663"/>
    <s v="🇰🇷 Korea-Led"/>
    <n v="1224118552"/>
    <x v="5"/>
  </r>
  <r>
    <n v="293"/>
    <n v="93"/>
    <x v="2"/>
    <x v="155"/>
    <x v="49"/>
    <d v="2020-11-23T00:00:00"/>
    <x v="2"/>
    <n v="114093"/>
    <n v="68456"/>
    <n v="45637"/>
    <n v="388441772"/>
    <n v="1300000000"/>
    <n v="220000000"/>
    <n v="500000"/>
    <n v="220000"/>
    <n v="2000000"/>
    <n v="3.0147867651320093E-2"/>
    <n v="0.14130434782608695"/>
    <n v="0.6875"/>
    <n v="0.5"/>
    <n v="0.48888888888888887"/>
    <n v="0.44444444444444442"/>
    <n v="2.0568674924688071E-2"/>
    <n v="0.321724798438277"/>
    <n v="32.172479843827702"/>
    <s v="SOLID"/>
    <n v="0.60000175295592195"/>
    <n v="0.3999982470440781"/>
    <n v="0.66666179735888742"/>
    <s v="🇰🇷 Korea-Led"/>
    <n v="1908441772"/>
    <x v="2"/>
  </r>
  <r>
    <n v="294"/>
    <n v="94"/>
    <x v="2"/>
    <x v="256"/>
    <x v="72"/>
    <d v="2021-04-05T00:00:00"/>
    <x v="12"/>
    <n v="113966"/>
    <n v="68380"/>
    <n v="45586"/>
    <n v="144552118"/>
    <n v="700000000"/>
    <n v="150000000"/>
    <n v="300000"/>
    <n v="130000"/>
    <n v="1200000"/>
    <n v="1.1219025440399868E-2"/>
    <n v="7.6086956521739135E-2"/>
    <n v="0.46875"/>
    <n v="0.3"/>
    <n v="0.28888888888888886"/>
    <n v="0.26666666666666666"/>
    <n v="2.0545779377060824E-2"/>
    <n v="0.19908229847499986"/>
    <n v="19.908229847499985"/>
    <s v="EMERGING"/>
    <n v="0.60000350981871786"/>
    <n v="0.39999649018128214"/>
    <n v="0.66665691722725939"/>
    <s v="🇰🇷 Korea-Led"/>
    <n v="994552118"/>
    <x v="0"/>
  </r>
  <r>
    <n v="295"/>
    <n v="95"/>
    <x v="2"/>
    <x v="126"/>
    <x v="18"/>
    <d v="2020-06-17T00:00:00"/>
    <x v="4"/>
    <n v="113463"/>
    <n v="68078"/>
    <n v="45385"/>
    <n v="2104665912"/>
    <n v="2600000000"/>
    <n v="260000000"/>
    <n v="650000"/>
    <n v="280000"/>
    <n v="2500000"/>
    <n v="0.16334800718914674"/>
    <n v="0.28260869565217389"/>
    <n v="0.8125"/>
    <n v="0.65"/>
    <n v="0.62222222222222223"/>
    <n v="0.55555555555555558"/>
    <n v="2.0455098586064722E-2"/>
    <n v="0.44012673595493867"/>
    <n v="44.012673595493865"/>
    <s v="RISING"/>
    <n v="0.60000176268915861"/>
    <n v="0.39999823731084144"/>
    <n v="0.66666177032227736"/>
    <s v="🇰🇷 Korea-Led"/>
    <n v="4964665912"/>
    <x v="3"/>
  </r>
  <r>
    <n v="296"/>
    <n v="96"/>
    <x v="2"/>
    <x v="257"/>
    <x v="88"/>
    <d v="2021-05-03T00:00:00"/>
    <x v="12"/>
    <n v="111968"/>
    <n v="67181"/>
    <n v="44787"/>
    <n v="188552118"/>
    <n v="700000000"/>
    <n v="150000000"/>
    <n v="300000"/>
    <n v="130000"/>
    <n v="1200000"/>
    <n v="1.4633967581736006E-2"/>
    <n v="7.6086956521739135E-2"/>
    <n v="0.46875"/>
    <n v="0.3"/>
    <n v="0.28888888888888886"/>
    <n v="0.26666666666666666"/>
    <n v="2.0185580131712497E-2"/>
    <n v="0.19965736614345209"/>
    <n v="19.965736614345207"/>
    <s v="EMERGING"/>
    <n v="0.60000178622463562"/>
    <n v="0.39999821377536438"/>
    <n v="0.66666170494633903"/>
    <s v="🇰🇷 Korea-Led"/>
    <n v="1038552118"/>
    <x v="8"/>
  </r>
  <r>
    <n v="297"/>
    <n v="97"/>
    <x v="2"/>
    <x v="258"/>
    <x v="89"/>
    <d v="2021-01-18T00:00:00"/>
    <x v="10"/>
    <n v="111817"/>
    <n v="67090"/>
    <n v="44727"/>
    <n v="122552118"/>
    <n v="500000000"/>
    <n v="100000000"/>
    <n v="180000"/>
    <n v="70000"/>
    <n v="500000"/>
    <n v="9.5115543697317992E-3"/>
    <n v="5.434782608695652E-2"/>
    <n v="0.3125"/>
    <n v="0.18"/>
    <n v="0.15555555555555556"/>
    <n v="0.1111111111111111"/>
    <n v="2.015835786642341E-2"/>
    <n v="0.11879918514219646"/>
    <n v="11.879918514219646"/>
    <s v="EMERGING"/>
    <n v="0.59999821136320952"/>
    <n v="0.40000178863679048"/>
    <n v="0.666671635117007"/>
    <s v="⚖️ Balanced"/>
    <n v="722552118"/>
    <x v="5"/>
  </r>
  <r>
    <n v="298"/>
    <n v="98"/>
    <x v="2"/>
    <x v="259"/>
    <x v="90"/>
    <d v="2021-05-10T00:00:00"/>
    <x v="15"/>
    <n v="111804"/>
    <n v="67082"/>
    <n v="44722"/>
    <n v="488552118"/>
    <n v="1200000000"/>
    <n v="180000000"/>
    <n v="400000"/>
    <n v="170000"/>
    <n v="1600000"/>
    <n v="3.791766399993695E-2"/>
    <n v="0.13043478260869565"/>
    <n v="0.5625"/>
    <n v="0.4"/>
    <n v="0.37777777777777777"/>
    <n v="0.35555555555555557"/>
    <n v="2.0156014227689912E-2"/>
    <n v="0.26336903190629057"/>
    <n v="26.336903190629059"/>
    <s v="SOLID"/>
    <n v="0.5999964223104719"/>
    <n v="0.4000035776895281"/>
    <n v="0.66667660475239254"/>
    <s v="⚖️ Balanced"/>
    <n v="1868552118"/>
    <x v="8"/>
  </r>
  <r>
    <n v="299"/>
    <n v="99"/>
    <x v="2"/>
    <x v="260"/>
    <x v="91"/>
    <d v="2021-08-09T00:00:00"/>
    <x v="15"/>
    <n v="111696"/>
    <n v="67018"/>
    <n v="44678"/>
    <n v="188552118"/>
    <n v="900000000"/>
    <n v="150000000"/>
    <n v="300000"/>
    <n v="130000"/>
    <n v="1200000"/>
    <n v="1.4633967581736006E-2"/>
    <n v="9.7826086956521743E-2"/>
    <n v="0.46875"/>
    <n v="0.3"/>
    <n v="0.28888888888888886"/>
    <n v="0.26666666666666666"/>
    <n v="2.0136543998211624E-2"/>
    <n v="0.20334762434267997"/>
    <n v="20.334762434267997"/>
    <s v="SOLID"/>
    <n v="0.60000358114883257"/>
    <n v="0.39999641885116743"/>
    <n v="0.66665671909039359"/>
    <s v="🇰🇷 Korea-Led"/>
    <n v="1238552118"/>
    <x v="7"/>
  </r>
  <r>
    <n v="300"/>
    <n v="100"/>
    <x v="2"/>
    <x v="261"/>
    <x v="92"/>
    <d v="2021-04-13T00:00:00"/>
    <x v="12"/>
    <n v="111497"/>
    <n v="66898"/>
    <n v="44599"/>
    <n v="244118552"/>
    <n v="600000000"/>
    <n v="150000000"/>
    <n v="300000"/>
    <n v="130000"/>
    <n v="1200000"/>
    <n v="1.8946607516062669E-2"/>
    <n v="6.5217391304347824E-2"/>
    <n v="0.46875"/>
    <n v="0.3"/>
    <n v="0.28888888888888886"/>
    <n v="0.26666666666666666"/>
    <n v="2.010066829759885E-2"/>
    <n v="0.19857647494292183"/>
    <n v="19.857647494292184"/>
    <s v="EMERGING"/>
    <n v="0.59999820622976408"/>
    <n v="0.40000179377023598"/>
    <n v="0.66667164937666301"/>
    <s v="⚖️ Balanced"/>
    <n v="994118552"/>
    <x v="0"/>
  </r>
  <r>
    <n v="301"/>
    <n v="1"/>
    <x v="3"/>
    <x v="262"/>
    <x v="0"/>
    <d v="2022-06-10T00:00:00"/>
    <x v="0"/>
    <n v="3482598"/>
    <n v="1393039"/>
    <n v="2089559"/>
    <n v="3884552118"/>
    <n v="4800000000"/>
    <n v="300000000"/>
    <n v="900000"/>
    <n v="400000"/>
    <n v="4500000"/>
    <n v="0.30148910745397167"/>
    <n v="0.52173913043478259"/>
    <n v="0.9375"/>
    <n v="0.9"/>
    <n v="0.88888888888888884"/>
    <n v="1"/>
    <n v="0.62784242815395186"/>
    <n v="0.71420691416811821"/>
    <n v="71.42069141681182"/>
    <s v="ICONIC"/>
    <n v="0.39999994257160892"/>
    <n v="0.60000005742839113"/>
    <n v="1.5000003589274959"/>
    <s v="🌍 Global-Led"/>
    <n v="8984552118"/>
    <x v="3"/>
  </r>
  <r>
    <n v="302"/>
    <n v="2"/>
    <x v="3"/>
    <x v="263"/>
    <x v="18"/>
    <d v="2022-10-07T00:00:00"/>
    <x v="4"/>
    <n v="3176233"/>
    <n v="1270493"/>
    <n v="1905740"/>
    <n v="2488774552"/>
    <n v="3200000000"/>
    <n v="240000000"/>
    <n v="600000"/>
    <n v="250000"/>
    <n v="2500000"/>
    <n v="0.19315957040704021"/>
    <n v="0.34782608695652173"/>
    <n v="0.75"/>
    <n v="0.6"/>
    <n v="0.55555555555555558"/>
    <n v="0.55555555555555558"/>
    <n v="0.57261097580102871"/>
    <n v="0.49227525368287794"/>
    <n v="49.227525368287793"/>
    <s v="RISING"/>
    <n v="0.39999993703232728"/>
    <n v="0.60000006296767272"/>
    <n v="1.5000003935480164"/>
    <s v="🌍 Global-Led"/>
    <n v="5928774552"/>
    <x v="6"/>
  </r>
  <r>
    <n v="303"/>
    <n v="3"/>
    <x v="3"/>
    <x v="264"/>
    <x v="1"/>
    <d v="2022-05-27T00:00:00"/>
    <x v="1"/>
    <n v="2867353"/>
    <n v="1146941"/>
    <n v="1720412"/>
    <n v="2112884661"/>
    <n v="2400000000"/>
    <n v="220000000"/>
    <n v="600000"/>
    <n v="250000"/>
    <n v="2000000"/>
    <n v="0.16398588337799139"/>
    <n v="0.2608695652173913"/>
    <n v="0.6875"/>
    <n v="0.6"/>
    <n v="0.55555555555555558"/>
    <n v="0.44444444444444442"/>
    <n v="0.51692611949312506"/>
    <n v="0.44340771379479432"/>
    <n v="44.340771379479435"/>
    <s v="RISING"/>
    <n v="0.39999993024925778"/>
    <n v="0.60000006975074227"/>
    <n v="1.500000435942215"/>
    <s v="🌍 Global-Led"/>
    <n v="4732884661"/>
    <x v="8"/>
  </r>
  <r>
    <n v="304"/>
    <n v="4"/>
    <x v="3"/>
    <x v="265"/>
    <x v="9"/>
    <d v="2022-09-16T00:00:00"/>
    <x v="5"/>
    <n v="2522941"/>
    <n v="1009176"/>
    <n v="1513765"/>
    <n v="5774552118"/>
    <n v="9200000000"/>
    <n v="280000000"/>
    <n v="700000"/>
    <n v="300000"/>
    <n v="3000000"/>
    <n v="0.44817639488863759"/>
    <n v="1"/>
    <n v="0.875"/>
    <n v="0.7"/>
    <n v="0.66666666666666663"/>
    <n v="0.66666666666666663"/>
    <n v="0.45483555768686462"/>
    <n v="0.69662032909217642"/>
    <n v="69.662032909217643"/>
    <s v="ICONIC"/>
    <n v="0.39999984145487349"/>
    <n v="0.60000015854512645"/>
    <n v="1.5000009909074334"/>
    <s v="🌍 Global-Led"/>
    <n v="15254552118"/>
    <x v="1"/>
  </r>
  <r>
    <n v="305"/>
    <n v="5"/>
    <x v="3"/>
    <x v="266"/>
    <x v="8"/>
    <d v="2022-03-28T00:00:00"/>
    <x v="2"/>
    <n v="2095544"/>
    <n v="838218"/>
    <n v="1257326"/>
    <n v="1822552118"/>
    <n v="2300000000"/>
    <n v="210000000"/>
    <n v="480000"/>
    <n v="200000"/>
    <n v="1900000"/>
    <n v="0.14145250073953716"/>
    <n v="0.25"/>
    <n v="0.65625"/>
    <n v="0.48"/>
    <n v="0.44444444444444442"/>
    <n v="0.42222222222222222"/>
    <n v="0.37778446816527339"/>
    <n v="0.38359968607574124"/>
    <n v="38.359968607574125"/>
    <s v="SOLID"/>
    <n v="0.40000019088122224"/>
    <n v="0.5999998091187777"/>
    <n v="1.4999988069929302"/>
    <s v="⚖️ Balanced"/>
    <n v="4332552118"/>
    <x v="10"/>
  </r>
  <r>
    <n v="306"/>
    <n v="6"/>
    <x v="3"/>
    <x v="267"/>
    <x v="11"/>
    <d v="2022-09-16T00:00:00"/>
    <x v="2"/>
    <n v="1825170"/>
    <n v="730068"/>
    <n v="1095102"/>
    <n v="1488552118"/>
    <n v="2000000000"/>
    <n v="220000000"/>
    <n v="500000"/>
    <n v="220000"/>
    <n v="2000000"/>
    <n v="0.1155299853939401"/>
    <n v="0.21739130434782608"/>
    <n v="0.6875"/>
    <n v="0.5"/>
    <n v="0.48888888888888887"/>
    <n v="0.44444444444444442"/>
    <n v="0.32904146978598975"/>
    <n v="0.38396036967538738"/>
    <n v="38.396036967538741"/>
    <s v="SOLID"/>
    <n v="0.4"/>
    <n v="0.6"/>
    <n v="1.5"/>
    <s v="🌍 Global-Led"/>
    <n v="3708552118"/>
    <x v="1"/>
  </r>
  <r>
    <n v="307"/>
    <n v="7"/>
    <x v="3"/>
    <x v="268"/>
    <x v="15"/>
    <d v="2022-05-09T00:00:00"/>
    <x v="0"/>
    <n v="1806679"/>
    <n v="722672"/>
    <n v="1084007"/>
    <n v="2112552118"/>
    <n v="2100000000"/>
    <n v="240000000"/>
    <n v="550000"/>
    <n v="240000"/>
    <n v="2200000"/>
    <n v="0.16396007394379808"/>
    <n v="0.22826086956521738"/>
    <n v="0.75"/>
    <n v="0.55000000000000004"/>
    <n v="0.53333333333333333"/>
    <n v="0.48888888888888887"/>
    <n v="0.32570791410744321"/>
    <n v="0.42164503168778938"/>
    <n v="42.164503168778936"/>
    <s v="RISING"/>
    <n v="0.40000022140070263"/>
    <n v="0.59999977859929743"/>
    <n v="1.4999986162463745"/>
    <s v="⚖️ Balanced"/>
    <n v="4452552118"/>
    <x v="8"/>
  </r>
  <r>
    <n v="308"/>
    <n v="8"/>
    <x v="3"/>
    <x v="269"/>
    <x v="77"/>
    <d v="2022-07-08T00:00:00"/>
    <x v="2"/>
    <n v="1803050"/>
    <n v="721220"/>
    <n v="1081830"/>
    <n v="1488552118"/>
    <n v="3000000000"/>
    <n v="200000000"/>
    <n v="450000"/>
    <n v="190000"/>
    <n v="1800000"/>
    <n v="0.1155299853939401"/>
    <n v="0.32608695652173914"/>
    <n v="0.625"/>
    <n v="0.45"/>
    <n v="0.42222222222222222"/>
    <n v="0.4"/>
    <n v="0.32505367834099225"/>
    <n v="0.37162497348600293"/>
    <n v="37.16249734860029"/>
    <s v="SOLID"/>
    <n v="0.4"/>
    <n v="0.6"/>
    <n v="1.5"/>
    <s v="🌍 Global-Led"/>
    <n v="4688552118"/>
    <x v="4"/>
  </r>
  <r>
    <n v="309"/>
    <n v="9"/>
    <x v="3"/>
    <x v="270"/>
    <x v="18"/>
    <d v="2022-03-18T00:00:00"/>
    <x v="4"/>
    <n v="1762168"/>
    <n v="704867"/>
    <n v="1057301"/>
    <n v="2988552118"/>
    <n v="3100000000"/>
    <n v="260000000"/>
    <n v="650000"/>
    <n v="280000"/>
    <n v="2500000"/>
    <n v="0.23194846748494483"/>
    <n v="0.33695652173913043"/>
    <n v="0.8125"/>
    <n v="0.65"/>
    <n v="0.62222222222222223"/>
    <n v="0.55555555555555558"/>
    <n v="0.31768347536384989"/>
    <n v="0.4944090706885213"/>
    <n v="49.440907068852127"/>
    <s v="RISING"/>
    <n v="0.39999988650344348"/>
    <n v="0.60000011349655646"/>
    <n v="1.5000007093536796"/>
    <s v="🌍 Global-Led"/>
    <n v="6348552118"/>
    <x v="10"/>
  </r>
  <r>
    <n v="310"/>
    <n v="10"/>
    <x v="3"/>
    <x v="271"/>
    <x v="81"/>
    <d v="2022-08-22T00:00:00"/>
    <x v="7"/>
    <n v="1652402"/>
    <n v="660961"/>
    <n v="991441"/>
    <n v="2112774552"/>
    <n v="3800000000"/>
    <n v="230000000"/>
    <n v="520000"/>
    <n v="230000"/>
    <n v="2000000"/>
    <n v="0.16397733756289501"/>
    <n v="0.41304347826086957"/>
    <n v="0.71875"/>
    <n v="0.52"/>
    <n v="0.51111111111111107"/>
    <n v="0.44444444444444442"/>
    <n v="0.29789487157761141"/>
    <n v="0.43289202571698393"/>
    <n v="43.289202571698397"/>
    <s v="RISING"/>
    <n v="0.40000012103592225"/>
    <n v="0.5999998789640778"/>
    <n v="1.4999992435257148"/>
    <s v="⚖️ Balanced"/>
    <n v="6142774552"/>
    <x v="7"/>
  </r>
  <r>
    <n v="311"/>
    <n v="11"/>
    <x v="3"/>
    <x v="272"/>
    <x v="8"/>
    <d v="2022-05-30T00:00:00"/>
    <x v="2"/>
    <n v="1517211"/>
    <n v="758606"/>
    <n v="758605"/>
    <n v="2244552118"/>
    <n v="2200000000"/>
    <n v="210000000"/>
    <n v="480000"/>
    <n v="200000"/>
    <n v="1900000"/>
    <n v="0.17420490036780648"/>
    <n v="0.2391304347826087"/>
    <n v="0.65625"/>
    <n v="0.48"/>
    <n v="0.44444444444444442"/>
    <n v="0.42222222222222222"/>
    <n v="0.27352265126835923"/>
    <n v="0.37617849206321263"/>
    <n v="37.61784920632126"/>
    <s v="SOLID"/>
    <n v="0.50000032955205309"/>
    <n v="0.49999967044794691"/>
    <n v="0.9999986817926565"/>
    <s v="⚖️ Balanced"/>
    <n v="4654552118"/>
    <x v="8"/>
  </r>
  <r>
    <n v="312"/>
    <n v="12"/>
    <x v="3"/>
    <x v="273"/>
    <x v="1"/>
    <d v="2022-07-18T00:00:00"/>
    <x v="1"/>
    <n v="1470928"/>
    <n v="735464"/>
    <n v="735464"/>
    <n v="2488552118"/>
    <n v="2500000000"/>
    <n v="220000000"/>
    <n v="550000"/>
    <n v="240000"/>
    <n v="2200000"/>
    <n v="0.19314230678794325"/>
    <n v="0.27173913043478259"/>
    <n v="0.6875"/>
    <n v="0.55000000000000004"/>
    <n v="0.53333333333333333"/>
    <n v="0.48888888888888887"/>
    <n v="0.26517875653739997"/>
    <n v="0.41825593061485683"/>
    <n v="41.825593061485684"/>
    <s v="RISING"/>
    <n v="0.5"/>
    <n v="0.5"/>
    <n v="1"/>
    <s v="⚖️ Balanced"/>
    <n v="5208552118"/>
    <x v="4"/>
  </r>
  <r>
    <n v="313"/>
    <n v="13"/>
    <x v="3"/>
    <x v="274"/>
    <x v="8"/>
    <d v="2022-12-16T00:00:00"/>
    <x v="2"/>
    <n v="1395187"/>
    <n v="697594"/>
    <n v="697593"/>
    <n v="1122552118"/>
    <n v="2100000000"/>
    <n v="200000000"/>
    <n v="450000"/>
    <n v="190000"/>
    <n v="1800000"/>
    <n v="8.7123875763734954E-2"/>
    <n v="0.22826086956521738"/>
    <n v="0.625"/>
    <n v="0.45"/>
    <n v="0.42222222222222222"/>
    <n v="0.4"/>
    <n v="0.25152417643633507"/>
    <n v="0.34179319376044498"/>
    <n v="34.179319376044496"/>
    <s v="SOLID"/>
    <n v="0.50000035837489887"/>
    <n v="0.49999964162510113"/>
    <n v="0.99999856650143204"/>
    <s v="⚖️ Balanced"/>
    <n v="3422552118"/>
    <x v="11"/>
  </r>
  <r>
    <n v="314"/>
    <n v="14"/>
    <x v="3"/>
    <x v="275"/>
    <x v="56"/>
    <d v="2022-07-04T00:00:00"/>
    <x v="18"/>
    <n v="1387150"/>
    <n v="693575"/>
    <n v="693575"/>
    <n v="1744552118"/>
    <n v="1900000000"/>
    <n v="220000000"/>
    <n v="500000"/>
    <n v="220000"/>
    <n v="2000000"/>
    <n v="0.1353987396708049"/>
    <n v="0.20652173913043478"/>
    <n v="0.6875"/>
    <n v="0.5"/>
    <n v="0.48888888888888887"/>
    <n v="0.44444444444444442"/>
    <n v="0.2500752668593258"/>
    <n v="0.37700263703633352"/>
    <n v="37.700263703633354"/>
    <s v="SOLID"/>
    <n v="0.5"/>
    <n v="0.5"/>
    <n v="1"/>
    <s v="⚖️ Balanced"/>
    <n v="3864552118"/>
    <x v="4"/>
  </r>
  <r>
    <n v="315"/>
    <n v="15"/>
    <x v="3"/>
    <x v="276"/>
    <x v="93"/>
    <d v="2022-05-02T00:00:00"/>
    <x v="27"/>
    <n v="1149643"/>
    <n v="574822"/>
    <n v="574821"/>
    <n v="388552118"/>
    <n v="1200000000"/>
    <n v="260000000"/>
    <n v="400000"/>
    <n v="180000"/>
    <n v="2200000"/>
    <n v="3.0156431860536636E-2"/>
    <n v="0.13043478260869565"/>
    <n v="0.8125"/>
    <n v="0.4"/>
    <n v="0.4"/>
    <n v="0.48888888888888887"/>
    <n v="0.20725752803803185"/>
    <n v="0.33894206552922501"/>
    <n v="33.894206552922498"/>
    <s v="SOLID"/>
    <n v="0.50000043491762225"/>
    <n v="0.49999956508237775"/>
    <n v="0.99999826033102424"/>
    <s v="⚖️ Balanced"/>
    <n v="1848552118"/>
    <x v="8"/>
  </r>
  <r>
    <n v="316"/>
    <n v="16"/>
    <x v="3"/>
    <x v="277"/>
    <x v="7"/>
    <d v="2022-08-26T00:00:00"/>
    <x v="4"/>
    <n v="1121912"/>
    <n v="560956"/>
    <n v="560956"/>
    <n v="1822552118"/>
    <n v="2400000000"/>
    <n v="230000000"/>
    <n v="520000"/>
    <n v="230000"/>
    <n v="2000000"/>
    <n v="0.14145250073953716"/>
    <n v="0.2608695652173913"/>
    <n v="0.71875"/>
    <n v="0.52"/>
    <n v="0.51111111111111107"/>
    <n v="0.44444444444444442"/>
    <n v="0.20225818605967624"/>
    <n v="0.39244795446441538"/>
    <n v="39.244795446441536"/>
    <s v="SOLID"/>
    <n v="0.5"/>
    <n v="0.5"/>
    <n v="1"/>
    <s v="⚖️ Balanced"/>
    <n v="4452552118"/>
    <x v="7"/>
  </r>
  <r>
    <n v="317"/>
    <n v="17"/>
    <x v="3"/>
    <x v="278"/>
    <x v="94"/>
    <d v="2022-10-28T00:00:00"/>
    <x v="0"/>
    <n v="1040155"/>
    <n v="520078"/>
    <n v="520077"/>
    <n v="522552118"/>
    <n v="2200000000"/>
    <n v="300000000"/>
    <n v="800000"/>
    <n v="350000"/>
    <n v="4000000"/>
    <n v="4.0556482927333055E-2"/>
    <n v="0.2391304347826087"/>
    <n v="0.9375"/>
    <n v="0.8"/>
    <n v="0.77777777777777779"/>
    <n v="0.88888888888888884"/>
    <n v="0.18751904206470968"/>
    <n v="0.52898221324485928"/>
    <n v="52.898221324485931"/>
    <s v="RISING"/>
    <n v="0.50000048069758829"/>
    <n v="0.49999951930241165"/>
    <n v="0.99999807721149525"/>
    <s v="⚖️ Balanced"/>
    <n v="3022552118"/>
    <x v="6"/>
  </r>
  <r>
    <n v="318"/>
    <n v="18"/>
    <x v="3"/>
    <x v="279"/>
    <x v="28"/>
    <d v="2022-07-15T00:00:00"/>
    <x v="4"/>
    <n v="1032930"/>
    <n v="516465"/>
    <n v="516465"/>
    <n v="1488552118"/>
    <n v="2200000000"/>
    <n v="210000000"/>
    <n v="480000"/>
    <n v="200000"/>
    <n v="1900000"/>
    <n v="0.1155299853939401"/>
    <n v="0.2391304347826087"/>
    <n v="0.65625"/>
    <n v="0.48"/>
    <n v="0.44444444444444442"/>
    <n v="0.42222222222222222"/>
    <n v="0.18621651976859271"/>
    <n v="0.35601333290294235"/>
    <n v="35.601333290294235"/>
    <s v="SOLID"/>
    <n v="0.5"/>
    <n v="0.5"/>
    <n v="1"/>
    <s v="⚖️ Balanced"/>
    <n v="3898552118"/>
    <x v="4"/>
  </r>
  <r>
    <n v="319"/>
    <n v="19"/>
    <x v="3"/>
    <x v="280"/>
    <x v="22"/>
    <d v="2022-07-29T00:00:00"/>
    <x v="11"/>
    <n v="1007575"/>
    <n v="503788"/>
    <n v="503787"/>
    <n v="1122552118"/>
    <n v="1800000000"/>
    <n v="210000000"/>
    <n v="480000"/>
    <n v="200000"/>
    <n v="1900000"/>
    <n v="8.7123875763734954E-2"/>
    <n v="0.19565217391304349"/>
    <n v="0.65625"/>
    <n v="0.48"/>
    <n v="0.44444444444444442"/>
    <n v="0.42222222222222222"/>
    <n v="0.18164552283875945"/>
    <n v="0.34300611915939766"/>
    <n v="34.300611915939768"/>
    <s v="SOLID"/>
    <n v="0.50000049624097465"/>
    <n v="0.49999950375902541"/>
    <n v="0.99999801503807162"/>
    <s v="⚖️ Balanced"/>
    <n v="3132552118"/>
    <x v="4"/>
  </r>
  <r>
    <n v="320"/>
    <n v="20"/>
    <x v="3"/>
    <x v="281"/>
    <x v="28"/>
    <d v="2022-11-30T00:00:00"/>
    <x v="4"/>
    <n v="1003533"/>
    <n v="501767"/>
    <n v="501766"/>
    <n v="1022552118"/>
    <n v="2000000000"/>
    <n v="200000000"/>
    <n v="450000"/>
    <n v="190000"/>
    <n v="1800000"/>
    <n v="7.9362643624334636E-2"/>
    <n v="0.21739130434782608"/>
    <n v="0.625"/>
    <n v="0.45"/>
    <n v="0.42222222222222222"/>
    <n v="0.4"/>
    <n v="0.18091683147254428"/>
    <n v="0.33078153794237947"/>
    <n v="33.078153794237949"/>
    <s v="SOLID"/>
    <n v="0.50000049823971904"/>
    <n v="0.49999950176028091"/>
    <n v="0.9999980070431097"/>
    <s v="⚖️ Balanced"/>
    <n v="3222552118"/>
    <x v="2"/>
  </r>
  <r>
    <n v="321"/>
    <n v="21"/>
    <x v="3"/>
    <x v="282"/>
    <x v="81"/>
    <d v="2022-04-05T00:00:00"/>
    <x v="7"/>
    <n v="861185"/>
    <n v="516711"/>
    <n v="344474"/>
    <n v="2988552118"/>
    <n v="4200000000"/>
    <n v="260000000"/>
    <n v="600000"/>
    <n v="260000"/>
    <n v="2200000"/>
    <n v="0.23194846748494483"/>
    <n v="0.45652173913043476"/>
    <n v="0.8125"/>
    <n v="0.6"/>
    <n v="0.57777777777777772"/>
    <n v="0.48888888888888887"/>
    <n v="0.1552543479005504"/>
    <n v="0.47609017584630231"/>
    <n v="47.60901758463023"/>
    <s v="RISING"/>
    <n v="0.6"/>
    <n v="0.4"/>
    <n v="0.66666666666666663"/>
    <s v="🇰🇷 Korea-Led"/>
    <n v="7448552118"/>
    <x v="0"/>
  </r>
  <r>
    <n v="322"/>
    <n v="22"/>
    <x v="3"/>
    <x v="283"/>
    <x v="61"/>
    <d v="2022-10-17T00:00:00"/>
    <x v="21"/>
    <n v="824113"/>
    <n v="494468"/>
    <n v="329645"/>
    <n v="1988552118"/>
    <n v="2600000000"/>
    <n v="220000000"/>
    <n v="500000"/>
    <n v="220000"/>
    <n v="2000000"/>
    <n v="0.15433614609094168"/>
    <n v="0.28260869565217389"/>
    <n v="0.6875"/>
    <n v="0.5"/>
    <n v="0.48888888888888887"/>
    <n v="0.44444444444444442"/>
    <n v="0.14857101135222547"/>
    <n v="0.38218068469487276"/>
    <n v="38.218068469487278"/>
    <s v="SOLID"/>
    <n v="0.60000024268516572"/>
    <n v="0.39999975731483423"/>
    <n v="0.66666599254147896"/>
    <s v="🇰🇷 Korea-Led"/>
    <n v="4808552118"/>
    <x v="6"/>
  </r>
  <r>
    <n v="323"/>
    <n v="23"/>
    <x v="3"/>
    <x v="284"/>
    <x v="23"/>
    <d v="2022-11-28T00:00:00"/>
    <x v="2"/>
    <n v="803108"/>
    <n v="481865"/>
    <n v="321243"/>
    <n v="988552118"/>
    <n v="1900000000"/>
    <n v="200000000"/>
    <n v="450000"/>
    <n v="190000"/>
    <n v="1800000"/>
    <n v="7.6723824696938531E-2"/>
    <n v="0.20652173913043478"/>
    <n v="0.625"/>
    <n v="0.45"/>
    <n v="0.42222222222222222"/>
    <n v="0.4"/>
    <n v="0.14478423199860102"/>
    <n v="0.32448413850635782"/>
    <n v="32.448413850635781"/>
    <s v="SOLID"/>
    <n v="0.6000002490325087"/>
    <n v="0.3999997509674913"/>
    <n v="0.66666597490998514"/>
    <s v="🇰🇷 Korea-Led"/>
    <n v="3088552118"/>
    <x v="2"/>
  </r>
  <r>
    <n v="324"/>
    <n v="24"/>
    <x v="3"/>
    <x v="285"/>
    <x v="59"/>
    <d v="2022-02-15T00:00:00"/>
    <x v="5"/>
    <n v="797717"/>
    <n v="478630"/>
    <n v="319087"/>
    <n v="522552118"/>
    <n v="1400000000"/>
    <n v="200000000"/>
    <n v="450000"/>
    <n v="190000"/>
    <n v="1800000"/>
    <n v="4.0556482927333055E-2"/>
    <n v="0.15217391304347827"/>
    <n v="0.625"/>
    <n v="0.45"/>
    <n v="0.42222222222222222"/>
    <n v="0.4"/>
    <n v="0.14381234304380983"/>
    <n v="0.30862797876801923"/>
    <n v="30.862797876801924"/>
    <s v="SOLID"/>
    <n v="0.59999974928452071"/>
    <n v="0.40000025071547929"/>
    <n v="0.66666736309884467"/>
    <s v="⚖️ Balanced"/>
    <n v="2122552118"/>
    <x v="9"/>
  </r>
  <r>
    <n v="325"/>
    <n v="25"/>
    <x v="3"/>
    <x v="286"/>
    <x v="56"/>
    <d v="2022-01-10T00:00:00"/>
    <x v="18"/>
    <n v="782590"/>
    <n v="469554"/>
    <n v="313036"/>
    <n v="1822552118"/>
    <n v="1900000000"/>
    <n v="220000000"/>
    <n v="500000"/>
    <n v="220000"/>
    <n v="2000000"/>
    <n v="0.14145250073953716"/>
    <n v="0.20652173913043478"/>
    <n v="0.6875"/>
    <n v="0.5"/>
    <n v="0.48888888888888887"/>
    <n v="0.44444444444444442"/>
    <n v="0.14108524895753147"/>
    <n v="0.36610341205950797"/>
    <n v="36.610341205950796"/>
    <s v="SOLID"/>
    <n v="0.6"/>
    <n v="0.4"/>
    <n v="0.66666666666666663"/>
    <s v="🇰🇷 Korea-Led"/>
    <n v="3942552118"/>
    <x v="5"/>
  </r>
  <r>
    <n v="326"/>
    <n v="26"/>
    <x v="3"/>
    <x v="287"/>
    <x v="95"/>
    <d v="2022-10-17T00:00:00"/>
    <x v="13"/>
    <n v="754657"/>
    <n v="452794"/>
    <n v="301863"/>
    <n v="2774552118"/>
    <n v="4500000000"/>
    <n v="260000000"/>
    <n v="650000"/>
    <n v="280000"/>
    <n v="2500000"/>
    <n v="0.21533943070662814"/>
    <n v="0.4891304347826087"/>
    <n v="0.8125"/>
    <n v="0.65"/>
    <n v="0.62222222222222223"/>
    <n v="0.55555555555555558"/>
    <n v="0.13604949043885536"/>
    <n v="0.49730927094406618"/>
    <n v="49.730927094406617"/>
    <s v="RISING"/>
    <n v="0.59999973497893744"/>
    <n v="0.40000026502106256"/>
    <n v="0.66666740283661008"/>
    <s v="⚖️ Balanced"/>
    <n v="7534552118"/>
    <x v="6"/>
  </r>
  <r>
    <n v="327"/>
    <n v="27"/>
    <x v="3"/>
    <x v="288"/>
    <x v="23"/>
    <d v="2022-03-21T00:00:00"/>
    <x v="2"/>
    <n v="694304"/>
    <n v="416582"/>
    <n v="277722"/>
    <n v="1122552118"/>
    <n v="2300000000"/>
    <n v="210000000"/>
    <n v="480000"/>
    <n v="200000"/>
    <n v="1900000"/>
    <n v="8.7123875763734954E-2"/>
    <n v="0.25"/>
    <n v="0.65625"/>
    <n v="0.48"/>
    <n v="0.44444444444444442"/>
    <n v="0.42222222222222222"/>
    <n v="0.12516905747864135"/>
    <n v="0.34603283840456728"/>
    <n v="34.603283840456726"/>
    <s v="SOLID"/>
    <n v="0.59999942388348615"/>
    <n v="0.4000005761165138"/>
    <n v="0.66666826699185278"/>
    <s v="⚖️ Balanced"/>
    <n v="3632552118"/>
    <x v="10"/>
  </r>
  <r>
    <n v="328"/>
    <n v="28"/>
    <x v="3"/>
    <x v="289"/>
    <x v="55"/>
    <d v="2020-12-07T00:00:00"/>
    <x v="17"/>
    <n v="686586"/>
    <n v="411952"/>
    <n v="274634"/>
    <n v="1744552118"/>
    <n v="1500000000"/>
    <n v="220000000"/>
    <n v="500000"/>
    <n v="220000"/>
    <n v="2000000"/>
    <n v="0.1353987396708049"/>
    <n v="0.16304347826086957"/>
    <n v="0.6875"/>
    <n v="0.5"/>
    <n v="0.48888888888888887"/>
    <n v="0.44444444444444442"/>
    <n v="0.12377765719055406"/>
    <n v="0.35571859562494257"/>
    <n v="35.571859562494254"/>
    <s v="SOLID"/>
    <n v="0.60000058259271238"/>
    <n v="0.39999941740728767"/>
    <n v="0.66666504835514817"/>
    <s v="🇰🇷 Korea-Led"/>
    <n v="3464552118"/>
    <x v="11"/>
  </r>
  <r>
    <n v="329"/>
    <n v="29"/>
    <x v="3"/>
    <x v="290"/>
    <x v="96"/>
    <d v="2021-12-27T00:00:00"/>
    <x v="2"/>
    <n v="564410"/>
    <n v="338646"/>
    <n v="225764"/>
    <n v="188552118"/>
    <n v="800000000"/>
    <n v="200000000"/>
    <n v="450000"/>
    <n v="190000"/>
    <n v="1800000"/>
    <n v="1.4633967581736006E-2"/>
    <n v="8.6956521739130432E-2"/>
    <n v="0.625"/>
    <n v="0.45"/>
    <n v="0.42222222222222222"/>
    <n v="0.4"/>
    <n v="0.10175177981333819"/>
    <n v="0.28824830752872072"/>
    <n v="28.824830752872071"/>
    <s v="SOLID"/>
    <n v="0.6"/>
    <n v="0.4"/>
    <n v="0.66666666666666663"/>
    <s v="🇰🇷 Korea-Led"/>
    <n v="1188552118"/>
    <x v="11"/>
  </r>
  <r>
    <n v="330"/>
    <n v="30"/>
    <x v="3"/>
    <x v="291"/>
    <x v="97"/>
    <d v="2022-09-19T00:00:00"/>
    <x v="4"/>
    <n v="562596"/>
    <n v="337558"/>
    <n v="225038"/>
    <n v="988552118"/>
    <n v="2000000000"/>
    <n v="180000000"/>
    <n v="400000"/>
    <n v="170000"/>
    <n v="1600000"/>
    <n v="7.6723824696938531E-2"/>
    <n v="0.21739130434782608"/>
    <n v="0.5625"/>
    <n v="0.4"/>
    <n v="0.37777777777777777"/>
    <n v="0.35555555555555557"/>
    <n v="0.10142475207006398"/>
    <n v="0.29407631069006418"/>
    <n v="29.407631069006417"/>
    <s v="SOLID"/>
    <n v="0.60000071098976882"/>
    <n v="0.39999928901023113"/>
    <n v="0.66666469169742681"/>
    <s v="🇰🇷 Korea-Led"/>
    <n v="3168552118"/>
    <x v="1"/>
  </r>
  <r>
    <n v="331"/>
    <n v="31"/>
    <x v="3"/>
    <x v="292"/>
    <x v="98"/>
    <d v="2022-12-02T00:00:00"/>
    <x v="0"/>
    <n v="544294"/>
    <n v="326576"/>
    <n v="217718"/>
    <n v="1988552118"/>
    <n v="2600000000"/>
    <n v="280000000"/>
    <n v="700000"/>
    <n v="300000"/>
    <n v="3500000"/>
    <n v="0.15433614609094168"/>
    <n v="0.28260869565217389"/>
    <n v="0.875"/>
    <n v="0.7"/>
    <n v="0.66666666666666663"/>
    <n v="0.77777777777777779"/>
    <n v="9.8125269293104472E-2"/>
    <n v="0.49586776417948059"/>
    <n v="49.586776417948059"/>
    <s v="RISING"/>
    <n v="0.5999992651030509"/>
    <n v="0.4000007348969491"/>
    <n v="0.66666870804958112"/>
    <s v="⚖️ Balanced"/>
    <n v="4868552118"/>
    <x v="11"/>
  </r>
  <r>
    <n v="332"/>
    <n v="32"/>
    <x v="3"/>
    <x v="293"/>
    <x v="7"/>
    <d v="2022-06-24T00:00:00"/>
    <x v="4"/>
    <n v="544265"/>
    <n v="326559"/>
    <n v="217706"/>
    <n v="2112552118"/>
    <n v="2800000000"/>
    <n v="260000000"/>
    <n v="600000"/>
    <n v="260000"/>
    <n v="2200000"/>
    <n v="0.16396007394379808"/>
    <n v="0.30434782608695654"/>
    <n v="0.8125"/>
    <n v="0.6"/>
    <n v="0.57777777777777772"/>
    <n v="0.48888888888888887"/>
    <n v="9.8120041175929748E-2"/>
    <n v="0.43169792605179635"/>
    <n v="43.169792605179637"/>
    <s v="RISING"/>
    <n v="0.6"/>
    <n v="0.4"/>
    <n v="0.66666666666666663"/>
    <s v="🇰🇷 Korea-Led"/>
    <n v="5172552118"/>
    <x v="3"/>
  </r>
  <r>
    <n v="333"/>
    <n v="33"/>
    <x v="3"/>
    <x v="294"/>
    <x v="99"/>
    <d v="2022-03-15T00:00:00"/>
    <x v="8"/>
    <n v="534147"/>
    <n v="320488"/>
    <n v="213659"/>
    <n v="188552118"/>
    <n v="1300000000"/>
    <n v="120000000"/>
    <n v="200000"/>
    <n v="90000"/>
    <n v="700000"/>
    <n v="1.4633967581736006E-2"/>
    <n v="0.14130434782608695"/>
    <n v="0.375"/>
    <n v="0.2"/>
    <n v="0.2"/>
    <n v="0.15555555555555556"/>
    <n v="9.629596912165829E-2"/>
    <n v="0.16616507656519633"/>
    <n v="16.616507656519634"/>
    <s v="EMERGING"/>
    <n v="0.59999962557123787"/>
    <n v="0.40000037442876213"/>
    <n v="0.66666770674721054"/>
    <s v="⚖️ Balanced"/>
    <n v="1608552118"/>
    <x v="10"/>
  </r>
  <r>
    <n v="334"/>
    <n v="34"/>
    <x v="3"/>
    <x v="295"/>
    <x v="100"/>
    <d v="2022-08-01T00:00:00"/>
    <x v="28"/>
    <n v="530766"/>
    <n v="318460"/>
    <n v="212306"/>
    <n v="3112552118"/>
    <n v="3500000000"/>
    <n v="300000000"/>
    <n v="800000"/>
    <n v="350000"/>
    <n v="3000000"/>
    <n v="0.24157239533780123"/>
    <n v="0.38043478260869568"/>
    <n v="0.9375"/>
    <n v="0.8"/>
    <n v="0.77777777777777779"/>
    <n v="0.66666666666666663"/>
    <n v="9.5686442771046321E-2"/>
    <n v="0.55241856402020872"/>
    <n v="55.241856402020872"/>
    <s v="RISING"/>
    <n v="0.60000075362777572"/>
    <n v="0.39999924637222428"/>
    <n v="0.66666457325880801"/>
    <s v="🇰🇷 Korea-Led"/>
    <n v="6912552118"/>
    <x v="7"/>
  </r>
  <r>
    <n v="335"/>
    <n v="35"/>
    <x v="3"/>
    <x v="296"/>
    <x v="97"/>
    <d v="2022-02-22T00:00:00"/>
    <x v="4"/>
    <n v="498432"/>
    <n v="299059"/>
    <n v="199373"/>
    <n v="744552118"/>
    <n v="2200000000"/>
    <n v="200000000"/>
    <n v="450000"/>
    <n v="190000"/>
    <n v="1800000"/>
    <n v="5.7786418276801761E-2"/>
    <n v="0.2391304347826087"/>
    <n v="0.625"/>
    <n v="0.45"/>
    <n v="0.42222222222222222"/>
    <n v="0.4"/>
    <n v="8.9857272401129992E-2"/>
    <n v="0.32057691805588101"/>
    <n v="32.057691805588099"/>
    <s v="SOLID"/>
    <n v="0.59999959874165387"/>
    <n v="0.40000040125834618"/>
    <n v="0.66666778127392923"/>
    <s v="⚖️ Balanced"/>
    <n v="3144552118"/>
    <x v="9"/>
  </r>
  <r>
    <n v="336"/>
    <n v="36"/>
    <x v="3"/>
    <x v="297"/>
    <x v="59"/>
    <d v="2022-10-04T00:00:00"/>
    <x v="5"/>
    <n v="483423"/>
    <n v="290054"/>
    <n v="193369"/>
    <n v="611552118"/>
    <n v="1500000000"/>
    <n v="210000000"/>
    <n v="480000"/>
    <n v="200000"/>
    <n v="1900000"/>
    <n v="4.7463979531399338E-2"/>
    <n v="0.16304347826086957"/>
    <n v="0.65625"/>
    <n v="0.48"/>
    <n v="0.44444444444444442"/>
    <n v="0.42222222222222222"/>
    <n v="8.7151451343355696E-2"/>
    <n v="0.31992951171221323"/>
    <n v="31.992951171221325"/>
    <s v="SOLID"/>
    <n v="0.60000041371635193"/>
    <n v="0.39999958628364807"/>
    <n v="0.66666551745537039"/>
    <s v="🇰🇷 Korea-Led"/>
    <n v="2321552118"/>
    <x v="6"/>
  </r>
  <r>
    <n v="337"/>
    <n v="37"/>
    <x v="3"/>
    <x v="298"/>
    <x v="101"/>
    <d v="2022-07-15T00:00:00"/>
    <x v="0"/>
    <n v="476770"/>
    <n v="286062"/>
    <n v="190708"/>
    <n v="522552118"/>
    <n v="2400000000"/>
    <n v="240000000"/>
    <n v="600000"/>
    <n v="260000"/>
    <n v="3500000"/>
    <n v="4.0556482927333055E-2"/>
    <n v="0.2608695652173913"/>
    <n v="0.75"/>
    <n v="0.6"/>
    <n v="0.57777777777777772"/>
    <n v="0.77777777777777779"/>
    <n v="8.5952049151512638E-2"/>
    <n v="0.42604716286498728"/>
    <n v="42.604716286498729"/>
    <s v="RISING"/>
    <n v="0.6"/>
    <n v="0.4"/>
    <n v="0.66666666666666663"/>
    <s v="🇰🇷 Korea-Led"/>
    <n v="3162552118"/>
    <x v="4"/>
  </r>
  <r>
    <n v="338"/>
    <n v="38"/>
    <x v="3"/>
    <x v="299"/>
    <x v="10"/>
    <d v="2022-05-23T00:00:00"/>
    <x v="29"/>
    <n v="459254"/>
    <n v="275552"/>
    <n v="183702"/>
    <n v="822552118"/>
    <n v="1800000000"/>
    <n v="200000000"/>
    <n v="450000"/>
    <n v="190000"/>
    <n v="1800000"/>
    <n v="6.3840179345534001E-2"/>
    <n v="0.19565217391304349"/>
    <n v="0.625"/>
    <n v="0.45"/>
    <n v="0.42222222222222222"/>
    <n v="0.4"/>
    <n v="8.2794266377978445E-2"/>
    <n v="0.31349836003788001"/>
    <n v="31.349836003787999"/>
    <s v="SOLID"/>
    <n v="0.59999912902228392"/>
    <n v="0.40000087097771603"/>
    <n v="0.66666908605272324"/>
    <s v="⚖️ Balanced"/>
    <n v="2822552118"/>
    <x v="8"/>
  </r>
  <r>
    <n v="339"/>
    <n v="39"/>
    <x v="3"/>
    <x v="300"/>
    <x v="95"/>
    <d v="2022-05-02T00:00:00"/>
    <x v="13"/>
    <n v="453215"/>
    <n v="271929"/>
    <n v="181286"/>
    <n v="2112552118"/>
    <n v="3800000000"/>
    <n v="260000000"/>
    <n v="650000"/>
    <n v="280000"/>
    <n v="2500000"/>
    <n v="0.16396007394379808"/>
    <n v="0.41304347826086957"/>
    <n v="0.8125"/>
    <n v="0.65"/>
    <n v="0.62222222222222223"/>
    <n v="0.55555555555555558"/>
    <n v="8.1705556046317518E-2"/>
    <n v="0.46914837133488202"/>
    <n v="46.914837133488199"/>
    <s v="RISING"/>
    <n v="0.6"/>
    <n v="0.4"/>
    <n v="0.66666666666666663"/>
    <s v="🇰🇷 Korea-Led"/>
    <n v="6172552118"/>
    <x v="8"/>
  </r>
  <r>
    <n v="340"/>
    <n v="40"/>
    <x v="3"/>
    <x v="301"/>
    <x v="25"/>
    <d v="2022-08-16T00:00:00"/>
    <x v="11"/>
    <n v="439502"/>
    <n v="263701"/>
    <n v="175801"/>
    <n v="611552118"/>
    <n v="1200000000"/>
    <n v="150000000"/>
    <n v="300000"/>
    <n v="130000"/>
    <n v="1200000"/>
    <n v="4.7463979531399338E-2"/>
    <n v="0.13043478260869565"/>
    <n v="0.46875"/>
    <n v="0.3"/>
    <n v="0.28888888888888886"/>
    <n v="0.26666666666666666"/>
    <n v="7.9233377742282673E-2"/>
    <n v="0.22130115646633677"/>
    <n v="22.130115646633676"/>
    <s v="SOLID"/>
    <n v="0.5999995449394997"/>
    <n v="0.4000004550605003"/>
    <n v="0.66666793072457065"/>
    <s v="⚖️ Balanced"/>
    <n v="1961552118"/>
    <x v="7"/>
  </r>
  <r>
    <n v="341"/>
    <n v="41"/>
    <x v="3"/>
    <x v="302"/>
    <x v="13"/>
    <d v="2022-04-26T00:00:00"/>
    <x v="7"/>
    <n v="435754"/>
    <n v="261452"/>
    <n v="174302"/>
    <n v="611552118"/>
    <n v="1300000000"/>
    <n v="200000000"/>
    <n v="450000"/>
    <n v="190000"/>
    <n v="1800000"/>
    <n v="4.7463979531399338E-2"/>
    <n v="0.14130434782608695"/>
    <n v="0.625"/>
    <n v="0.45"/>
    <n v="0.42222222222222222"/>
    <n v="0.4"/>
    <n v="7.8557688667425046E-2"/>
    <n v="0.30084549008839229"/>
    <n v="30.084549008839229"/>
    <s v="SOLID"/>
    <n v="0.59999908205088193"/>
    <n v="0.40000091794911807"/>
    <n v="0.66666921652922906"/>
    <s v="⚖️ Balanced"/>
    <n v="2111552118"/>
    <x v="0"/>
  </r>
  <r>
    <n v="342"/>
    <n v="42"/>
    <x v="3"/>
    <x v="303"/>
    <x v="102"/>
    <d v="2022-01-03T00:00:00"/>
    <x v="30"/>
    <n v="396102"/>
    <n v="237661"/>
    <n v="158441"/>
    <n v="988552118"/>
    <n v="1500000000"/>
    <n v="180000000"/>
    <n v="400000"/>
    <n v="170000"/>
    <n v="1600000"/>
    <n v="7.6723824696938531E-2"/>
    <n v="0.16304347826086957"/>
    <n v="0.5625"/>
    <n v="0.4"/>
    <n v="0.37777777777777777"/>
    <n v="0.35555555555555557"/>
    <n v="7.1409229970452126E-2"/>
    <n v="0.28153547282432428"/>
    <n v="28.153547282432427"/>
    <s v="SOLID"/>
    <n v="0.59999949507955019"/>
    <n v="0.40000050492044981"/>
    <n v="0.66666806922465194"/>
    <s v="⚖️ Balanced"/>
    <n v="2668552118"/>
    <x v="5"/>
  </r>
  <r>
    <n v="343"/>
    <n v="43"/>
    <x v="3"/>
    <x v="304"/>
    <x v="102"/>
    <d v="2022-06-20T00:00:00"/>
    <x v="12"/>
    <n v="353401"/>
    <n v="212041"/>
    <n v="141360"/>
    <n v="822552118"/>
    <n v="1600000000"/>
    <n v="150000000"/>
    <n v="300000"/>
    <n v="130000"/>
    <n v="1200000"/>
    <n v="6.3840179345534001E-2"/>
    <n v="0.17391304347826086"/>
    <n v="0.46875"/>
    <n v="0.3"/>
    <n v="0.28888888888888886"/>
    <n v="0.26666666666666666"/>
    <n v="6.3711097850522716E-2"/>
    <n v="0.22993272599261352"/>
    <n v="22.993272599261353"/>
    <s v="SOLID"/>
    <n v="0.60000113185871007"/>
    <n v="0.39999886814128993"/>
    <n v="0.66666352262062523"/>
    <s v="🇰🇷 Korea-Led"/>
    <n v="2572552118"/>
    <x v="3"/>
  </r>
  <r>
    <n v="344"/>
    <n v="44"/>
    <x v="3"/>
    <x v="0"/>
    <x v="0"/>
    <d v="2019-04-12T00:00:00"/>
    <x v="0"/>
    <n v="333361"/>
    <n v="200017"/>
    <n v="133344"/>
    <n v="6214552883"/>
    <n v="3900000000"/>
    <n v="300000000"/>
    <n v="900000"/>
    <n v="400000"/>
    <n v="4000000"/>
    <n v="0.48232587567542484"/>
    <n v="0.42391304347826086"/>
    <n v="0.9375"/>
    <n v="0.9"/>
    <n v="0.88888888888888884"/>
    <n v="0.88888888888888884"/>
    <n v="6.0098288602884839E-2"/>
    <n v="0.65434190898142031"/>
    <n v="65.434190898142035"/>
    <s v="ICONIC"/>
    <n v="0.60000119990040823"/>
    <n v="0.39999880009959171"/>
    <n v="0.66666333361664254"/>
    <s v="🇰🇷 Korea-Led"/>
    <n v="10414552883"/>
    <x v="0"/>
  </r>
  <r>
    <n v="345"/>
    <n v="45"/>
    <x v="3"/>
    <x v="202"/>
    <x v="15"/>
    <d v="2021-08-17T00:00:00"/>
    <x v="0"/>
    <n v="332076"/>
    <n v="199246"/>
    <n v="132830"/>
    <n v="2344118552"/>
    <n v="2100000000"/>
    <n v="240000000"/>
    <n v="600000"/>
    <n v="250000"/>
    <n v="2500000"/>
    <n v="0.1819324824434693"/>
    <n v="0.22826086956521738"/>
    <n v="0.75"/>
    <n v="0.6"/>
    <n v="0.55555555555555558"/>
    <n v="0.55555555555555558"/>
    <n v="5.9866628928073727E-2"/>
    <n v="0.41352641273688839"/>
    <n v="41.352641273688839"/>
    <s v="RISING"/>
    <n v="0.60000120454353822"/>
    <n v="0.39999879545646178"/>
    <n v="0.66666332071911105"/>
    <s v="🇰🇷 Korea-Led"/>
    <n v="4684118552"/>
    <x v="7"/>
  </r>
  <r>
    <n v="346"/>
    <n v="46"/>
    <x v="3"/>
    <x v="305"/>
    <x v="103"/>
    <d v="2022-08-05T00:00:00"/>
    <x v="2"/>
    <n v="294948"/>
    <n v="176969"/>
    <n v="117979"/>
    <n v="1122552118"/>
    <n v="2200000000"/>
    <n v="220000000"/>
    <n v="500000"/>
    <n v="220000"/>
    <n v="2000000"/>
    <n v="8.7123875763734954E-2"/>
    <n v="0.2391304347826087"/>
    <n v="0.6875"/>
    <n v="0.5"/>
    <n v="0.48888888888888887"/>
    <n v="0.44444444444444442"/>
    <n v="5.3173196705204498E-2"/>
    <n v="0.35219741207697713"/>
    <n v="35.219741207697716"/>
    <s v="SOLID"/>
    <n v="0.60000067808562862"/>
    <n v="0.39999932191437132"/>
    <n v="0.66666478309760469"/>
    <s v="🇰🇷 Korea-Led"/>
    <n v="3542552118"/>
    <x v="7"/>
  </r>
  <r>
    <n v="347"/>
    <n v="47"/>
    <x v="3"/>
    <x v="100"/>
    <x v="0"/>
    <d v="2020-02-21T00:00:00"/>
    <x v="0"/>
    <n v="292721"/>
    <n v="175633"/>
    <n v="117088"/>
    <n v="12884552118"/>
    <n v="7200000000"/>
    <n v="320000000"/>
    <n v="1000000"/>
    <n v="450000"/>
    <n v="4500000"/>
    <n v="1"/>
    <n v="0.78260869565217395"/>
    <n v="1"/>
    <n v="1"/>
    <n v="1"/>
    <n v="1"/>
    <n v="5.2771713362166101E-2"/>
    <n v="0.85884836673070786"/>
    <n v="85.88483667307078"/>
    <s v="LEGEND"/>
    <n v="0.60000136648890923"/>
    <n v="0.39999863351109077"/>
    <n v="0.66666287087278586"/>
    <s v="🇰🇷 Korea-Led"/>
    <n v="20404552118"/>
    <x v="9"/>
  </r>
  <r>
    <n v="348"/>
    <n v="48"/>
    <x v="3"/>
    <x v="14"/>
    <x v="0"/>
    <d v="2018-05-18T00:00:00"/>
    <x v="0"/>
    <n v="292131"/>
    <n v="175279"/>
    <n v="116852"/>
    <n v="10442118775"/>
    <n v="6800000000"/>
    <n v="300000000"/>
    <n v="900000"/>
    <n v="400000"/>
    <n v="4000000"/>
    <n v="0.81043707839965451"/>
    <n v="0.73913043478260865"/>
    <n v="0.9375"/>
    <n v="0.9"/>
    <n v="0.88888888888888884"/>
    <n v="0.88888888888888884"/>
    <n v="5.2665348219645823E-2"/>
    <n v="0.76617125855136459"/>
    <n v="76.617125855136464"/>
    <s v="LEGEND"/>
    <n v="0.60000136924872749"/>
    <n v="0.39999863075127257"/>
    <n v="0.66666286320665913"/>
    <s v="🇰🇷 Korea-Led"/>
    <n v="17542118775"/>
    <x v="8"/>
  </r>
  <r>
    <n v="349"/>
    <n v="49"/>
    <x v="3"/>
    <x v="306"/>
    <x v="61"/>
    <d v="2022-03-14T00:00:00"/>
    <x v="21"/>
    <n v="274958"/>
    <n v="164975"/>
    <n v="109983"/>
    <n v="1744552118"/>
    <n v="2300000000"/>
    <n v="230000000"/>
    <n v="520000"/>
    <n v="230000"/>
    <n v="2000000"/>
    <n v="0.1353987396708049"/>
    <n v="0.25"/>
    <n v="0.71875"/>
    <n v="0.52"/>
    <n v="0.51111111111111107"/>
    <n v="0.44444444444444442"/>
    <n v="4.9569401452695457E-2"/>
    <n v="0.37271468507831917"/>
    <n v="37.271468507831919"/>
    <s v="SOLID"/>
    <n v="0.6000007273838186"/>
    <n v="0.3999992726161814"/>
    <n v="0.66666464615850884"/>
    <s v="🇰🇷 Korea-Led"/>
    <n v="4274552118"/>
    <x v="10"/>
  </r>
  <r>
    <n v="350"/>
    <n v="50"/>
    <x v="3"/>
    <x v="307"/>
    <x v="102"/>
    <d v="2022-10-12T00:00:00"/>
    <x v="30"/>
    <n v="267476"/>
    <n v="160486"/>
    <n v="106990"/>
    <n v="611552118"/>
    <n v="1400000000"/>
    <n v="150000000"/>
    <n v="300000"/>
    <n v="130000"/>
    <n v="1200000"/>
    <n v="4.7463979531399338E-2"/>
    <n v="0.15217391304347827"/>
    <n v="0.46875"/>
    <n v="0.3"/>
    <n v="0.28888888888888886"/>
    <n v="0.26666666666666666"/>
    <n v="4.8220547221616283E-2"/>
    <n v="0.22158539728297652"/>
    <n v="22.158539728297651"/>
    <s v="SOLID"/>
    <n v="0.60000149546127501"/>
    <n v="0.39999850453872499"/>
    <n v="0.66666251261792309"/>
    <s v="🇰🇷 Korea-Led"/>
    <n v="2161552118"/>
    <x v="6"/>
  </r>
  <r>
    <n v="351"/>
    <n v="51"/>
    <x v="3"/>
    <x v="12"/>
    <x v="0"/>
    <d v="2017-09-18T00:00:00"/>
    <x v="0"/>
    <n v="263067"/>
    <n v="157840"/>
    <n v="105227"/>
    <n v="7118552441"/>
    <n v="5500000000"/>
    <n v="300000000"/>
    <n v="900000"/>
    <n v="400000"/>
    <n v="4000000"/>
    <n v="0.55248737991095764"/>
    <n v="0.59782608695652173"/>
    <n v="0.9375"/>
    <n v="0.9"/>
    <n v="0.88888888888888884"/>
    <n v="0.88888888888888884"/>
    <n v="4.7425693131155432E-2"/>
    <n v="0.69514221163323042"/>
    <n v="69.514221163323043"/>
    <s v="ICONIC"/>
    <n v="0.59999923973740532"/>
    <n v="0.40000076026259468"/>
    <n v="0.66666877850988338"/>
    <s v="⚖️ Balanced"/>
    <n v="12918552441"/>
    <x v="1"/>
  </r>
  <r>
    <n v="352"/>
    <n v="52"/>
    <x v="3"/>
    <x v="308"/>
    <x v="83"/>
    <d v="2022-07-05T00:00:00"/>
    <x v="8"/>
    <n v="261827"/>
    <n v="157096"/>
    <n v="104731"/>
    <n v="822552118"/>
    <n v="2000000000"/>
    <n v="150000000"/>
    <n v="300000"/>
    <n v="130000"/>
    <n v="1200000"/>
    <n v="6.3840179345534001E-2"/>
    <n v="0.21739130434782608"/>
    <n v="0.46875"/>
    <n v="0.3"/>
    <n v="0.28888888888888886"/>
    <n v="0.26666666666666666"/>
    <n v="4.7202146051960277E-2"/>
    <n v="0.23550804564259775"/>
    <n v="23.550804564259774"/>
    <s v="SOLID"/>
    <n v="0.59999923613683848"/>
    <n v="0.40000076386316158"/>
    <n v="0.66666878851148348"/>
    <s v="⚖️ Balanced"/>
    <n v="2972552118"/>
    <x v="4"/>
  </r>
  <r>
    <n v="353"/>
    <n v="53"/>
    <x v="3"/>
    <x v="309"/>
    <x v="83"/>
    <d v="2022-02-21T00:00:00"/>
    <x v="25"/>
    <n v="258572"/>
    <n v="155143"/>
    <n v="103429"/>
    <n v="988552118"/>
    <n v="2100000000"/>
    <n v="200000000"/>
    <n v="450000"/>
    <n v="190000"/>
    <n v="1800000"/>
    <n v="7.6723824696938531E-2"/>
    <n v="0.22826086956521738"/>
    <n v="0.625"/>
    <n v="0.45"/>
    <n v="0.42222222222222222"/>
    <n v="0.4"/>
    <n v="4.6615334969072983E-2"/>
    <n v="0.31738121200702279"/>
    <n v="31.738121200702281"/>
    <s v="SOLID"/>
    <n v="0.59999922652104631"/>
    <n v="0.40000077347895363"/>
    <n v="0.66666881522208543"/>
    <s v="⚖️ Balanced"/>
    <n v="3288552118"/>
    <x v="9"/>
  </r>
  <r>
    <n v="354"/>
    <n v="54"/>
    <x v="3"/>
    <x v="310"/>
    <x v="27"/>
    <d v="2022-05-23T00:00:00"/>
    <x v="15"/>
    <n v="253427"/>
    <n v="152056"/>
    <n v="101371"/>
    <n v="188552118"/>
    <n v="900000000"/>
    <n v="120000000"/>
    <n v="200000"/>
    <n v="90000"/>
    <n v="700000"/>
    <n v="1.4633967581736006E-2"/>
    <n v="9.7826086956521743E-2"/>
    <n v="0.375"/>
    <n v="0.2"/>
    <n v="0.2"/>
    <n v="0.15555555555555556"/>
    <n v="4.568779487031565E-2"/>
    <n v="0.15320687304972255"/>
    <n v="15.320687304972255"/>
    <s v="EMERGING"/>
    <n v="0.59999921081810537"/>
    <n v="0.40000078918189458"/>
    <n v="0.66666885884147942"/>
    <s v="⚖️ Balanced"/>
    <n v="1208552118"/>
    <x v="8"/>
  </r>
  <r>
    <n v="355"/>
    <n v="55"/>
    <x v="3"/>
    <x v="311"/>
    <x v="22"/>
    <d v="2022-12-30T00:00:00"/>
    <x v="11"/>
    <n v="252291"/>
    <n v="151375"/>
    <n v="100916"/>
    <n v="822552118"/>
    <n v="1600000000"/>
    <n v="210000000"/>
    <n v="480000"/>
    <n v="200000"/>
    <n v="1900000"/>
    <n v="6.3840179345534001E-2"/>
    <n v="0.17391304347826086"/>
    <n v="0.65625"/>
    <n v="0.48"/>
    <n v="0.44444444444444442"/>
    <n v="0.42222222222222222"/>
    <n v="4.5482996900988476E-2"/>
    <n v="0.32014152377705357"/>
    <n v="32.014152377705358"/>
    <s v="SOLID"/>
    <n v="0.60000158547074611"/>
    <n v="0.39999841452925394"/>
    <n v="0.6666622625928984"/>
    <s v="🇰🇷 Korea-Led"/>
    <n v="2632552118"/>
    <x v="11"/>
  </r>
  <r>
    <n v="356"/>
    <n v="56"/>
    <x v="3"/>
    <x v="195"/>
    <x v="18"/>
    <d v="2021-08-23T00:00:00"/>
    <x v="4"/>
    <n v="246937"/>
    <n v="148162"/>
    <n v="98775"/>
    <n v="2774552118"/>
    <n v="3000000000"/>
    <n v="260000000"/>
    <n v="650000"/>
    <n v="280000"/>
    <n v="2500000"/>
    <n v="0.21533943070662814"/>
    <n v="0.32608695652173914"/>
    <n v="0.8125"/>
    <n v="0.65"/>
    <n v="0.62222222222222223"/>
    <n v="0.55555555555555558"/>
    <n v="4.4517778302592605E-2"/>
    <n v="0.45952339130472947"/>
    <n v="45.95233913047295"/>
    <s v="RISING"/>
    <n v="0.59999919007682123"/>
    <n v="0.40000080992317877"/>
    <n v="0.66666891645631132"/>
    <s v="⚖️ Balanced"/>
    <n v="6034552118"/>
    <x v="7"/>
  </r>
  <r>
    <n v="357"/>
    <n v="57"/>
    <x v="3"/>
    <x v="312"/>
    <x v="69"/>
    <d v="2022-04-04T00:00:00"/>
    <x v="12"/>
    <n v="243263"/>
    <n v="145958"/>
    <n v="97305"/>
    <n v="311552118"/>
    <n v="900000000"/>
    <n v="140000000"/>
    <n v="260000"/>
    <n v="110000"/>
    <n v="900000"/>
    <n v="2.4180283113198395E-2"/>
    <n v="9.7826086956521743E-2"/>
    <n v="0.4375"/>
    <n v="0.26"/>
    <n v="0.24444444444444444"/>
    <n v="0.2"/>
    <n v="4.3855429940525659E-2"/>
    <n v="0.18360976081421998"/>
    <n v="18.360976081421999"/>
    <s v="EMERGING"/>
    <n v="0.60000082215544492"/>
    <n v="0.39999917784455508"/>
    <n v="0.66666438290467123"/>
    <s v="🇰🇷 Korea-Led"/>
    <n v="1351552118"/>
    <x v="0"/>
  </r>
  <r>
    <n v="358"/>
    <n v="58"/>
    <x v="3"/>
    <x v="313"/>
    <x v="104"/>
    <d v="2022-10-04T00:00:00"/>
    <x v="2"/>
    <n v="241364"/>
    <n v="144818"/>
    <n v="96546"/>
    <n v="988552118"/>
    <n v="1800000000"/>
    <n v="200000000"/>
    <n v="450000"/>
    <n v="190000"/>
    <n v="1800000"/>
    <n v="7.6723824696938531E-2"/>
    <n v="0.19565217391304349"/>
    <n v="0.625"/>
    <n v="0.45"/>
    <n v="0.42222222222222222"/>
    <n v="0.4"/>
    <n v="4.3513078405532431E-2"/>
    <n v="0.31149648552416381"/>
    <n v="31.14964855241638"/>
    <s v="SOLID"/>
    <n v="0.59999834275202601"/>
    <n v="0.40000165724797404"/>
    <n v="0.66667127014597638"/>
    <s v="⚖️ Balanced"/>
    <n v="2988552118"/>
    <x v="6"/>
  </r>
  <r>
    <n v="359"/>
    <n v="59"/>
    <x v="3"/>
    <x v="118"/>
    <x v="15"/>
    <d v="2020-10-26T00:00:00"/>
    <x v="0"/>
    <n v="241261"/>
    <n v="144757"/>
    <n v="96504"/>
    <n v="1487880445"/>
    <n v="1800000000"/>
    <n v="240000000"/>
    <n v="600000"/>
    <n v="250000"/>
    <n v="2500000"/>
    <n v="0.11547785529319243"/>
    <n v="0.19565217391304349"/>
    <n v="0.75"/>
    <n v="0.6"/>
    <n v="0.55555555555555558"/>
    <n v="0.55555555555555558"/>
    <n v="4.3494509575567025E-2"/>
    <n v="0.39422016846019331"/>
    <n v="39.422016846019332"/>
    <s v="SOLID"/>
    <n v="0.60000165795549221"/>
    <n v="0.39999834204450779"/>
    <n v="0.66666206124746985"/>
    <s v="🇰🇷 Korea-Led"/>
    <n v="3527880445"/>
    <x v="6"/>
  </r>
  <r>
    <n v="360"/>
    <n v="60"/>
    <x v="3"/>
    <x v="314"/>
    <x v="100"/>
    <d v="2022-08-01T00:00:00"/>
    <x v="28"/>
    <n v="230960"/>
    <n v="138576"/>
    <n v="92384"/>
    <n v="3112552118"/>
    <n v="3500000000"/>
    <n v="300000000"/>
    <n v="800000"/>
    <n v="350000"/>
    <n v="3000000"/>
    <n v="0.24157239533780123"/>
    <n v="0.38043478260869568"/>
    <n v="0.9375"/>
    <n v="0.8"/>
    <n v="0.77777777777777779"/>
    <n v="0.66666666666666663"/>
    <n v="4.1637446299124019E-2"/>
    <n v="0.54647317440829735"/>
    <n v="54.647317440829738"/>
    <s v="RISING"/>
    <n v="0.6"/>
    <n v="0.4"/>
    <n v="0.66666666666666663"/>
    <s v="🇰🇷 Korea-Led"/>
    <n v="6912552118"/>
    <x v="7"/>
  </r>
  <r>
    <n v="361"/>
    <n v="61"/>
    <x v="3"/>
    <x v="315"/>
    <x v="1"/>
    <d v="2022-07-18T00:00:00"/>
    <x v="1"/>
    <n v="228380"/>
    <n v="137028"/>
    <n v="91352"/>
    <n v="2488552118"/>
    <n v="2500000000"/>
    <n v="220000000"/>
    <n v="550000"/>
    <n v="240000"/>
    <n v="2200000"/>
    <n v="0.19314230678794325"/>
    <n v="0.27173913043478259"/>
    <n v="0.6875"/>
    <n v="0.55000000000000004"/>
    <n v="0.53333333333333333"/>
    <n v="0.48888888888888887"/>
    <n v="4.1172324150476031E-2"/>
    <n v="0.39361522305229518"/>
    <n v="39.361522305229521"/>
    <s v="SOLID"/>
    <n v="0.6"/>
    <n v="0.4"/>
    <n v="0.66666666666666663"/>
    <s v="🇰🇷 Korea-Led"/>
    <n v="5208552118"/>
    <x v="4"/>
  </r>
  <r>
    <n v="362"/>
    <n v="62"/>
    <x v="3"/>
    <x v="1"/>
    <x v="1"/>
    <d v="2019-09-16T00:00:00"/>
    <x v="1"/>
    <n v="226071"/>
    <n v="135643"/>
    <n v="90428"/>
    <n v="2112884661"/>
    <n v="1100000000"/>
    <n v="200000000"/>
    <n v="500000"/>
    <n v="200000"/>
    <n v="1800000"/>
    <n v="0.16398588337799139"/>
    <n v="0.11956521739130435"/>
    <n v="0.625"/>
    <n v="0.5"/>
    <n v="0.44444444444444442"/>
    <n v="0.4"/>
    <n v="4.0756057855426332E-2"/>
    <n v="0.32385449010643486"/>
    <n v="32.385449010643484"/>
    <s v="SOLID"/>
    <n v="0.60000176935564487"/>
    <n v="0.39999823064435508"/>
    <n v="0.66666175180436882"/>
    <s v="🇰🇷 Korea-Led"/>
    <n v="3412884661"/>
    <x v="1"/>
  </r>
  <r>
    <n v="363"/>
    <n v="63"/>
    <x v="3"/>
    <x v="316"/>
    <x v="1"/>
    <d v="2022-05-27T00:00:00"/>
    <x v="1"/>
    <n v="223341"/>
    <n v="134005"/>
    <n v="89336"/>
    <n v="2112884661"/>
    <n v="2400000000"/>
    <n v="220000000"/>
    <n v="600000"/>
    <n v="250000"/>
    <n v="2000000"/>
    <n v="0.16398588337799139"/>
    <n v="0.2608695652173913"/>
    <n v="0.6875"/>
    <n v="0.6"/>
    <n v="0.55555555555555558"/>
    <n v="0.44444444444444442"/>
    <n v="4.026389372139183E-2"/>
    <n v="0.39097486895990369"/>
    <n v="39.097486895990372"/>
    <s v="SOLID"/>
    <n v="0.60000179098329465"/>
    <n v="0.39999820901670541"/>
    <n v="0.66666169172792056"/>
    <s v="🇰🇷 Korea-Led"/>
    <n v="4732884661"/>
    <x v="8"/>
  </r>
  <r>
    <n v="364"/>
    <n v="64"/>
    <x v="3"/>
    <x v="317"/>
    <x v="60"/>
    <d v="2022-09-13T00:00:00"/>
    <x v="11"/>
    <n v="221418"/>
    <n v="132851"/>
    <n v="88567"/>
    <n v="988552118"/>
    <n v="1700000000"/>
    <n v="150000000"/>
    <n v="300000"/>
    <n v="130000"/>
    <n v="1200000"/>
    <n v="7.6723824696938531E-2"/>
    <n v="0.18478260869565216"/>
    <n v="0.46875"/>
    <n v="0.3"/>
    <n v="0.28888888888888886"/>
    <n v="0.26666666666666666"/>
    <n v="3.9917215468736764E-2"/>
    <n v="0.23148228118082639"/>
    <n v="23.148228118082638"/>
    <s v="SOLID"/>
    <n v="0.6000009032689303"/>
    <n v="0.39999909673106976"/>
    <n v="0.66666415759008213"/>
    <s v="🇰🇷 Korea-Led"/>
    <n v="2838552118"/>
    <x v="1"/>
  </r>
  <r>
    <n v="365"/>
    <n v="65"/>
    <x v="3"/>
    <x v="13"/>
    <x v="0"/>
    <d v="2018-08-24T00:00:00"/>
    <x v="0"/>
    <n v="215404"/>
    <n v="129242"/>
    <n v="86162"/>
    <n v="9884662114"/>
    <n v="7000000000"/>
    <n v="300000000"/>
    <n v="900000"/>
    <n v="400000"/>
    <n v="4000000"/>
    <n v="0.76717157286289461"/>
    <n v="0.76086956521739135"/>
    <n v="0.9375"/>
    <n v="0.9"/>
    <n v="0.88888888888888884"/>
    <n v="0.88888888888888884"/>
    <n v="3.8833012134640243E-2"/>
    <n v="0.7605575627593103"/>
    <n v="76.055756275931031"/>
    <s v="LEGEND"/>
    <n v="0.59999814302427068"/>
    <n v="0.40000185697572932"/>
    <n v="0.66667182494854615"/>
    <s v="⚖️ Balanced"/>
    <n v="17184662114"/>
    <x v="7"/>
  </r>
  <r>
    <n v="366"/>
    <n v="66"/>
    <x v="3"/>
    <x v="318"/>
    <x v="58"/>
    <d v="2022-04-04T00:00:00"/>
    <x v="2"/>
    <n v="211013"/>
    <n v="126608"/>
    <n v="84405"/>
    <n v="611552118"/>
    <n v="1200000000"/>
    <n v="200000000"/>
    <n v="450000"/>
    <n v="190000"/>
    <n v="1800000"/>
    <n v="4.7463979531399338E-2"/>
    <n v="0.13043478260869565"/>
    <n v="0.625"/>
    <n v="0.45"/>
    <n v="0.42222222222222222"/>
    <n v="0.4"/>
    <n v="3.8041403082425776E-2"/>
    <n v="0.29454087258708589"/>
    <n v="29.45408725870859"/>
    <s v="SOLID"/>
    <n v="0.60000094780890278"/>
    <n v="0.39999905219109722"/>
    <n v="0.66666403386831796"/>
    <s v="🇰🇷 Korea-Led"/>
    <n v="2011552118"/>
    <x v="0"/>
  </r>
  <r>
    <n v="367"/>
    <n v="67"/>
    <x v="3"/>
    <x v="319"/>
    <x v="105"/>
    <d v="2022-03-07T00:00:00"/>
    <x v="12"/>
    <n v="208671"/>
    <n v="125203"/>
    <n v="83468"/>
    <n v="188552118"/>
    <n v="1000000000"/>
    <n v="120000000"/>
    <n v="200000"/>
    <n v="90000"/>
    <n v="700000"/>
    <n v="1.4633967581736006E-2"/>
    <n v="0.10869565217391304"/>
    <n v="0.375"/>
    <n v="0.2"/>
    <n v="0.2"/>
    <n v="0.15555555555555556"/>
    <n v="3.761918755059105E-2"/>
    <n v="0.15416715233150938"/>
    <n v="15.416715233150939"/>
    <s v="EMERGING"/>
    <n v="0.60000191689309967"/>
    <n v="0.39999808310690033"/>
    <n v="0.66666134198062343"/>
    <s v="🇰🇷 Korea-Led"/>
    <n v="1308552118"/>
    <x v="10"/>
  </r>
  <r>
    <n v="368"/>
    <n v="68"/>
    <x v="3"/>
    <x v="192"/>
    <x v="49"/>
    <d v="2021-12-14T00:00:00"/>
    <x v="2"/>
    <n v="207921"/>
    <n v="124753"/>
    <n v="83168"/>
    <n v="822774661"/>
    <n v="1500000000"/>
    <n v="220000000"/>
    <n v="500000"/>
    <n v="220000"/>
    <n v="2000000"/>
    <n v="6.385745142437399E-2"/>
    <n v="0.16304347826086957"/>
    <n v="0.6875"/>
    <n v="0.5"/>
    <n v="0.48888888888888887"/>
    <n v="0.44444444444444442"/>
    <n v="3.7483977623658495E-2"/>
    <n v="0.33334885898822653"/>
    <n v="33.334885898822655"/>
    <s v="SOLID"/>
    <n v="0.60000192380759998"/>
    <n v="0.39999807619240002"/>
    <n v="0.66666132277380108"/>
    <s v="🇰🇷 Korea-Led"/>
    <n v="2542774661"/>
    <x v="11"/>
  </r>
  <r>
    <n v="369"/>
    <n v="69"/>
    <x v="3"/>
    <x v="191"/>
    <x v="1"/>
    <d v="2021-10-22T00:00:00"/>
    <x v="1"/>
    <n v="206821"/>
    <n v="124093"/>
    <n v="82728"/>
    <n v="1344552118"/>
    <n v="1400000000"/>
    <n v="210000000"/>
    <n v="500000"/>
    <n v="220000"/>
    <n v="2000000"/>
    <n v="0.10435381111320365"/>
    <n v="0.15217391304347827"/>
    <n v="0.65625"/>
    <n v="0.5"/>
    <n v="0.48888888888888887"/>
    <n v="0.44444444444444442"/>
    <n v="3.7285669730824075E-2"/>
    <n v="0.33408106377704749"/>
    <n v="33.408106377704748"/>
    <s v="SOLID"/>
    <n v="0.60000193403958013"/>
    <n v="0.39999806596041987"/>
    <n v="0.66666129435181676"/>
    <s v="🇰🇷 Korea-Led"/>
    <n v="2954552118"/>
    <x v="6"/>
  </r>
  <r>
    <n v="370"/>
    <n v="70"/>
    <x v="3"/>
    <x v="56"/>
    <x v="23"/>
    <d v="2019-12-23T00:00:00"/>
    <x v="2"/>
    <n v="204965"/>
    <n v="122979"/>
    <n v="81986"/>
    <n v="988552118"/>
    <n v="1100000000"/>
    <n v="210000000"/>
    <n v="480000"/>
    <n v="200000"/>
    <n v="1900000"/>
    <n v="7.6723824696938531E-2"/>
    <n v="0.11956521739130435"/>
    <n v="0.65625"/>
    <n v="0.48"/>
    <n v="0.44444444444444442"/>
    <n v="0.42222222222222222"/>
    <n v="3.6951070231641646E-2"/>
    <n v="0.31228293757189568"/>
    <n v="31.228293757189569"/>
    <s v="SOLID"/>
    <n v="0.6"/>
    <n v="0.4"/>
    <n v="0.66666666666666663"/>
    <s v="🇰🇷 Korea-Led"/>
    <n v="2298552118"/>
    <x v="11"/>
  </r>
  <r>
    <n v="371"/>
    <n v="71"/>
    <x v="3"/>
    <x v="320"/>
    <x v="69"/>
    <d v="2022-09-26T00:00:00"/>
    <x v="8"/>
    <n v="199237"/>
    <n v="119542"/>
    <n v="79695"/>
    <n v="522552118"/>
    <n v="1000000000"/>
    <n v="150000000"/>
    <n v="300000"/>
    <n v="130000"/>
    <n v="1200000"/>
    <n v="4.0556482927333055E-2"/>
    <n v="0.10869565217391304"/>
    <n v="0.46875"/>
    <n v="0.3"/>
    <n v="0.28888888888888886"/>
    <n v="0.26666666666666666"/>
    <n v="3.5918426949682079E-2"/>
    <n v="0.21159751031650578"/>
    <n v="21.159751031650579"/>
    <s v="SOLID"/>
    <n v="0.59999899617038999"/>
    <n v="0.40000100382960996"/>
    <n v="0.66666945508691511"/>
    <s v="⚖️ Balanced"/>
    <n v="1672552118"/>
    <x v="1"/>
  </r>
  <r>
    <n v="372"/>
    <n v="72"/>
    <x v="3"/>
    <x v="321"/>
    <x v="37"/>
    <d v="2022-01-17T00:00:00"/>
    <x v="7"/>
    <n v="196468"/>
    <n v="117881"/>
    <n v="78587"/>
    <n v="611552118"/>
    <n v="1200000000"/>
    <n v="200000000"/>
    <n v="450000"/>
    <n v="190000"/>
    <n v="1800000"/>
    <n v="4.7463979531399338E-2"/>
    <n v="0.13043478260869565"/>
    <n v="0.625"/>
    <n v="0.45"/>
    <n v="0.42222222222222222"/>
    <n v="0.4"/>
    <n v="3.5419231899447082E-2"/>
    <n v="0.29425243375695825"/>
    <n v="29.425243375695825"/>
    <s v="SOLID"/>
    <n v="0.60000101797748229"/>
    <n v="0.39999898202251766"/>
    <n v="0.66666383895623549"/>
    <s v="🇰🇷 Korea-Led"/>
    <n v="2011552118"/>
    <x v="5"/>
  </r>
  <r>
    <n v="373"/>
    <n v="73"/>
    <x v="3"/>
    <x v="322"/>
    <x v="26"/>
    <d v="2022-07-05T00:00:00"/>
    <x v="2"/>
    <n v="196179"/>
    <n v="117707"/>
    <n v="78472"/>
    <n v="388552118"/>
    <n v="1000000000"/>
    <n v="180000000"/>
    <n v="400000"/>
    <n v="170000"/>
    <n v="1600000"/>
    <n v="3.0156431860536636E-2"/>
    <n v="0.10869565217391304"/>
    <n v="0.5625"/>
    <n v="0.4"/>
    <n v="0.37777777777777777"/>
    <n v="0.35555555555555557"/>
    <n v="3.5367131007602401E-2"/>
    <n v="0.2599495807930759"/>
    <n v="25.99495807930759"/>
    <s v="SOLID"/>
    <n v="0.59999796104577963"/>
    <n v="0.40000203895422037"/>
    <n v="0.66667233044763696"/>
    <s v="⚖️ Balanced"/>
    <n v="1568552118"/>
    <x v="4"/>
  </r>
  <r>
    <n v="374"/>
    <n v="74"/>
    <x v="3"/>
    <x v="323"/>
    <x v="98"/>
    <d v="2022-12-02T00:00:00"/>
    <x v="0"/>
    <n v="195069"/>
    <n v="117041"/>
    <n v="78028"/>
    <n v="1988552118"/>
    <n v="2600000000"/>
    <n v="280000000"/>
    <n v="700000"/>
    <n v="300000"/>
    <n v="3500000"/>
    <n v="0.15433614609094168"/>
    <n v="0.28260869565217389"/>
    <n v="0.875"/>
    <n v="0.7"/>
    <n v="0.66666666666666663"/>
    <n v="0.77777777777777779"/>
    <n v="3.5167020315742224E-2"/>
    <n v="0.48894235679197073"/>
    <n v="48.894235679197074"/>
    <s v="RISING"/>
    <n v="0.59999794944353024"/>
    <n v="0.40000205055646976"/>
    <n v="0.66667236267632712"/>
    <s v="⚖️ Balanced"/>
    <n v="4868552118"/>
    <x v="11"/>
  </r>
  <r>
    <n v="375"/>
    <n v="75"/>
    <x v="3"/>
    <x v="324"/>
    <x v="106"/>
    <d v="2022-02-15T00:00:00"/>
    <x v="7"/>
    <n v="194166"/>
    <n v="116500"/>
    <n v="77666"/>
    <n v="522552118"/>
    <n v="1000000000"/>
    <n v="150000000"/>
    <n v="300000"/>
    <n v="130000"/>
    <n v="1200000"/>
    <n v="4.0556482927333055E-2"/>
    <n v="0.10869565217391304"/>
    <n v="0.46875"/>
    <n v="0.3"/>
    <n v="0.28888888888888886"/>
    <n v="0.26666666666666666"/>
    <n v="3.5004227563715427E-2"/>
    <n v="0.21149694838404945"/>
    <n v="21.149694838404944"/>
    <s v="SOLID"/>
    <n v="0.60000206009291024"/>
    <n v="0.39999793990708982"/>
    <n v="0.66666094420600863"/>
    <s v="🇰🇷 Korea-Led"/>
    <n v="1672552118"/>
    <x v="9"/>
  </r>
  <r>
    <n v="376"/>
    <n v="76"/>
    <x v="3"/>
    <x v="325"/>
    <x v="21"/>
    <d v="2022-02-14T00:00:00"/>
    <x v="2"/>
    <n v="193154"/>
    <n v="115892"/>
    <n v="77262"/>
    <n v="2112552118"/>
    <n v="2500000000"/>
    <n v="220000000"/>
    <n v="500000"/>
    <n v="220000"/>
    <n v="2000000"/>
    <n v="0.16396007394379808"/>
    <n v="0.27173913043478259"/>
    <n v="0.6875"/>
    <n v="0.5"/>
    <n v="0.48888888888888887"/>
    <n v="0.44444444444444442"/>
    <n v="3.4821784302307764E-2"/>
    <n v="0.36955275064593951"/>
    <n v="36.955275064593948"/>
    <s v="SOLID"/>
    <n v="0.59999792911355709"/>
    <n v="0.40000207088644296"/>
    <n v="0.66667241914886277"/>
    <s v="⚖️ Balanced"/>
    <n v="4832552118"/>
    <x v="9"/>
  </r>
  <r>
    <n v="377"/>
    <n v="77"/>
    <x v="3"/>
    <x v="326"/>
    <x v="6"/>
    <d v="2022-02-28T00:00:00"/>
    <x v="2"/>
    <n v="190869"/>
    <n v="114521"/>
    <n v="76348"/>
    <n v="188552118"/>
    <n v="800000000"/>
    <n v="150000000"/>
    <n v="300000"/>
    <n v="130000"/>
    <n v="1200000"/>
    <n v="1.4633967581736006E-2"/>
    <n v="8.6956521739130432E-2"/>
    <n v="0.46875"/>
    <n v="0.3"/>
    <n v="0.28888888888888886"/>
    <n v="0.26666666666666666"/>
    <n v="3.4409844724919911E-2"/>
    <n v="0.20306986133566141"/>
    <n v="20.306986133566141"/>
    <s v="SOLID"/>
    <n v="0.59999790432181233"/>
    <n v="0.40000209567818767"/>
    <n v="0.66667248801529855"/>
    <s v="⚖️ Balanced"/>
    <n v="1138552118"/>
    <x v="9"/>
  </r>
  <r>
    <n v="378"/>
    <n v="78"/>
    <x v="3"/>
    <x v="327"/>
    <x v="22"/>
    <d v="2022-12-30T00:00:00"/>
    <x v="11"/>
    <n v="189734"/>
    <n v="113840"/>
    <n v="75894"/>
    <n v="822552118"/>
    <n v="1600000000"/>
    <n v="210000000"/>
    <n v="480000"/>
    <n v="200000"/>
    <n v="1900000"/>
    <n v="6.3840179345534001E-2"/>
    <n v="0.17391304347826086"/>
    <n v="0.65625"/>
    <n v="0.48"/>
    <n v="0.44444444444444442"/>
    <n v="0.42222222222222222"/>
    <n v="3.4205227035495313E-2"/>
    <n v="0.31890096909184934"/>
    <n v="31.890096909184933"/>
    <s v="SOLID"/>
    <n v="0.59999789178534157"/>
    <n v="0.40000210821465843"/>
    <n v="0.66667252283907241"/>
    <s v="⚖️ Balanced"/>
    <n v="2632552118"/>
    <x v="11"/>
  </r>
  <r>
    <n v="379"/>
    <n v="79"/>
    <x v="3"/>
    <x v="328"/>
    <x v="46"/>
    <d v="2022-07-27T00:00:00"/>
    <x v="8"/>
    <n v="182841"/>
    <n v="109705"/>
    <n v="73136"/>
    <n v="244552118"/>
    <n v="700000000"/>
    <n v="140000000"/>
    <n v="260000"/>
    <n v="110000"/>
    <n v="900000"/>
    <n v="1.8980257579800184E-2"/>
    <n v="7.6086956521739135E-2"/>
    <n v="0.4375"/>
    <n v="0.26"/>
    <n v="0.24444444444444444"/>
    <n v="0.2"/>
    <n v="3.2962557667033834E-2"/>
    <n v="0.17777988809421116"/>
    <n v="17.777988809421117"/>
    <s v="EMERGING"/>
    <n v="0.60000218769313229"/>
    <n v="0.39999781230686771"/>
    <n v="0.66666058976345655"/>
    <s v="🇰🇷 Korea-Led"/>
    <n v="1084552118"/>
    <x v="4"/>
  </r>
  <r>
    <n v="380"/>
    <n v="80"/>
    <x v="3"/>
    <x v="209"/>
    <x v="77"/>
    <d v="2021-10-05T00:00:00"/>
    <x v="2"/>
    <n v="181506"/>
    <n v="108904"/>
    <n v="72602"/>
    <n v="1288552118"/>
    <n v="2800000000"/>
    <n v="220000000"/>
    <n v="500000"/>
    <n v="220000"/>
    <n v="2000000"/>
    <n v="0.10000752111513947"/>
    <n v="0.30434782608695654"/>
    <n v="0.6875"/>
    <n v="0.5"/>
    <n v="0.48888888888888887"/>
    <n v="0.44444444444444442"/>
    <n v="3.2721883997093887E-2"/>
    <n v="0.36335378036407695"/>
    <n v="36.335378036407697"/>
    <s v="SOLID"/>
    <n v="0.6000022037838969"/>
    <n v="0.39999779621610304"/>
    <n v="0.66666054506721517"/>
    <s v="🇰🇷 Korea-Led"/>
    <n v="4308552118"/>
    <x v="6"/>
  </r>
  <r>
    <n v="381"/>
    <n v="81"/>
    <x v="3"/>
    <x v="329"/>
    <x v="6"/>
    <d v="2023-07-11T00:00:00"/>
    <x v="2"/>
    <n v="178561"/>
    <n v="107137"/>
    <n v="71424"/>
    <n v="188552118"/>
    <n v="800000000"/>
    <n v="150000000"/>
    <n v="300000"/>
    <n v="130000"/>
    <n v="1200000"/>
    <n v="1.4633967581736006E-2"/>
    <n v="8.6956521739130432E-2"/>
    <n v="0.46875"/>
    <n v="0.3"/>
    <n v="0.28888888888888886"/>
    <n v="0.26666666666666666"/>
    <n v="3.2190959684005385E-2"/>
    <n v="0.2028257839811608"/>
    <n v="20.28257839811608"/>
    <s v="SOLID"/>
    <n v="0.60000224013082359"/>
    <n v="0.39999775986917635"/>
    <n v="0.66666044410427772"/>
    <s v="🇰🇷 Korea-Led"/>
    <n v="1138552118"/>
    <x v="4"/>
  </r>
  <r>
    <n v="382"/>
    <n v="82"/>
    <x v="3"/>
    <x v="330"/>
    <x v="107"/>
    <d v="2022-08-16T00:00:00"/>
    <x v="2"/>
    <n v="177439"/>
    <n v="106463"/>
    <n v="70976"/>
    <n v="522552118"/>
    <n v="1200000000"/>
    <n v="180000000"/>
    <n v="400000"/>
    <n v="170000"/>
    <n v="1600000"/>
    <n v="4.0556482927333055E-2"/>
    <n v="0.13043478260869565"/>
    <n v="0.5625"/>
    <n v="0.4"/>
    <n v="0.37777777777777777"/>
    <n v="0.35555555555555557"/>
    <n v="3.1988685633314286E-2"/>
    <n v="0.26514561316784058"/>
    <n v="26.514561316784057"/>
    <s v="SOLID"/>
    <n v="0.59999774570415754"/>
    <n v="0.40000225429584252"/>
    <n v="0.66667292862308969"/>
    <s v="⚖️ Balanced"/>
    <n v="1902552118"/>
    <x v="7"/>
  </r>
  <r>
    <n v="383"/>
    <n v="83"/>
    <x v="3"/>
    <x v="229"/>
    <x v="81"/>
    <d v="2021-12-01T00:00:00"/>
    <x v="7"/>
    <n v="175911"/>
    <n v="105547"/>
    <n v="70364"/>
    <n v="1544118994"/>
    <n v="3000000000"/>
    <n v="260000000"/>
    <n v="600000"/>
    <n v="260000"/>
    <n v="2200000"/>
    <n v="0.11984265963291282"/>
    <n v="0.32608695652173914"/>
    <n v="0.8125"/>
    <n v="0.6"/>
    <n v="0.57777777777777772"/>
    <n v="0.48888888888888887"/>
    <n v="3.1713217942177026E-2"/>
    <n v="0.42014769309403716"/>
    <n v="42.014769309403718"/>
    <s v="RISING"/>
    <n v="0.60000227387713101"/>
    <n v="0.39999772612286894"/>
    <n v="0.66666035036524018"/>
    <s v="🇰🇷 Korea-Led"/>
    <n v="4804118994"/>
    <x v="11"/>
  </r>
  <r>
    <n v="384"/>
    <n v="84"/>
    <x v="3"/>
    <x v="331"/>
    <x v="56"/>
    <d v="2022-07-04T00:00:00"/>
    <x v="18"/>
    <n v="169798"/>
    <n v="101879"/>
    <n v="67919"/>
    <n v="1744552118"/>
    <n v="1900000000"/>
    <n v="220000000"/>
    <n v="500000"/>
    <n v="220000"/>
    <n v="2000000"/>
    <n v="0.1353987396708049"/>
    <n v="0.20652173913043478"/>
    <n v="0.6875"/>
    <n v="0.5"/>
    <n v="0.48888888888888887"/>
    <n v="0.44444444444444442"/>
    <n v="3.061116689772541E-2"/>
    <n v="0.35286158604055751"/>
    <n v="35.28615860405575"/>
    <s v="SOLID"/>
    <n v="0.60000117787017515"/>
    <n v="0.39999882212982485"/>
    <n v="0.66666339481149206"/>
    <s v="🇰🇷 Korea-Led"/>
    <n v="3864552118"/>
    <x v="4"/>
  </r>
  <r>
    <n v="385"/>
    <n v="85"/>
    <x v="3"/>
    <x v="332"/>
    <x v="8"/>
    <d v="2022-12-16T00:00:00"/>
    <x v="2"/>
    <n v="169270"/>
    <n v="101562"/>
    <n v="67708"/>
    <n v="1122552118"/>
    <n v="2100000000"/>
    <n v="200000000"/>
    <n v="450000"/>
    <n v="190000"/>
    <n v="1800000"/>
    <n v="8.7123875763734954E-2"/>
    <n v="0.22826086956521738"/>
    <n v="0.625"/>
    <n v="0.45"/>
    <n v="0.42222222222222222"/>
    <n v="0.4"/>
    <n v="3.0515979109164891E-2"/>
    <n v="0.31748229205445627"/>
    <n v="31.748229205445629"/>
    <s v="SOLID"/>
    <n v="0.6"/>
    <n v="0.4"/>
    <n v="0.66666666666666663"/>
    <s v="🇰🇷 Korea-Led"/>
    <n v="3422552118"/>
    <x v="11"/>
  </r>
  <r>
    <n v="386"/>
    <n v="86"/>
    <x v="3"/>
    <x v="102"/>
    <x v="1"/>
    <d v="2020-06-22T00:00:00"/>
    <x v="1"/>
    <n v="168593"/>
    <n v="101156"/>
    <n v="67437"/>
    <n v="388596428"/>
    <n v="800000000"/>
    <n v="200000000"/>
    <n v="500000"/>
    <n v="200000"/>
    <n v="2000000"/>
    <n v="3.0159870862497606E-2"/>
    <n v="8.6956521739130432E-2"/>
    <n v="0.625"/>
    <n v="0.5"/>
    <n v="0.44444444444444442"/>
    <n v="0.44444444444444442"/>
    <n v="3.0393929615120437E-2"/>
    <n v="0.2984158288196761"/>
    <n v="29.841582881967611"/>
    <s v="SOLID"/>
    <n v="0.60000118628887322"/>
    <n v="0.39999881371112678"/>
    <n v="0.66666337142631182"/>
    <s v="🇰🇷 Korea-Led"/>
    <n v="1388596428"/>
    <x v="3"/>
  </r>
  <r>
    <n v="387"/>
    <n v="87"/>
    <x v="3"/>
    <x v="188"/>
    <x v="0"/>
    <d v="2021-05-21T00:00:00"/>
    <x v="0"/>
    <n v="166988"/>
    <n v="100193"/>
    <n v="66795"/>
    <n v="1842774552"/>
    <n v="8800000000"/>
    <n v="320000000"/>
    <n v="1000000"/>
    <n v="450000"/>
    <n v="4500000"/>
    <n v="0.14302201078651416"/>
    <n v="0.95652173913043481"/>
    <n v="1"/>
    <n v="1"/>
    <n v="1"/>
    <n v="1"/>
    <n v="3.0104580371484769E-2"/>
    <n v="0.73166416143460977"/>
    <n v="73.166416143460978"/>
    <s v="ICONIC"/>
    <n v="0.60000119769085203"/>
    <n v="0.39999880230914797"/>
    <n v="0.66666333975427428"/>
    <s v="🇰🇷 Korea-Led"/>
    <n v="10962774552"/>
    <x v="8"/>
  </r>
  <r>
    <n v="388"/>
    <n v="88"/>
    <x v="3"/>
    <x v="333"/>
    <x v="6"/>
    <d v="2023-11-06T00:00:00"/>
    <x v="2"/>
    <n v="164426"/>
    <n v="98656"/>
    <n v="65770"/>
    <n v="188552118"/>
    <n v="900000000"/>
    <n v="150000000"/>
    <n v="300000"/>
    <n v="130000"/>
    <n v="1200000"/>
    <n v="1.4633967581736006E-2"/>
    <n v="9.7826086956521743E-2"/>
    <n v="0.46875"/>
    <n v="0.3"/>
    <n v="0.28888888888888886"/>
    <n v="0.26666666666666666"/>
    <n v="2.9642703261083158E-2"/>
    <n v="0.20439330186159585"/>
    <n v="20.439330186159584"/>
    <s v="SOLID"/>
    <n v="0.60000243270528997"/>
    <n v="0.39999756729471009"/>
    <n v="0.66665990917937079"/>
    <s v="🇰🇷 Korea-Led"/>
    <n v="1238552118"/>
    <x v="2"/>
  </r>
  <r>
    <n v="389"/>
    <n v="89"/>
    <x v="3"/>
    <x v="334"/>
    <x v="96"/>
    <d v="2022-12-26T00:00:00"/>
    <x v="2"/>
    <n v="161469"/>
    <n v="96881"/>
    <n v="64588"/>
    <n v="244552118"/>
    <n v="900000000"/>
    <n v="200000000"/>
    <n v="450000"/>
    <n v="190000"/>
    <n v="1800000"/>
    <n v="1.8980257579800184E-2"/>
    <n v="9.7826086956521743E-2"/>
    <n v="0.625"/>
    <n v="0.45"/>
    <n v="0.42222222222222222"/>
    <n v="0.4"/>
    <n v="2.9109615589163737E-2"/>
    <n v="0.28288782775066962"/>
    <n v="28.288782775066963"/>
    <s v="SOLID"/>
    <n v="0.59999752274430385"/>
    <n v="0.40000247725569615"/>
    <n v="0.6666735479609005"/>
    <s v="⚖️ Balanced"/>
    <n v="1344552118"/>
    <x v="11"/>
  </r>
  <r>
    <n v="390"/>
    <n v="90"/>
    <x v="3"/>
    <x v="335"/>
    <x v="106"/>
    <d v="2022-06-20T00:00:00"/>
    <x v="5"/>
    <n v="161066"/>
    <n v="96640"/>
    <n v="64426"/>
    <n v="122552118"/>
    <n v="1200000000"/>
    <n v="140000000"/>
    <n v="260000"/>
    <n v="110000"/>
    <n v="900000"/>
    <n v="9.5115543697317992E-3"/>
    <n v="0.13043478260869565"/>
    <n v="0.4375"/>
    <n v="0.26"/>
    <n v="0.24444444444444444"/>
    <n v="0.2"/>
    <n v="2.9036962788425311E-2"/>
    <n v="0.18488283651453455"/>
    <n v="18.488283651453454"/>
    <s v="EMERGING"/>
    <n v="0.60000248345398777"/>
    <n v="0.39999751654601218"/>
    <n v="0.66665976821192052"/>
    <s v="🇰🇷 Korea-Led"/>
    <n v="1462552118"/>
    <x v="3"/>
  </r>
  <r>
    <n v="391"/>
    <n v="91"/>
    <x v="3"/>
    <x v="336"/>
    <x v="105"/>
    <d v="2022-11-21T00:00:00"/>
    <x v="12"/>
    <n v="158704"/>
    <n v="95222"/>
    <n v="63482"/>
    <n v="188552118"/>
    <n v="1100000000"/>
    <n v="120000000"/>
    <n v="200000"/>
    <n v="90000"/>
    <n v="700000"/>
    <n v="1.4633967581736006E-2"/>
    <n v="0.11956521739130435"/>
    <n v="0.375"/>
    <n v="0.2"/>
    <n v="0.2"/>
    <n v="0.15555555555555556"/>
    <n v="2.8611141658539049E-2"/>
    <n v="0.15502409337034018"/>
    <n v="15.502409337034017"/>
    <s v="EMERGING"/>
    <n v="0.59999747958463556"/>
    <n v="0.40000252041536444"/>
    <n v="0.66667366784986659"/>
    <s v="⚖️ Balanced"/>
    <n v="1408552118"/>
    <x v="2"/>
  </r>
  <r>
    <n v="392"/>
    <n v="92"/>
    <x v="3"/>
    <x v="337"/>
    <x v="47"/>
    <d v="2022-06-20T00:00:00"/>
    <x v="15"/>
    <n v="158682"/>
    <n v="95209"/>
    <n v="63473"/>
    <n v="522552118"/>
    <n v="1300000000"/>
    <n v="180000000"/>
    <n v="400000"/>
    <n v="170000"/>
    <n v="1600000"/>
    <n v="4.0556482927333055E-2"/>
    <n v="0.14130434782608695"/>
    <n v="0.5625"/>
    <n v="0.4"/>
    <n v="0.37777777777777777"/>
    <n v="0.35555555555555557"/>
    <n v="2.8607175500682359E-2"/>
    <n v="0.26662147314020757"/>
    <n v="26.662147314020757"/>
    <s v="SOLID"/>
    <n v="0.59999873961759997"/>
    <n v="0.40000126038240003"/>
    <n v="0.66667016773624344"/>
    <s v="⚖️ Balanced"/>
    <n v="2002552118"/>
    <x v="3"/>
  </r>
  <r>
    <n v="393"/>
    <n v="93"/>
    <x v="3"/>
    <x v="338"/>
    <x v="5"/>
    <d v="2022-04-25T00:00:00"/>
    <x v="12"/>
    <n v="157019"/>
    <n v="94211"/>
    <n v="62808"/>
    <n v="611552118"/>
    <n v="1200000000"/>
    <n v="120000000"/>
    <n v="200000"/>
    <n v="90000"/>
    <n v="700000"/>
    <n v="4.7463979531399338E-2"/>
    <n v="0.13043478260869565"/>
    <n v="0.375"/>
    <n v="0.2"/>
    <n v="0.2"/>
    <n v="0.15555555555555556"/>
    <n v="2.8307370022697238E-2"/>
    <n v="0.16274790672829351"/>
    <n v="16.274790672829351"/>
    <s v="EMERGING"/>
    <n v="0.59999745253759096"/>
    <n v="0.40000254746240899"/>
    <n v="0.66667374298118054"/>
    <s v="⚖️ Balanced"/>
    <n v="1931552118"/>
    <x v="0"/>
  </r>
  <r>
    <n v="394"/>
    <n v="94"/>
    <x v="3"/>
    <x v="339"/>
    <x v="65"/>
    <d v="2022-06-20T00:00:00"/>
    <x v="23"/>
    <n v="156907"/>
    <n v="94144"/>
    <n v="62763"/>
    <n v="822552118"/>
    <n v="1800000000"/>
    <n v="200000000"/>
    <n v="450000"/>
    <n v="190000"/>
    <n v="1800000"/>
    <n v="6.3840179345534001E-2"/>
    <n v="0.19565217391304349"/>
    <n v="0.625"/>
    <n v="0.45"/>
    <n v="0.42222222222222222"/>
    <n v="0.4"/>
    <n v="2.8287178673608644E-2"/>
    <n v="0.30750258039039935"/>
    <n v="30.750258039039934"/>
    <s v="SOLID"/>
    <n v="0.59999872535960797"/>
    <n v="0.40000127464039209"/>
    <n v="0.66667020734194427"/>
    <s v="⚖️ Balanced"/>
    <n v="2822552118"/>
    <x v="3"/>
  </r>
  <r>
    <n v="395"/>
    <n v="95"/>
    <x v="3"/>
    <x v="340"/>
    <x v="60"/>
    <d v="2022-03-21T00:00:00"/>
    <x v="7"/>
    <n v="156719"/>
    <n v="94031"/>
    <n v="62688"/>
    <n v="244552118"/>
    <n v="900000000"/>
    <n v="200000000"/>
    <n v="450000"/>
    <n v="190000"/>
    <n v="1800000"/>
    <n v="1.8980257579800184E-2"/>
    <n v="9.7826086956521743E-2"/>
    <n v="0.625"/>
    <n v="0.45"/>
    <n v="0.42222222222222222"/>
    <n v="0.4"/>
    <n v="2.8253286051924217E-2"/>
    <n v="0.28279363150157327"/>
    <n v="28.279363150157327"/>
    <s v="SOLID"/>
    <n v="0.59999744766110041"/>
    <n v="0.40000255233889959"/>
    <n v="0.66667375652710281"/>
    <s v="⚖️ Balanced"/>
    <n v="1344552118"/>
    <x v="10"/>
  </r>
  <r>
    <n v="396"/>
    <n v="96"/>
    <x v="3"/>
    <x v="200"/>
    <x v="15"/>
    <d v="2021-05-31T00:00:00"/>
    <x v="0"/>
    <n v="152900"/>
    <n v="91740"/>
    <n v="61160"/>
    <n v="2112774661"/>
    <n v="2300000000"/>
    <n v="260000000"/>
    <n v="650000"/>
    <n v="280000"/>
    <n v="2500000"/>
    <n v="0.16397734602263805"/>
    <n v="0.25"/>
    <n v="0.8125"/>
    <n v="0.65"/>
    <n v="0.62222222222222223"/>
    <n v="0.55555555555555558"/>
    <n v="2.7564797103983647E-2"/>
    <n v="0.4354786055210686"/>
    <n v="43.547860552106862"/>
    <s v="RISING"/>
    <n v="0.6"/>
    <n v="0.4"/>
    <n v="0.66666666666666663"/>
    <s v="🇰🇷 Korea-Led"/>
    <n v="4672774661"/>
    <x v="8"/>
  </r>
  <r>
    <n v="397"/>
    <n v="97"/>
    <x v="3"/>
    <x v="341"/>
    <x v="5"/>
    <d v="2022-04-25T00:00:00"/>
    <x v="12"/>
    <n v="149807"/>
    <n v="89884"/>
    <n v="59923"/>
    <n v="611552118"/>
    <n v="1200000000"/>
    <n v="120000000"/>
    <n v="200000"/>
    <n v="90000"/>
    <n v="700000"/>
    <n v="4.7463979531399338E-2"/>
    <n v="0.13043478260869565"/>
    <n v="0.375"/>
    <n v="0.2"/>
    <n v="0.2"/>
    <n v="0.15555555555555556"/>
    <n v="2.7007191365313786E-2"/>
    <n v="0.16260488707598134"/>
    <n v="16.260488707598135"/>
    <s v="EMERGING"/>
    <n v="0.59999866494890097"/>
    <n v="0.40000133505109908"/>
    <n v="0.66667037515019356"/>
    <s v="⚖️ Balanced"/>
    <n v="1931552118"/>
    <x v="0"/>
  </r>
  <r>
    <n v="398"/>
    <n v="98"/>
    <x v="3"/>
    <x v="342"/>
    <x v="27"/>
    <d v="2022-03-01T00:00:00"/>
    <x v="8"/>
    <n v="147056"/>
    <n v="88234"/>
    <n v="58822"/>
    <n v="522552118"/>
    <n v="900000000"/>
    <n v="150000000"/>
    <n v="300000"/>
    <n v="130000"/>
    <n v="1200000"/>
    <n v="4.0556482927333055E-2"/>
    <n v="9.7826086956521743E-2"/>
    <n v="0.46875"/>
    <n v="0.3"/>
    <n v="0.28888888888888886"/>
    <n v="0.26666666666666666"/>
    <n v="2.6511241353325173E-2"/>
    <n v="0.20871489381394998"/>
    <n v="20.871489381394998"/>
    <s v="SOLID"/>
    <n v="0.60000272005222499"/>
    <n v="0.39999727994777501"/>
    <n v="0.66665911100029462"/>
    <s v="🇰🇷 Korea-Led"/>
    <n v="1572552118"/>
    <x v="10"/>
  </r>
  <r>
    <n v="399"/>
    <n v="99"/>
    <x v="3"/>
    <x v="343"/>
    <x v="108"/>
    <d v="2022-05-11T00:00:00"/>
    <x v="3"/>
    <n v="146044"/>
    <n v="87626"/>
    <n v="58418"/>
    <n v="611552118"/>
    <n v="1200000000"/>
    <n v="140000000"/>
    <n v="260000"/>
    <n v="110000"/>
    <n v="900000"/>
    <n v="4.7463979531399338E-2"/>
    <n v="0.13043478260869565"/>
    <n v="0.4375"/>
    <n v="0.26"/>
    <n v="0.24444444444444444"/>
    <n v="0.2"/>
    <n v="2.6328798091917512E-2"/>
    <n v="0.19141637492701888"/>
    <n v="19.141637492701889"/>
    <s v="EMERGING"/>
    <n v="0.59999726109939466"/>
    <n v="0.40000273890060528"/>
    <n v="0.66667427475863328"/>
    <s v="⚖️ Balanced"/>
    <n v="1951552118"/>
    <x v="8"/>
  </r>
  <r>
    <n v="400"/>
    <n v="100"/>
    <x v="3"/>
    <x v="344"/>
    <x v="25"/>
    <d v="2022-08-16T00:00:00"/>
    <x v="11"/>
    <n v="144734"/>
    <n v="86840"/>
    <n v="57894"/>
    <n v="611552118"/>
    <n v="1200000000"/>
    <n v="150000000"/>
    <n v="300000"/>
    <n v="130000"/>
    <n v="1200000"/>
    <n v="4.7463979531399338E-2"/>
    <n v="0.13043478260869565"/>
    <n v="0.46875"/>
    <n v="0.3"/>
    <n v="0.28888888888888886"/>
    <n v="0.26666666666666666"/>
    <n v="2.6092631419541983E-2"/>
    <n v="0.21545567437083529"/>
    <n v="21.54556743708353"/>
    <s v="SOLID"/>
    <n v="0.59999723630936752"/>
    <n v="0.40000276369063248"/>
    <n v="0.66667434362045142"/>
    <s v="⚖️ Balanced"/>
    <n v="1961552118"/>
    <x v="7"/>
  </r>
  <r>
    <n v="401"/>
    <n v="1"/>
    <x v="4"/>
    <x v="345"/>
    <x v="1"/>
    <d v="2023-04-24T00:00:00"/>
    <x v="1"/>
    <n v="5546930"/>
    <n v="2218772"/>
    <n v="3328158"/>
    <n v="2988552118"/>
    <n v="3200000000"/>
    <n v="260000000"/>
    <n v="650000"/>
    <n v="280000"/>
    <n v="2800000"/>
    <n v="0.23194846748494483"/>
    <n v="0.34782608695652173"/>
    <n v="0.8125"/>
    <n v="0.65"/>
    <n v="0.62222222222222223"/>
    <n v="0.62222222222222223"/>
    <n v="1"/>
    <n v="0.57931171448545438"/>
    <n v="57.931171448545435"/>
    <s v="RISING"/>
    <n v="0.4"/>
    <n v="0.6"/>
    <n v="1.5"/>
    <s v="🌍 Global-Led"/>
    <n v="6448552118"/>
    <x v="0"/>
  </r>
  <r>
    <n v="402"/>
    <n v="2"/>
    <x v="4"/>
    <x v="346"/>
    <x v="18"/>
    <d v="2023-06-02T00:00:00"/>
    <x v="4"/>
    <n v="5246998"/>
    <n v="2098799"/>
    <n v="3148199"/>
    <n v="3884552118"/>
    <n v="3800000000"/>
    <n v="300000000"/>
    <n v="700000"/>
    <n v="300000"/>
    <n v="3200000"/>
    <n v="0.30148910745397167"/>
    <n v="0.41304347826086957"/>
    <n v="0.9375"/>
    <n v="0.7"/>
    <n v="0.66666666666666663"/>
    <n v="0.71111111111111114"/>
    <n v="0.94592828826035302"/>
    <n v="0.6391625423547016"/>
    <n v="63.916254235470163"/>
    <s v="ICONIC"/>
    <n v="0.39999996188296622"/>
    <n v="0.60000003811703373"/>
    <n v="1.5000002382314839"/>
    <s v="🌍 Global-Led"/>
    <n v="7984552118"/>
    <x v="3"/>
  </r>
  <r>
    <n v="403"/>
    <n v="3"/>
    <x v="4"/>
    <x v="347"/>
    <x v="1"/>
    <d v="2023-10-23T00:00:00"/>
    <x v="1"/>
    <n v="4807288"/>
    <n v="1922915"/>
    <n v="2884373"/>
    <n v="2112552118"/>
    <n v="2900000000"/>
    <n v="230000000"/>
    <n v="520000"/>
    <n v="230000"/>
    <n v="2200000"/>
    <n v="0.16396007394379808"/>
    <n v="0.31521739130434784"/>
    <n v="0.71875"/>
    <n v="0.52"/>
    <n v="0.51111111111111107"/>
    <n v="0.48888888888888887"/>
    <n v="0.86665741229833437"/>
    <n v="0.48415569629555061"/>
    <n v="48.415569629555058"/>
    <s v="RISING"/>
    <n v="0.39999995839650132"/>
    <n v="0.60000004160349873"/>
    <n v="1.5000002600218938"/>
    <s v="🌍 Global-Led"/>
    <n v="5242552118"/>
    <x v="6"/>
  </r>
  <r>
    <n v="404"/>
    <n v="4"/>
    <x v="4"/>
    <x v="348"/>
    <x v="18"/>
    <d v="2023-11-10T00:00:00"/>
    <x v="4"/>
    <n v="3992703"/>
    <n v="1597081"/>
    <n v="2395622"/>
    <n v="2744552118"/>
    <n v="3600000000"/>
    <n v="240000000"/>
    <n v="550000"/>
    <n v="240000"/>
    <n v="2400000"/>
    <n v="0.21301106106480805"/>
    <n v="0.39130434782608697"/>
    <n v="0.75"/>
    <n v="0.55000000000000004"/>
    <n v="0.53333333333333333"/>
    <n v="0.53333333333333333"/>
    <n v="0.71980410785786009"/>
    <n v="0.50687551531979824"/>
    <n v="50.687551531979821"/>
    <s v="RISING"/>
    <n v="0.39999994990862081"/>
    <n v="0.60000005009137924"/>
    <n v="1.5000003130711592"/>
    <s v="🌍 Global-Led"/>
    <n v="6584552118"/>
    <x v="2"/>
  </r>
  <r>
    <n v="405"/>
    <n v="5"/>
    <x v="4"/>
    <x v="349"/>
    <x v="8"/>
    <d v="2023-07-17T00:00:00"/>
    <x v="2"/>
    <n v="3369118"/>
    <n v="1347647"/>
    <n v="2021471"/>
    <n v="1988552118"/>
    <n v="2600000000"/>
    <n v="210000000"/>
    <n v="450000"/>
    <n v="200000"/>
    <n v="2000000"/>
    <n v="0.15433614609094168"/>
    <n v="0.28260869565217389"/>
    <n v="0.65625"/>
    <n v="0.45"/>
    <n v="0.44444444444444442"/>
    <n v="0.44444444444444442"/>
    <n v="0.60738426480954333"/>
    <n v="0.41518486479739991"/>
    <n v="41.518486479739991"/>
    <s v="RISING"/>
    <n v="0.3999999406372825"/>
    <n v="0.6000000593627175"/>
    <n v="1.5000003710170393"/>
    <s v="🌍 Global-Led"/>
    <n v="4798552118"/>
    <x v="4"/>
  </r>
  <r>
    <n v="406"/>
    <n v="6"/>
    <x v="4"/>
    <x v="350"/>
    <x v="15"/>
    <d v="2023-01-27T00:00:00"/>
    <x v="0"/>
    <n v="2868866"/>
    <n v="1147546"/>
    <n v="1721320"/>
    <n v="2774552118"/>
    <n v="3200000000"/>
    <n v="260000000"/>
    <n v="600000"/>
    <n v="260000"/>
    <n v="2500000"/>
    <n v="0.21533943070662814"/>
    <n v="0.34782608695652173"/>
    <n v="0.8125"/>
    <n v="0.6"/>
    <n v="0.57777777777777772"/>
    <n v="0.55555555555555558"/>
    <n v="0.51719888298572358"/>
    <n v="0.50243618721600913"/>
    <n v="50.24361872160091"/>
    <s v="RISING"/>
    <n v="0.3999998605720867"/>
    <n v="0.6000001394279133"/>
    <n v="1.5000008714247621"/>
    <s v="🌍 Global-Led"/>
    <n v="6234552118"/>
    <x v="5"/>
  </r>
  <r>
    <n v="407"/>
    <n v="7"/>
    <x v="4"/>
    <x v="351"/>
    <x v="15"/>
    <d v="2023-10-13T00:00:00"/>
    <x v="0"/>
    <n v="2352891"/>
    <n v="941156"/>
    <n v="1411735"/>
    <n v="1988552118"/>
    <n v="2800000000"/>
    <n v="230000000"/>
    <n v="520000"/>
    <n v="230000"/>
    <n v="2200000"/>
    <n v="0.15433614609094168"/>
    <n v="0.30434782608695654"/>
    <n v="0.71875"/>
    <n v="0.52"/>
    <n v="0.51111111111111107"/>
    <n v="0.48888888888888887"/>
    <n v="0.4241789602536899"/>
    <n v="0.43190293347016906"/>
    <n v="43.190293347016905"/>
    <s v="RISING"/>
    <n v="0.39999982999637468"/>
    <n v="0.60000017000362538"/>
    <n v="1.5000010625231099"/>
    <s v="🌍 Global-Led"/>
    <n v="5018552118"/>
    <x v="6"/>
  </r>
  <r>
    <n v="408"/>
    <n v="8"/>
    <x v="4"/>
    <x v="352"/>
    <x v="109"/>
    <d v="2023-11-03T00:00:00"/>
    <x v="0"/>
    <n v="2208348"/>
    <n v="883339"/>
    <n v="1325009"/>
    <n v="4112552118"/>
    <n v="6200000000"/>
    <n v="300000000"/>
    <n v="800000"/>
    <n v="350000"/>
    <n v="4000000"/>
    <n v="0.31918471673180437"/>
    <n v="0.67391304347826086"/>
    <n v="0.9375"/>
    <n v="0.8"/>
    <n v="0.77777777777777779"/>
    <n v="0.88888888888888884"/>
    <n v="0.39812076229554005"/>
    <n v="0.67621452803331639"/>
    <n v="67.621452803331636"/>
    <s v="ICONIC"/>
    <n v="0.39999990943456376"/>
    <n v="0.60000009056543624"/>
    <n v="1.5000005660341047"/>
    <s v="🌍 Global-Led"/>
    <n v="10612552118"/>
    <x v="2"/>
  </r>
  <r>
    <n v="409"/>
    <n v="9"/>
    <x v="4"/>
    <x v="353"/>
    <x v="77"/>
    <d v="2023-05-08T00:00:00"/>
    <x v="2"/>
    <n v="2050530"/>
    <n v="820212"/>
    <n v="1230318"/>
    <n v="2112552118"/>
    <n v="3500000000"/>
    <n v="200000000"/>
    <n v="450000"/>
    <n v="190000"/>
    <n v="1800000"/>
    <n v="0.16396007394379808"/>
    <n v="0.38043478260869568"/>
    <n v="0.625"/>
    <n v="0.45"/>
    <n v="0.42222222222222222"/>
    <n v="0.4"/>
    <n v="0.36966934863068401"/>
    <n v="0.39448924359162607"/>
    <n v="39.448924359162604"/>
    <s v="SOLID"/>
    <n v="0.4"/>
    <n v="0.6"/>
    <n v="1.5"/>
    <s v="🌍 Global-Led"/>
    <n v="5812552118"/>
    <x v="8"/>
  </r>
  <r>
    <n v="410"/>
    <n v="10"/>
    <x v="4"/>
    <x v="354"/>
    <x v="110"/>
    <d v="2023-07-10T00:00:00"/>
    <x v="30"/>
    <n v="2037790"/>
    <n v="815116"/>
    <n v="1222674"/>
    <n v="1122552118"/>
    <n v="1800000000"/>
    <n v="180000000"/>
    <n v="400000"/>
    <n v="170000"/>
    <n v="1600000"/>
    <n v="8.7123875763734954E-2"/>
    <n v="0.19565217391304349"/>
    <n v="0.5625"/>
    <n v="0.4"/>
    <n v="0.37777777777777777"/>
    <n v="0.35555555555555557"/>
    <n v="0.36737258267185635"/>
    <n v="0.32150692907437167"/>
    <n v="32.150692907437168"/>
    <s v="SOLID"/>
    <n v="0.4"/>
    <n v="0.6"/>
    <n v="1.5"/>
    <s v="🌍 Global-Led"/>
    <n v="3102552118"/>
    <x v="4"/>
  </r>
  <r>
    <n v="411"/>
    <n v="11"/>
    <x v="4"/>
    <x v="355"/>
    <x v="81"/>
    <d v="2023-10-13T00:00:00"/>
    <x v="7"/>
    <n v="1878270"/>
    <n v="939135"/>
    <n v="939135"/>
    <n v="2488552118"/>
    <n v="3700000000"/>
    <n v="210000000"/>
    <n v="480000"/>
    <n v="200000"/>
    <n v="1800000"/>
    <n v="0.19314230678794325"/>
    <n v="0.40217391304347827"/>
    <n v="0.65625"/>
    <n v="0.48"/>
    <n v="0.44444444444444442"/>
    <n v="0.4"/>
    <n v="0.33861433261281465"/>
    <n v="0.41179803480440846"/>
    <n v="41.179803480440846"/>
    <s v="RISING"/>
    <n v="0.5"/>
    <n v="0.5"/>
    <n v="1"/>
    <s v="⚖️ Balanced"/>
    <n v="6398552118"/>
    <x v="6"/>
  </r>
  <r>
    <n v="412"/>
    <n v="12"/>
    <x v="4"/>
    <x v="356"/>
    <x v="110"/>
    <d v="2023-11-06T00:00:00"/>
    <x v="30"/>
    <n v="1820156"/>
    <n v="910078"/>
    <n v="910078"/>
    <n v="822552118"/>
    <n v="1700000000"/>
    <n v="170000000"/>
    <n v="380000"/>
    <n v="160000"/>
    <n v="1500000"/>
    <n v="6.3840179345534001E-2"/>
    <n v="0.18478260869565216"/>
    <n v="0.53125"/>
    <n v="0.38"/>
    <n v="0.35555555555555557"/>
    <n v="0.33333333333333331"/>
    <n v="0.32813754635446996"/>
    <n v="0.29810912808167089"/>
    <n v="29.810912808167089"/>
    <s v="SOLID"/>
    <n v="0.5"/>
    <n v="0.5"/>
    <n v="1"/>
    <s v="⚖️ Balanced"/>
    <n v="2692552118"/>
    <x v="2"/>
  </r>
  <r>
    <n v="413"/>
    <n v="13"/>
    <x v="4"/>
    <x v="357"/>
    <x v="56"/>
    <d v="2023-11-17T00:00:00"/>
    <x v="18"/>
    <n v="1700900"/>
    <n v="850450"/>
    <n v="850450"/>
    <n v="1744552118"/>
    <n v="2800000000"/>
    <n v="220000000"/>
    <n v="500000"/>
    <n v="220000"/>
    <n v="2000000"/>
    <n v="0.1353987396708049"/>
    <n v="0.30434782608695654"/>
    <n v="0.6875"/>
    <n v="0.5"/>
    <n v="0.48888888888888887"/>
    <n v="0.44444444444444442"/>
    <n v="0.30663808629277817"/>
    <n v="0.399854981956622"/>
    <n v="39.985498195662203"/>
    <s v="SOLID"/>
    <n v="0.5"/>
    <n v="0.5"/>
    <n v="1"/>
    <s v="⚖️ Balanced"/>
    <n v="4764552118"/>
    <x v="2"/>
  </r>
  <r>
    <n v="414"/>
    <n v="14"/>
    <x v="4"/>
    <x v="358"/>
    <x v="7"/>
    <d v="2023-03-10T00:00:00"/>
    <x v="4"/>
    <n v="1674143"/>
    <n v="837072"/>
    <n v="837071"/>
    <n v="2112552118"/>
    <n v="3200000000"/>
    <n v="240000000"/>
    <n v="550000"/>
    <n v="240000"/>
    <n v="2200000"/>
    <n v="0.16396007394379808"/>
    <n v="0.34782608695652173"/>
    <n v="0.75"/>
    <n v="0.55000000000000004"/>
    <n v="0.53333333333333333"/>
    <n v="0.48888888888888887"/>
    <n v="0.3018143369395323"/>
    <n v="0.43934282515584089"/>
    <n v="43.934282515584087"/>
    <s v="RISING"/>
    <n v="0.50000029866026974"/>
    <n v="0.49999970133973026"/>
    <n v="0.99999880535963459"/>
    <s v="⚖️ Balanced"/>
    <n v="5552552118"/>
    <x v="10"/>
  </r>
  <r>
    <n v="415"/>
    <n v="15"/>
    <x v="4"/>
    <x v="359"/>
    <x v="111"/>
    <d v="2023-09-08T00:00:00"/>
    <x v="0"/>
    <n v="1661964"/>
    <n v="830982"/>
    <n v="830982"/>
    <n v="2744552118"/>
    <n v="4800000000"/>
    <n v="260000000"/>
    <n v="700000"/>
    <n v="300000"/>
    <n v="3500000"/>
    <n v="0.21301106106480805"/>
    <n v="0.52173913043478259"/>
    <n v="0.8125"/>
    <n v="0.7"/>
    <n v="0.66666666666666663"/>
    <n v="0.77777777777777779"/>
    <n v="0.29961870800605017"/>
    <n v="0.55987070104624403"/>
    <n v="55.987070104624401"/>
    <s v="RISING"/>
    <n v="0.5"/>
    <n v="0.5"/>
    <n v="1"/>
    <s v="⚖️ Balanced"/>
    <n v="7804552118"/>
    <x v="1"/>
  </r>
  <r>
    <n v="416"/>
    <n v="16"/>
    <x v="4"/>
    <x v="360"/>
    <x v="59"/>
    <d v="2023-07-28T00:00:00"/>
    <x v="5"/>
    <n v="1655397"/>
    <n v="827699"/>
    <n v="827698"/>
    <n v="611552118"/>
    <n v="2200000000"/>
    <n v="200000000"/>
    <n v="450000"/>
    <n v="190000"/>
    <n v="1800000"/>
    <n v="4.7463979531399338E-2"/>
    <n v="0.2391304347826087"/>
    <n v="0.625"/>
    <n v="0.45"/>
    <n v="0.42222222222222222"/>
    <n v="0.4"/>
    <n v="0.29843480988582871"/>
    <n v="0.34166240820502536"/>
    <n v="34.166240820502537"/>
    <s v="SOLID"/>
    <n v="0.50000030204234991"/>
    <n v="0.49999969795765004"/>
    <n v="0.99999879183133"/>
    <s v="⚖️ Balanced"/>
    <n v="3011552118"/>
    <x v="4"/>
  </r>
  <r>
    <n v="417"/>
    <n v="17"/>
    <x v="4"/>
    <x v="361"/>
    <x v="100"/>
    <d v="2023-07-21T00:00:00"/>
    <x v="28"/>
    <n v="1648361"/>
    <n v="824181"/>
    <n v="824180"/>
    <n v="4488552118"/>
    <n v="4500000000"/>
    <n v="280000000"/>
    <n v="650000"/>
    <n v="280000"/>
    <n v="2600000"/>
    <n v="0.34836694957594955"/>
    <n v="0.4891304347826087"/>
    <n v="0.875"/>
    <n v="0.65"/>
    <n v="0.62222222222222223"/>
    <n v="0.57777777777777772"/>
    <n v="0.2971663604912988"/>
    <n v="0.55101874671297946"/>
    <n v="55.101874671297949"/>
    <s v="RISING"/>
    <n v="0.50000030333161238"/>
    <n v="0.49999969666838756"/>
    <n v="0.99999878667428632"/>
    <s v="⚖️ Balanced"/>
    <n v="9268552118"/>
    <x v="4"/>
  </r>
  <r>
    <n v="418"/>
    <n v="18"/>
    <x v="4"/>
    <x v="362"/>
    <x v="2"/>
    <d v="2023-07-10T00:00:00"/>
    <x v="2"/>
    <n v="1644860"/>
    <n v="822430"/>
    <n v="822430"/>
    <n v="1822552118"/>
    <n v="2700000000"/>
    <n v="220000000"/>
    <n v="500000"/>
    <n v="220000"/>
    <n v="2000000"/>
    <n v="0.14145250073953716"/>
    <n v="0.29347826086956524"/>
    <n v="0.6875"/>
    <n v="0.5"/>
    <n v="0.48888888888888887"/>
    <n v="0.44444444444444442"/>
    <n v="0.29653520055237764"/>
    <n v="0.39798551543059324"/>
    <n v="39.798551543059325"/>
    <s v="SOLID"/>
    <n v="0.5"/>
    <n v="0.5"/>
    <n v="1"/>
    <s v="⚖️ Balanced"/>
    <n v="4742552118"/>
    <x v="4"/>
  </r>
  <r>
    <n v="419"/>
    <n v="19"/>
    <x v="4"/>
    <x v="363"/>
    <x v="81"/>
    <d v="2023-04-10T00:00:00"/>
    <x v="7"/>
    <n v="1643486"/>
    <n v="821743"/>
    <n v="821743"/>
    <n v="2112552118"/>
    <n v="3400000000"/>
    <n v="200000000"/>
    <n v="450000"/>
    <n v="190000"/>
    <n v="1800000"/>
    <n v="0.16396007394379808"/>
    <n v="0.36956521739130432"/>
    <n v="0.625"/>
    <n v="0.45"/>
    <n v="0.42222222222222222"/>
    <n v="0.4"/>
    <n v="0.29628749596623716"/>
    <n v="0.38456941371158038"/>
    <n v="38.456941371158038"/>
    <s v="SOLID"/>
    <n v="0.5"/>
    <n v="0.5"/>
    <n v="1"/>
    <s v="⚖️ Balanced"/>
    <n v="5712552118"/>
    <x v="0"/>
  </r>
  <r>
    <n v="420"/>
    <n v="20"/>
    <x v="4"/>
    <x v="364"/>
    <x v="11"/>
    <d v="2023-10-06T00:00:00"/>
    <x v="2"/>
    <n v="1570249"/>
    <n v="785125"/>
    <n v="785124"/>
    <n v="1122552118"/>
    <n v="2400000000"/>
    <n v="210000000"/>
    <n v="480000"/>
    <n v="200000"/>
    <n v="1900000"/>
    <n v="8.7123875763734954E-2"/>
    <n v="0.2608695652173913"/>
    <n v="0.65625"/>
    <n v="0.48"/>
    <n v="0.44444444444444442"/>
    <n v="0.42222222222222222"/>
    <n v="0.28308433674122441"/>
    <n v="0.36525134521040797"/>
    <n v="36.525134521040798"/>
    <s v="SOLID"/>
    <n v="0.50000031842083648"/>
    <n v="0.49999968157916358"/>
    <n v="0.99999872631746534"/>
    <s v="⚖️ Balanced"/>
    <n v="3732552118"/>
    <x v="6"/>
  </r>
  <r>
    <n v="421"/>
    <n v="21"/>
    <x v="4"/>
    <x v="365"/>
    <x v="56"/>
    <d v="2023-05-22T00:00:00"/>
    <x v="18"/>
    <n v="1507470"/>
    <n v="753735"/>
    <n v="753735"/>
    <n v="1988552118"/>
    <n v="3200000000"/>
    <n v="260000000"/>
    <n v="700000"/>
    <n v="300000"/>
    <n v="2500000"/>
    <n v="0.15433614609094168"/>
    <n v="0.34782608695652173"/>
    <n v="0.8125"/>
    <n v="0.7"/>
    <n v="0.66666666666666663"/>
    <n v="0.55555555555555558"/>
    <n v="0.27176654473735923"/>
    <n v="0.49001359433342101"/>
    <n v="49.001359433342103"/>
    <s v="RISING"/>
    <n v="0.5"/>
    <n v="0.5"/>
    <n v="1"/>
    <s v="⚖️ Balanced"/>
    <n v="5448552118"/>
    <x v="8"/>
  </r>
  <r>
    <n v="422"/>
    <n v="22"/>
    <x v="4"/>
    <x v="366"/>
    <x v="22"/>
    <d v="2023-12-01T00:00:00"/>
    <x v="11"/>
    <n v="1444021"/>
    <n v="722011"/>
    <n v="722010"/>
    <n v="1122552118"/>
    <n v="2200000000"/>
    <n v="200000000"/>
    <n v="450000"/>
    <n v="190000"/>
    <n v="1800000"/>
    <n v="8.7123875763734954E-2"/>
    <n v="0.2391304347826087"/>
    <n v="0.625"/>
    <n v="0.45"/>
    <n v="0.42222222222222222"/>
    <n v="0.4"/>
    <n v="0.26032796519876761"/>
    <n v="0.34460943661126908"/>
    <n v="34.460943661126905"/>
    <s v="SOLID"/>
    <n v="0.50000034625535228"/>
    <n v="0.49999965374464778"/>
    <n v="0.99999861497955023"/>
    <s v="⚖️ Balanced"/>
    <n v="3522552118"/>
    <x v="11"/>
  </r>
  <r>
    <n v="423"/>
    <n v="23"/>
    <x v="4"/>
    <x v="367"/>
    <x v="95"/>
    <d v="2023-05-01T00:00:00"/>
    <x v="13"/>
    <n v="1356140"/>
    <n v="678070"/>
    <n v="678070"/>
    <n v="2488552118"/>
    <n v="3800000000"/>
    <n v="240000000"/>
    <n v="550000"/>
    <n v="240000"/>
    <n v="2200000"/>
    <n v="0.19314230678794325"/>
    <n v="0.41304347826086957"/>
    <n v="0.75"/>
    <n v="0.55000000000000004"/>
    <n v="0.53333333333333333"/>
    <n v="0.48888888888888887"/>
    <n v="0.24448478708042107"/>
    <n v="0.44937633310502395"/>
    <n v="44.937633310502392"/>
    <s v="RISING"/>
    <n v="0.5"/>
    <n v="0.5"/>
    <n v="1"/>
    <s v="⚖️ Balanced"/>
    <n v="6528552118"/>
    <x v="8"/>
  </r>
  <r>
    <n v="424"/>
    <n v="24"/>
    <x v="4"/>
    <x v="368"/>
    <x v="112"/>
    <d v="2023-03-24T00:00:00"/>
    <x v="0"/>
    <n v="1322936"/>
    <n v="661468"/>
    <n v="661468"/>
    <n v="2988552118"/>
    <n v="3500000000"/>
    <n v="260000000"/>
    <n v="700000"/>
    <n v="300000"/>
    <n v="3500000"/>
    <n v="0.23194846748494483"/>
    <n v="0.38043478260869568"/>
    <n v="0.8125"/>
    <n v="0.7"/>
    <n v="0.66666666666666663"/>
    <n v="0.77777777777777779"/>
    <n v="0.23849877319526297"/>
    <n v="0.53253450224224741"/>
    <n v="53.253450224224743"/>
    <s v="RISING"/>
    <n v="0.5"/>
    <n v="0.5"/>
    <n v="1"/>
    <s v="⚖️ Balanced"/>
    <n v="6748552118"/>
    <x v="10"/>
  </r>
  <r>
    <n v="425"/>
    <n v="25"/>
    <x v="4"/>
    <x v="369"/>
    <x v="77"/>
    <d v="2023-11-10T00:00:00"/>
    <x v="2"/>
    <n v="1217058"/>
    <n v="608529"/>
    <n v="608529"/>
    <n v="1822552118"/>
    <n v="3600000000"/>
    <n v="200000000"/>
    <n v="450000"/>
    <n v="190000"/>
    <n v="1800000"/>
    <n v="0.14145250073953716"/>
    <n v="0.39130434782608697"/>
    <n v="0.625"/>
    <n v="0.45"/>
    <n v="0.42222222222222222"/>
    <n v="0.4"/>
    <n v="0.21941109767024283"/>
    <n v="0.37575729889616705"/>
    <n v="37.575729889616703"/>
    <s v="SOLID"/>
    <n v="0.5"/>
    <n v="0.5"/>
    <n v="1"/>
    <s v="⚖️ Balanced"/>
    <n v="5622552118"/>
    <x v="2"/>
  </r>
  <r>
    <n v="426"/>
    <n v="26"/>
    <x v="4"/>
    <x v="370"/>
    <x v="100"/>
    <d v="2023-01-02T00:00:00"/>
    <x v="28"/>
    <n v="1188007"/>
    <n v="594004"/>
    <n v="594003"/>
    <n v="3988552118"/>
    <n v="5200000000"/>
    <n v="300000000"/>
    <n v="800000"/>
    <n v="350000"/>
    <n v="3000000"/>
    <n v="0.309560788878948"/>
    <n v="0.56521739130434778"/>
    <n v="0.9375"/>
    <n v="0.8"/>
    <n v="0.77777777777777779"/>
    <n v="0.66666666666666663"/>
    <n v="0.21417378622048594"/>
    <n v="0.60910312611531436"/>
    <n v="60.910312611531438"/>
    <s v="ICONIC"/>
    <n v="0.50000042087294094"/>
    <n v="0.499999579127059"/>
    <n v="0.9999983165096531"/>
    <s v="⚖️ Balanced"/>
    <n v="9488552118"/>
    <x v="5"/>
  </r>
  <r>
    <n v="427"/>
    <n v="27"/>
    <x v="4"/>
    <x v="371"/>
    <x v="113"/>
    <d v="2023-03-31T00:00:00"/>
    <x v="5"/>
    <n v="1147208"/>
    <n v="573604"/>
    <n v="573604"/>
    <n v="2112552118"/>
    <n v="3900000000"/>
    <n v="200000000"/>
    <n v="500000"/>
    <n v="200000"/>
    <n v="2000000"/>
    <n v="0.16396007394379808"/>
    <n v="0.42391304347826086"/>
    <n v="0.625"/>
    <n v="0.5"/>
    <n v="0.44444444444444442"/>
    <n v="0.44444444444444442"/>
    <n v="0.20681854647525749"/>
    <n v="0.39918918192457747"/>
    <n v="39.918918192457745"/>
    <s v="SOLID"/>
    <n v="0.5"/>
    <n v="0.5"/>
    <n v="1"/>
    <s v="⚖️ Balanced"/>
    <n v="6212552118"/>
    <x v="10"/>
  </r>
  <r>
    <n v="428"/>
    <n v="28"/>
    <x v="4"/>
    <x v="372"/>
    <x v="28"/>
    <d v="2023-07-31T00:00:00"/>
    <x v="4"/>
    <n v="1145134"/>
    <n v="572567"/>
    <n v="572567"/>
    <n v="1122552118"/>
    <n v="2800000000"/>
    <n v="210000000"/>
    <n v="480000"/>
    <n v="200000"/>
    <n v="1900000"/>
    <n v="8.7123875763734954E-2"/>
    <n v="0.30434782608695654"/>
    <n v="0.65625"/>
    <n v="0.48"/>
    <n v="0.44444444444444442"/>
    <n v="0.42222222222222222"/>
    <n v="0.20644464595731332"/>
    <n v="0.36421228357200386"/>
    <n v="36.421228357200384"/>
    <s v="SOLID"/>
    <n v="0.5"/>
    <n v="0.5"/>
    <n v="1"/>
    <s v="⚖️ Balanced"/>
    <n v="4132552118"/>
    <x v="4"/>
  </r>
  <r>
    <n v="429"/>
    <n v="29"/>
    <x v="4"/>
    <x v="373"/>
    <x v="114"/>
    <d v="2023-04-21T00:00:00"/>
    <x v="0"/>
    <n v="1117147"/>
    <n v="558574"/>
    <n v="558573"/>
    <n v="2488552118"/>
    <n v="3300000000"/>
    <n v="280000000"/>
    <n v="700000"/>
    <n v="300000"/>
    <n v="3800000"/>
    <n v="0.19314230678794325"/>
    <n v="0.35869565217391303"/>
    <n v="0.875"/>
    <n v="0.7"/>
    <n v="0.66666666666666663"/>
    <n v="0.84444444444444444"/>
    <n v="0.20139915232389807"/>
    <n v="0.5351477828470238"/>
    <n v="53.514778284702381"/>
    <s v="RISING"/>
    <n v="0.50000044756867268"/>
    <n v="0.49999955243132732"/>
    <n v="0.99999820972691178"/>
    <s v="⚖️ Balanced"/>
    <n v="6068552118"/>
    <x v="0"/>
  </r>
  <r>
    <n v="430"/>
    <n v="30"/>
    <x v="4"/>
    <x v="374"/>
    <x v="61"/>
    <d v="2023-05-15T00:00:00"/>
    <x v="21"/>
    <n v="1066332"/>
    <n v="533166"/>
    <n v="533166"/>
    <n v="1988552118"/>
    <n v="3000000000"/>
    <n v="220000000"/>
    <n v="500000"/>
    <n v="220000"/>
    <n v="2000000"/>
    <n v="0.15433614609094168"/>
    <n v="0.32608695652173914"/>
    <n v="0.6875"/>
    <n v="0.5"/>
    <n v="0.48888888888888887"/>
    <n v="0.44444444444444442"/>
    <n v="0.192238229074461"/>
    <n v="0.39437538299214475"/>
    <n v="39.437538299214474"/>
    <s v="SOLID"/>
    <n v="0.5"/>
    <n v="0.5"/>
    <n v="1"/>
    <s v="⚖️ Balanced"/>
    <n v="5208552118"/>
    <x v="8"/>
  </r>
  <r>
    <n v="431"/>
    <n v="31"/>
    <x v="4"/>
    <x v="375"/>
    <x v="49"/>
    <d v="2023-08-28T00:00:00"/>
    <x v="2"/>
    <n v="1048222"/>
    <n v="524111"/>
    <n v="524111"/>
    <n v="822552118"/>
    <n v="2400000000"/>
    <n v="200000000"/>
    <n v="450000"/>
    <n v="190000"/>
    <n v="1800000"/>
    <n v="6.3840179345534001E-2"/>
    <n v="0.2608695652173913"/>
    <n v="0.625"/>
    <n v="0.45"/>
    <n v="0.42222222222222222"/>
    <n v="0.4"/>
    <n v="0.18897336003879622"/>
    <n v="0.33626501686230909"/>
    <n v="33.62650168623091"/>
    <s v="SOLID"/>
    <n v="0.5"/>
    <n v="0.5"/>
    <n v="1"/>
    <s v="⚖️ Balanced"/>
    <n v="3422552118"/>
    <x v="7"/>
  </r>
  <r>
    <n v="432"/>
    <n v="32"/>
    <x v="4"/>
    <x v="376"/>
    <x v="115"/>
    <d v="2023-09-04T00:00:00"/>
    <x v="2"/>
    <n v="1038084"/>
    <n v="519042"/>
    <n v="519042"/>
    <n v="744552118"/>
    <n v="2100000000"/>
    <n v="180000000"/>
    <n v="400000"/>
    <n v="170000"/>
    <n v="1600000"/>
    <n v="5.7786418276801761E-2"/>
    <n v="0.22826086956521738"/>
    <n v="0.5625"/>
    <n v="0.4"/>
    <n v="0.37777777777777777"/>
    <n v="0.35555555555555557"/>
    <n v="0.18714568238647325"/>
    <n v="0.3019447059562011"/>
    <n v="30.19447059562011"/>
    <s v="SOLID"/>
    <n v="0.5"/>
    <n v="0.5"/>
    <n v="1"/>
    <s v="⚖️ Balanced"/>
    <n v="3024552118"/>
    <x v="1"/>
  </r>
  <r>
    <n v="433"/>
    <n v="33"/>
    <x v="4"/>
    <x v="377"/>
    <x v="11"/>
    <d v="2023-01-30T00:00:00"/>
    <x v="2"/>
    <n v="1012517"/>
    <n v="506259"/>
    <n v="506258"/>
    <n v="1744552118"/>
    <n v="2200000000"/>
    <n v="200000000"/>
    <n v="450000"/>
    <n v="190000"/>
    <n v="1800000"/>
    <n v="0.1353987396708049"/>
    <n v="0.2391304347826087"/>
    <n v="0.625"/>
    <n v="0.45"/>
    <n v="0.42222222222222222"/>
    <n v="0.4"/>
    <n v="0.18253646611729371"/>
    <n v="0.34474184721557954"/>
    <n v="34.474184721557954"/>
    <s v="SOLID"/>
    <n v="0.50000049381886924"/>
    <n v="0.49999950618113076"/>
    <n v="0.99999802472647403"/>
    <s v="⚖️ Balanced"/>
    <n v="4144552118"/>
    <x v="5"/>
  </r>
  <r>
    <n v="434"/>
    <n v="34"/>
    <x v="4"/>
    <x v="378"/>
    <x v="22"/>
    <d v="2023-06-16T00:00:00"/>
    <x v="11"/>
    <n v="1001747"/>
    <n v="500874"/>
    <n v="500873"/>
    <n v="1744552118"/>
    <n v="2200000000"/>
    <n v="210000000"/>
    <n v="480000"/>
    <n v="200000"/>
    <n v="1900000"/>
    <n v="0.1353987396708049"/>
    <n v="0.2391304347826087"/>
    <n v="0.65625"/>
    <n v="0.48"/>
    <n v="0.44444444444444442"/>
    <n v="0.42222222222222222"/>
    <n v="0.1805948515665422"/>
    <n v="0.35897132517055241"/>
    <n v="35.89713251705524"/>
    <s v="SOLID"/>
    <n v="0.50000049912802336"/>
    <n v="0.49999950087197664"/>
    <n v="0.99999800348989965"/>
    <s v="⚖️ Balanced"/>
    <n v="4154552118"/>
    <x v="3"/>
  </r>
  <r>
    <n v="435"/>
    <n v="35"/>
    <x v="4"/>
    <x v="379"/>
    <x v="97"/>
    <d v="2023-03-20T00:00:00"/>
    <x v="4"/>
    <n v="953087"/>
    <n v="571852"/>
    <n v="381235"/>
    <n v="822552118"/>
    <n v="2400000000"/>
    <n v="180000000"/>
    <n v="400000"/>
    <n v="170000"/>
    <n v="1600000"/>
    <n v="6.3840179345534001E-2"/>
    <n v="0.2608695652173913"/>
    <n v="0.5625"/>
    <n v="0.4"/>
    <n v="0.37777777777777777"/>
    <n v="0.35555555555555557"/>
    <n v="0.17182243150715801"/>
    <n v="0.3068923036127178"/>
    <n v="30.689230361271779"/>
    <s v="SOLID"/>
    <n v="0.59999979015556815"/>
    <n v="0.40000020984443185"/>
    <n v="0.66666724956807011"/>
    <s v="⚖️ Balanced"/>
    <n v="3402552118"/>
    <x v="10"/>
  </r>
  <r>
    <n v="436"/>
    <n v="36"/>
    <x v="4"/>
    <x v="264"/>
    <x v="1"/>
    <d v="2022-05-27T00:00:00"/>
    <x v="1"/>
    <n v="896411"/>
    <n v="537847"/>
    <n v="358564"/>
    <n v="2112884661"/>
    <n v="2400000000"/>
    <n v="220000000"/>
    <n v="600000"/>
    <n v="250000"/>
    <n v="2000000"/>
    <n v="0.16398588337799139"/>
    <n v="0.2608695652173913"/>
    <n v="0.6875"/>
    <n v="0.6"/>
    <n v="0.55555555555555558"/>
    <n v="0.44444444444444442"/>
    <n v="0.16160488774871867"/>
    <n v="0.40432237830290962"/>
    <n v="40.432237830290966"/>
    <s v="RISING"/>
    <n v="0.60000044622388615"/>
    <n v="0.39999955377611385"/>
    <n v="0.66666542715679367"/>
    <s v="🇰🇷 Korea-Led"/>
    <n v="4732884661"/>
    <x v="8"/>
  </r>
  <r>
    <n v="437"/>
    <n v="37"/>
    <x v="4"/>
    <x v="380"/>
    <x v="97"/>
    <d v="2023-07-11T00:00:00"/>
    <x v="4"/>
    <n v="838262"/>
    <n v="502957"/>
    <n v="335305"/>
    <n v="611552118"/>
    <n v="2300000000"/>
    <n v="150000000"/>
    <n v="300000"/>
    <n v="130000"/>
    <n v="1200000"/>
    <n v="4.7463979531399338E-2"/>
    <n v="0.25"/>
    <n v="0.46875"/>
    <n v="0.3"/>
    <n v="0.28888888888888886"/>
    <n v="0.26666666666666666"/>
    <n v="0.15112179169378376"/>
    <n v="0.24953496895752367"/>
    <n v="24.953496895752366"/>
    <s v="SOLID"/>
    <n v="0.59999976141111011"/>
    <n v="0.40000023858888989"/>
    <n v="0.66666732941384654"/>
    <s v="⚖️ Balanced"/>
    <n v="3061552118"/>
    <x v="4"/>
  </r>
  <r>
    <n v="438"/>
    <n v="38"/>
    <x v="4"/>
    <x v="381"/>
    <x v="49"/>
    <d v="2023-04-17T00:00:00"/>
    <x v="2"/>
    <n v="726166"/>
    <n v="435700"/>
    <n v="290466"/>
    <n v="744552118"/>
    <n v="2300000000"/>
    <n v="160000000"/>
    <n v="300000"/>
    <n v="130000"/>
    <n v="1200000"/>
    <n v="5.7786418276801761E-2"/>
    <n v="0.25"/>
    <n v="0.5"/>
    <n v="0.3"/>
    <n v="0.28888888888888886"/>
    <n v="0.26666666666666666"/>
    <n v="0.13091313573454144"/>
    <n v="0.25385755577617941"/>
    <n v="25.385755577617942"/>
    <s v="SOLID"/>
    <n v="0.60000055083823811"/>
    <n v="0.39999944916176189"/>
    <n v="0.66666513656185444"/>
    <s v="🇰🇷 Korea-Led"/>
    <n v="3204552118"/>
    <x v="0"/>
  </r>
  <r>
    <n v="439"/>
    <n v="39"/>
    <x v="4"/>
    <x v="382"/>
    <x v="8"/>
    <d v="2023-07-17T00:00:00"/>
    <x v="2"/>
    <n v="647928"/>
    <n v="388757"/>
    <n v="259171"/>
    <n v="1988552118"/>
    <n v="2600000000"/>
    <n v="210000000"/>
    <n v="450000"/>
    <n v="200000"/>
    <n v="2000000"/>
    <n v="0.15433614609094168"/>
    <n v="0.28260869565217389"/>
    <n v="0.65625"/>
    <n v="0.45"/>
    <n v="0.44444444444444442"/>
    <n v="0.44444444444444442"/>
    <n v="0.11680839671674241"/>
    <n v="0.36122151930719182"/>
    <n v="36.122151930719184"/>
    <s v="SOLID"/>
    <n v="0.60000030867627263"/>
    <n v="0.39999969132372731"/>
    <n v="0.66666580923301699"/>
    <s v="🇰🇷 Korea-Led"/>
    <n v="4798552118"/>
    <x v="4"/>
  </r>
  <r>
    <n v="440"/>
    <n v="40"/>
    <x v="4"/>
    <x v="383"/>
    <x v="11"/>
    <d v="2023-12-27T00:00:00"/>
    <x v="2"/>
    <n v="641364"/>
    <n v="384818"/>
    <n v="256546"/>
    <n v="611552118"/>
    <n v="2200000000"/>
    <n v="140000000"/>
    <n v="260000"/>
    <n v="110000"/>
    <n v="900000"/>
    <n v="4.7463979531399338E-2"/>
    <n v="0.2391304347826087"/>
    <n v="0.4375"/>
    <n v="0.26"/>
    <n v="0.24444444444444444"/>
    <n v="0.2"/>
    <n v="0.11562503943622869"/>
    <n v="0.21971722234445834"/>
    <n v="21.971722234445835"/>
    <s v="SOLID"/>
    <n v="0.59999937632919842"/>
    <n v="0.40000062367080158"/>
    <n v="0.66666839908736075"/>
    <s v="⚖️ Balanced"/>
    <n v="2951552118"/>
    <x v="11"/>
  </r>
  <r>
    <n v="441"/>
    <n v="41"/>
    <x v="4"/>
    <x v="384"/>
    <x v="99"/>
    <d v="2023-08-01T00:00:00"/>
    <x v="5"/>
    <n v="630148"/>
    <n v="378089"/>
    <n v="252059"/>
    <n v="188552118"/>
    <n v="1200000000"/>
    <n v="130000000"/>
    <n v="240000"/>
    <n v="100000"/>
    <n v="800000"/>
    <n v="1.4633967581736006E-2"/>
    <n v="0.13043478260869565"/>
    <n v="0.40625"/>
    <n v="0.24"/>
    <n v="0.22222222222222221"/>
    <n v="0.17777777777777778"/>
    <n v="0.11360302004892797"/>
    <n v="0.18206408163579504"/>
    <n v="18.206408163579503"/>
    <s v="EMERGING"/>
    <n v="0.60000031738575699"/>
    <n v="0.39999968261424301"/>
    <n v="0.66666578504003027"/>
    <s v="🇰🇷 Korea-Led"/>
    <n v="1518552118"/>
    <x v="7"/>
  </r>
  <r>
    <n v="442"/>
    <n v="42"/>
    <x v="4"/>
    <x v="385"/>
    <x v="111"/>
    <d v="2023-09-08T00:00:00"/>
    <x v="0"/>
    <n v="590542"/>
    <n v="354325"/>
    <n v="236217"/>
    <n v="2744552118"/>
    <n v="4800000000"/>
    <n v="260000000"/>
    <n v="700000"/>
    <n v="300000"/>
    <n v="3500000"/>
    <n v="0.21301106106480805"/>
    <n v="0.52173913043478259"/>
    <n v="0.8125"/>
    <n v="0.7"/>
    <n v="0.66666666666666663"/>
    <n v="0.77777777777777779"/>
    <n v="0.10646285422747358"/>
    <n v="0.53862355713060062"/>
    <n v="53.862355713060062"/>
    <s v="RISING"/>
    <n v="0.59999966132806815"/>
    <n v="0.40000033867193191"/>
    <n v="0.66666760742256403"/>
    <s v="⚖️ Balanced"/>
    <n v="7804552118"/>
    <x v="1"/>
  </r>
  <r>
    <n v="443"/>
    <n v="43"/>
    <x v="4"/>
    <x v="386"/>
    <x v="7"/>
    <d v="2023-08-18T00:00:00"/>
    <x v="4"/>
    <n v="589245"/>
    <n v="353547"/>
    <n v="235698"/>
    <n v="1122552118"/>
    <n v="2500000000"/>
    <n v="200000000"/>
    <n v="450000"/>
    <n v="190000"/>
    <n v="1800000"/>
    <n v="8.7123875763734954E-2"/>
    <n v="0.27173913043478259"/>
    <n v="0.625"/>
    <n v="0.45"/>
    <n v="0.42222222222222222"/>
    <n v="0.4"/>
    <n v="0.10622903119383155"/>
    <n v="0.33320203213159566"/>
    <n v="33.320203213159566"/>
    <s v="SOLID"/>
    <n v="0.6"/>
    <n v="0.4"/>
    <n v="0.66666666666666663"/>
    <s v="🇰🇷 Korea-Led"/>
    <n v="3822552118"/>
    <x v="7"/>
  </r>
  <r>
    <n v="444"/>
    <n v="44"/>
    <x v="4"/>
    <x v="387"/>
    <x v="1"/>
    <d v="2023-02-06T00:00:00"/>
    <x v="1"/>
    <n v="581678"/>
    <n v="349007"/>
    <n v="232671"/>
    <n v="988552118"/>
    <n v="2100000000"/>
    <n v="150000000"/>
    <n v="300000"/>
    <n v="130000"/>
    <n v="1200000"/>
    <n v="7.6723824696938531E-2"/>
    <n v="0.22826086956521738"/>
    <n v="0.46875"/>
    <n v="0.3"/>
    <n v="0.28888888888888886"/>
    <n v="0.26666666666666666"/>
    <n v="0.10486485317103335"/>
    <n v="0.24601782567590511"/>
    <n v="24.601782567590512"/>
    <s v="SOLID"/>
    <n v="0.60000034383284218"/>
    <n v="0.39999965616715777"/>
    <n v="0.66666571157598553"/>
    <s v="🇰🇷 Korea-Led"/>
    <n v="3238552118"/>
    <x v="9"/>
  </r>
  <r>
    <n v="445"/>
    <n v="45"/>
    <x v="4"/>
    <x v="388"/>
    <x v="101"/>
    <d v="2023-08-18T00:00:00"/>
    <x v="0"/>
    <n v="577904"/>
    <n v="346742"/>
    <n v="231162"/>
    <n v="744552118"/>
    <n v="2400000000"/>
    <n v="240000000"/>
    <n v="600000"/>
    <n v="260000"/>
    <n v="3500000"/>
    <n v="5.7786418276801761E-2"/>
    <n v="0.2608695652173913"/>
    <n v="0.75"/>
    <n v="0.6"/>
    <n v="0.57777777777777772"/>
    <n v="0.77777777777777779"/>
    <n v="0.10418447681870872"/>
    <n v="0.43115411827128319"/>
    <n v="43.11541182712832"/>
    <s v="RISING"/>
    <n v="0.59999930784351729"/>
    <n v="0.40000069215648276"/>
    <n v="0.6666685893257811"/>
    <s v="⚖️ Balanced"/>
    <n v="3384552118"/>
    <x v="7"/>
  </r>
  <r>
    <n v="446"/>
    <n v="46"/>
    <x v="4"/>
    <x v="389"/>
    <x v="89"/>
    <d v="2023-06-01T00:00:00"/>
    <x v="12"/>
    <n v="564236"/>
    <n v="338542"/>
    <n v="225694"/>
    <n v="188552118"/>
    <n v="1200000000"/>
    <n v="120000000"/>
    <n v="220000"/>
    <n v="90000"/>
    <n v="700000"/>
    <n v="1.4633967581736006E-2"/>
    <n v="0.13043478260869565"/>
    <n v="0.375"/>
    <n v="0.22"/>
    <n v="0.2"/>
    <n v="0.15555555555555556"/>
    <n v="0.10172041111028983"/>
    <n v="0.16771393909698928"/>
    <n v="16.771393909698929"/>
    <s v="EMERGING"/>
    <n v="0.60000070892321655"/>
    <n v="0.39999929107678345"/>
    <n v="0.66666469743783641"/>
    <s v="🇰🇷 Korea-Led"/>
    <n v="1508552118"/>
    <x v="3"/>
  </r>
  <r>
    <n v="447"/>
    <n v="47"/>
    <x v="4"/>
    <x v="390"/>
    <x v="1"/>
    <d v="2023-04-24T00:00:00"/>
    <x v="1"/>
    <n v="550613"/>
    <n v="330368"/>
    <n v="220245"/>
    <n v="2988552118"/>
    <n v="3200000000"/>
    <n v="260000000"/>
    <n v="650000"/>
    <n v="280000"/>
    <n v="2800000"/>
    <n v="0.23194846748494483"/>
    <n v="0.34782608695652173"/>
    <n v="0.8125"/>
    <n v="0.65"/>
    <n v="0.62222222222222223"/>
    <n v="0.62222222222222223"/>
    <n v="9.9264457997486899E-2"/>
    <n v="0.48023080486517788"/>
    <n v="48.023080486517792"/>
    <s v="RISING"/>
    <n v="0.60000036323152561"/>
    <n v="0.39999963676847439"/>
    <n v="0.66666565769081754"/>
    <s v="🇰🇷 Korea-Led"/>
    <n v="6448552118"/>
    <x v="0"/>
  </r>
  <r>
    <n v="448"/>
    <n v="48"/>
    <x v="4"/>
    <x v="391"/>
    <x v="23"/>
    <d v="2023-11-13T00:00:00"/>
    <x v="2"/>
    <n v="530174"/>
    <n v="318104"/>
    <n v="212070"/>
    <n v="988552118"/>
    <n v="2600000000"/>
    <n v="210000000"/>
    <n v="480000"/>
    <n v="200000"/>
    <n v="1900000"/>
    <n v="7.6723824696938531E-2"/>
    <n v="0.28260869565217389"/>
    <n v="0.65625"/>
    <n v="0.48"/>
    <n v="0.44444444444444442"/>
    <n v="0.42222222222222222"/>
    <n v="9.5579717068720899E-2"/>
    <n v="0.34644948002832221"/>
    <n v="34.644948002832223"/>
    <s v="SOLID"/>
    <n v="0.5999992455307126"/>
    <n v="0.40000075446928746"/>
    <n v="0.66666876241732265"/>
    <s v="⚖️ Balanced"/>
    <n v="3798552118"/>
    <x v="2"/>
  </r>
  <r>
    <n v="449"/>
    <n v="49"/>
    <x v="4"/>
    <x v="392"/>
    <x v="116"/>
    <d v="2023-09-15T00:00:00"/>
    <x v="9"/>
    <n v="512643"/>
    <n v="307586"/>
    <n v="205057"/>
    <n v="122552118"/>
    <n v="1200000000"/>
    <n v="120000000"/>
    <n v="200000"/>
    <n v="90000"/>
    <n v="700000"/>
    <n v="9.5115543697317992E-3"/>
    <n v="0.13043478260869565"/>
    <n v="0.375"/>
    <n v="0.2"/>
    <n v="0.2"/>
    <n v="0.15555555555555556"/>
    <n v="9.2419230096648056E-2"/>
    <n v="0.16296877480732791"/>
    <n v="16.296877480732793"/>
    <s v="EMERGING"/>
    <n v="0.60000039013504525"/>
    <n v="0.39999960986495475"/>
    <n v="0.66666558295891232"/>
    <s v="🇰🇷 Korea-Led"/>
    <n v="1442552118"/>
    <x v="1"/>
  </r>
  <r>
    <n v="450"/>
    <n v="50"/>
    <x v="4"/>
    <x v="295"/>
    <x v="100"/>
    <d v="2022-08-01T00:00:00"/>
    <x v="28"/>
    <n v="505343"/>
    <n v="303206"/>
    <n v="202137"/>
    <n v="3112552118"/>
    <n v="3500000000"/>
    <n v="300000000"/>
    <n v="800000"/>
    <n v="350000"/>
    <n v="3000000"/>
    <n v="0.24157239533780123"/>
    <n v="0.38043478260869568"/>
    <n v="0.9375"/>
    <n v="0.8"/>
    <n v="0.77777777777777779"/>
    <n v="0.66666666666666663"/>
    <n v="9.1103186807837855E-2"/>
    <n v="0.55191440586425589"/>
    <n v="55.191440586425585"/>
    <s v="RISING"/>
    <n v="0.60000039577079334"/>
    <n v="0.39999960422920672"/>
    <n v="0.66666556730407711"/>
    <s v="🇰🇷 Korea-Led"/>
    <n v="6912552118"/>
    <x v="7"/>
  </r>
  <r>
    <n v="451"/>
    <n v="51"/>
    <x v="4"/>
    <x v="393"/>
    <x v="22"/>
    <d v="2023-06-16T00:00:00"/>
    <x v="11"/>
    <n v="499885"/>
    <n v="299931"/>
    <n v="199954"/>
    <n v="1744552118"/>
    <n v="2200000000"/>
    <n v="210000000"/>
    <n v="480000"/>
    <n v="200000"/>
    <n v="1900000"/>
    <n v="0.1353987396708049"/>
    <n v="0.2391304347826087"/>
    <n v="0.65625"/>
    <n v="0.48"/>
    <n v="0.44444444444444442"/>
    <n v="0.42222222222222222"/>
    <n v="9.0119219099574002E-2"/>
    <n v="0.34901900559918592"/>
    <n v="34.901900559918595"/>
    <s v="SOLID"/>
    <n v="0.6"/>
    <n v="0.4"/>
    <n v="0.66666666666666663"/>
    <s v="🇰🇷 Korea-Led"/>
    <n v="4154552118"/>
    <x v="3"/>
  </r>
  <r>
    <n v="452"/>
    <n v="52"/>
    <x v="4"/>
    <x v="394"/>
    <x v="109"/>
    <d v="2023-11-03T00:00:00"/>
    <x v="0"/>
    <n v="497726"/>
    <n v="298636"/>
    <n v="199090"/>
    <n v="4112552118"/>
    <n v="6200000000"/>
    <n v="300000000"/>
    <n v="800000"/>
    <n v="350000"/>
    <n v="4000000"/>
    <n v="0.31918471673180437"/>
    <n v="0.67391304347826086"/>
    <n v="0.9375"/>
    <n v="0.8"/>
    <n v="0.77777777777777779"/>
    <n v="0.88888888888888884"/>
    <n v="8.9729994789910811E-2"/>
    <n v="0.64229154360769725"/>
    <n v="64.229154360769726"/>
    <s v="ICONIC"/>
    <n v="0.60000080365502306"/>
    <n v="0.39999919634497694"/>
    <n v="0.66666443429459277"/>
    <s v="🇰🇷 Korea-Led"/>
    <n v="10612552118"/>
    <x v="2"/>
  </r>
  <r>
    <n v="453"/>
    <n v="53"/>
    <x v="4"/>
    <x v="395"/>
    <x v="117"/>
    <d v="2023-06-15T00:00:00"/>
    <x v="22"/>
    <n v="486187"/>
    <n v="291712"/>
    <n v="194475"/>
    <n v="611552118"/>
    <n v="1500000000"/>
    <n v="120000000"/>
    <n v="220000"/>
    <n v="90000"/>
    <n v="700000"/>
    <n v="4.7463979531399338E-2"/>
    <n v="0.16304347826086957"/>
    <n v="0.375"/>
    <n v="0.22"/>
    <n v="0.2"/>
    <n v="0.15555555555555556"/>
    <n v="8.7649744994077808E-2"/>
    <n v="0.17761904623601493"/>
    <n v="17.761904623601492"/>
    <s v="EMERGING"/>
    <n v="0.5999995886356484"/>
    <n v="0.40000041136435155"/>
    <n v="0.66666780934620451"/>
    <s v="⚖️ Balanced"/>
    <n v="2231552118"/>
    <x v="3"/>
  </r>
  <r>
    <n v="454"/>
    <n v="54"/>
    <x v="4"/>
    <x v="191"/>
    <x v="1"/>
    <d v="2021-10-22T00:00:00"/>
    <x v="1"/>
    <n v="482268"/>
    <n v="289361"/>
    <n v="192907"/>
    <n v="1344552118"/>
    <n v="1400000000"/>
    <n v="210000000"/>
    <n v="500000"/>
    <n v="220000"/>
    <n v="2000000"/>
    <n v="0.10435381111320365"/>
    <n v="0.15217391304347827"/>
    <n v="0.65625"/>
    <n v="0.5"/>
    <n v="0.48888888888888887"/>
    <n v="0.44444444444444442"/>
    <n v="8.6943228055879562E-2"/>
    <n v="0.33954339519280363"/>
    <n v="33.95433951928036"/>
    <s v="SOLID"/>
    <n v="0.60000041470717524"/>
    <n v="0.39999958529282476"/>
    <n v="0.6666655147030871"/>
    <s v="🇰🇷 Korea-Led"/>
    <n v="2954552118"/>
    <x v="6"/>
  </r>
  <r>
    <n v="455"/>
    <n v="55"/>
    <x v="4"/>
    <x v="396"/>
    <x v="1"/>
    <d v="2023-10-23T00:00:00"/>
    <x v="1"/>
    <n v="467876"/>
    <n v="280726"/>
    <n v="187150"/>
    <n v="2112552118"/>
    <n v="2900000000"/>
    <n v="230000000"/>
    <n v="520000"/>
    <n v="230000"/>
    <n v="2200000"/>
    <n v="0.16396007394379808"/>
    <n v="0.31521739130434784"/>
    <n v="0.71875"/>
    <n v="0.52"/>
    <n v="0.51111111111111107"/>
    <n v="0.48888888888888887"/>
    <n v="8.4348639697995109E-2"/>
    <n v="0.39810173130951332"/>
    <n v="39.810173130951334"/>
    <s v="SOLID"/>
    <n v="0.60000085492737387"/>
    <n v="0.39999914507262607"/>
    <n v="0.66666429187178955"/>
    <s v="🇰🇷 Korea-Led"/>
    <n v="5242552118"/>
    <x v="6"/>
  </r>
  <r>
    <n v="456"/>
    <n v="56"/>
    <x v="4"/>
    <x v="397"/>
    <x v="118"/>
    <d v="2023-06-05T00:00:00"/>
    <x v="2"/>
    <n v="460765"/>
    <n v="276459"/>
    <n v="184306"/>
    <n v="744552118"/>
    <n v="2300000000"/>
    <n v="180000000"/>
    <n v="400000"/>
    <n v="170000"/>
    <n v="1600000"/>
    <n v="5.7786418276801761E-2"/>
    <n v="0.25"/>
    <n v="0.5625"/>
    <n v="0.4"/>
    <n v="0.37777777777777777"/>
    <n v="0.35555555555555557"/>
    <n v="8.3066669310771904E-2"/>
    <n v="0.29419166669178698"/>
    <n v="29.419166669178697"/>
    <s v="SOLID"/>
    <n v="0.6"/>
    <n v="0.4"/>
    <n v="0.66666666666666663"/>
    <s v="🇰🇷 Korea-Led"/>
    <n v="3224552118"/>
    <x v="3"/>
  </r>
  <r>
    <n v="457"/>
    <n v="57"/>
    <x v="4"/>
    <x v="398"/>
    <x v="100"/>
    <d v="2023-01-02T00:00:00"/>
    <x v="28"/>
    <n v="453900"/>
    <n v="272340"/>
    <n v="181560"/>
    <n v="3988552118"/>
    <n v="5200000000"/>
    <n v="300000000"/>
    <n v="800000"/>
    <n v="350000"/>
    <n v="3000000"/>
    <n v="0.309560788878948"/>
    <n v="0.56521739130434778"/>
    <n v="0.9375"/>
    <n v="0.8"/>
    <n v="0.77777777777777779"/>
    <n v="0.66666666666666663"/>
    <n v="8.1829047779582581E-2"/>
    <n v="0.59454520488681495"/>
    <n v="59.454520488681496"/>
    <s v="RISING"/>
    <n v="0.6"/>
    <n v="0.4"/>
    <n v="0.66666666666666663"/>
    <s v="🇰🇷 Korea-Led"/>
    <n v="9488552118"/>
    <x v="5"/>
  </r>
  <r>
    <n v="458"/>
    <n v="58"/>
    <x v="4"/>
    <x v="399"/>
    <x v="13"/>
    <d v="2023-01-09T00:00:00"/>
    <x v="7"/>
    <n v="417923"/>
    <n v="250754"/>
    <n v="167169"/>
    <n v="822552118"/>
    <n v="1300000000"/>
    <n v="150000000"/>
    <n v="300000"/>
    <n v="130000"/>
    <n v="1200000"/>
    <n v="6.3840179345534001E-2"/>
    <n v="0.14130434782608695"/>
    <n v="0.46875"/>
    <n v="0.3"/>
    <n v="0.28888888888888886"/>
    <n v="0.26666666666666666"/>
    <n v="7.5343117724579176E-2"/>
    <n v="0.2256687699178902"/>
    <n v="22.56687699178902"/>
    <s v="SOLID"/>
    <n v="0.60000047855705474"/>
    <n v="0.39999952144294521"/>
    <n v="0.66666533734257483"/>
    <s v="🇰🇷 Korea-Led"/>
    <n v="2272552118"/>
    <x v="5"/>
  </r>
  <r>
    <n v="459"/>
    <n v="59"/>
    <x v="4"/>
    <x v="400"/>
    <x v="25"/>
    <d v="2023-02-13T00:00:00"/>
    <x v="12"/>
    <n v="409103"/>
    <n v="245462"/>
    <n v="163641"/>
    <n v="611552118"/>
    <n v="1400000000"/>
    <n v="160000000"/>
    <n v="320000"/>
    <n v="140000"/>
    <n v="1300000"/>
    <n v="4.7463979531399338E-2"/>
    <n v="0.15217391304347827"/>
    <n v="0.5"/>
    <n v="0.32"/>
    <n v="0.31111111111111112"/>
    <n v="0.28888888888888886"/>
    <n v="7.3753048983852335E-2"/>
    <n v="0.23743702803237809"/>
    <n v="23.743702803237809"/>
    <s v="SOLID"/>
    <n v="0.60000048887443991"/>
    <n v="0.39999951112556009"/>
    <n v="0.66666530868321772"/>
    <s v="🇰🇷 Korea-Led"/>
    <n v="2171552118"/>
    <x v="9"/>
  </r>
  <r>
    <n v="460"/>
    <n v="60"/>
    <x v="4"/>
    <x v="401"/>
    <x v="83"/>
    <d v="2023-02-14T00:00:00"/>
    <x v="25"/>
    <n v="405233"/>
    <n v="243140"/>
    <n v="162093"/>
    <n v="1122552118"/>
    <n v="2600000000"/>
    <n v="180000000"/>
    <n v="400000"/>
    <n v="170000"/>
    <n v="1600000"/>
    <n v="8.7123875763734954E-2"/>
    <n v="0.28260869565217389"/>
    <n v="0.5625"/>
    <n v="0.4"/>
    <n v="0.37777777777777777"/>
    <n v="0.35555555555555557"/>
    <n v="7.3055365760880342E-2"/>
    <n v="0.30391464390981648"/>
    <n v="30.39146439098165"/>
    <s v="SOLID"/>
    <n v="0.60000049354322083"/>
    <n v="0.39999950645677917"/>
    <n v="0.66666529571440325"/>
    <s v="🇰🇷 Korea-Led"/>
    <n v="3902552118"/>
    <x v="9"/>
  </r>
  <r>
    <n v="461"/>
    <n v="61"/>
    <x v="4"/>
    <x v="263"/>
    <x v="18"/>
    <d v="2022-10-07T00:00:00"/>
    <x v="4"/>
    <n v="392849"/>
    <n v="235709"/>
    <n v="157140"/>
    <n v="2488774552"/>
    <n v="3200000000"/>
    <n v="240000000"/>
    <n v="600000"/>
    <n v="250000"/>
    <n v="2500000"/>
    <n v="0.19315957040704021"/>
    <n v="0.34782608695652173"/>
    <n v="0.75"/>
    <n v="0.6"/>
    <n v="0.55555555555555558"/>
    <n v="0.55555555555555558"/>
    <n v="7.0822779447369991E-2"/>
    <n v="0.4370785520839755"/>
    <n v="43.707855208397547"/>
    <s v="RISING"/>
    <n v="0.59999898179707722"/>
    <n v="0.40000101820292278"/>
    <n v="0.6666694950129185"/>
    <s v="⚖️ Balanced"/>
    <n v="5928774552"/>
    <x v="6"/>
  </r>
  <r>
    <n v="462"/>
    <n v="62"/>
    <x v="4"/>
    <x v="402"/>
    <x v="15"/>
    <d v="2023-01-27T00:00:00"/>
    <x v="0"/>
    <n v="387296"/>
    <n v="232378"/>
    <n v="154918"/>
    <n v="2774552118"/>
    <n v="3200000000"/>
    <n v="260000000"/>
    <n v="600000"/>
    <n v="260000"/>
    <n v="2500000"/>
    <n v="0.21533943070662814"/>
    <n v="0.34782608695652173"/>
    <n v="0.8125"/>
    <n v="0.6"/>
    <n v="0.57777777777777772"/>
    <n v="0.55555555555555558"/>
    <n v="6.9821685148361345E-2"/>
    <n v="0.45322469545389932"/>
    <n v="45.322469545389929"/>
    <s v="RISING"/>
    <n v="0.60000103280178463"/>
    <n v="0.39999896719821532"/>
    <n v="0.66666379777775864"/>
    <s v="🇰🇷 Korea-Led"/>
    <n v="6234552118"/>
    <x v="5"/>
  </r>
  <r>
    <n v="463"/>
    <n v="63"/>
    <x v="4"/>
    <x v="403"/>
    <x v="100"/>
    <d v="2023-07-21T00:00:00"/>
    <x v="28"/>
    <n v="380630"/>
    <n v="228378"/>
    <n v="152252"/>
    <n v="4488552118"/>
    <n v="4500000000"/>
    <n v="280000000"/>
    <n v="650000"/>
    <n v="280000"/>
    <n v="2600000"/>
    <n v="0.34836694957594955"/>
    <n v="0.4891304347826087"/>
    <n v="0.875"/>
    <n v="0.65"/>
    <n v="0.62222222222222223"/>
    <n v="0.57777777777777772"/>
    <n v="6.8619939317784789E-2"/>
    <n v="0.52587864038389298"/>
    <n v="52.587864038389299"/>
    <s v="RISING"/>
    <n v="0.6"/>
    <n v="0.4"/>
    <n v="0.66666666666666663"/>
    <s v="🇰🇷 Korea-Led"/>
    <n v="9268552118"/>
    <x v="4"/>
  </r>
  <r>
    <n v="464"/>
    <n v="64"/>
    <x v="4"/>
    <x v="404"/>
    <x v="112"/>
    <d v="2023-03-24T00:00:00"/>
    <x v="0"/>
    <n v="376293"/>
    <n v="225776"/>
    <n v="150517"/>
    <n v="2988552118"/>
    <n v="3500000000"/>
    <n v="260000000"/>
    <n v="700000"/>
    <n v="300000"/>
    <n v="3500000"/>
    <n v="0.23194846748494483"/>
    <n v="0.38043478260869568"/>
    <n v="0.8125"/>
    <n v="0.7"/>
    <n v="0.66666666666666663"/>
    <n v="0.77777777777777779"/>
    <n v="6.7838065380309467E-2"/>
    <n v="0.51376182438260243"/>
    <n v="51.376182438260244"/>
    <s v="RISING"/>
    <n v="0.60000053150071886"/>
    <n v="0.39999946849928114"/>
    <n v="0.66666519027708881"/>
    <s v="🇰🇷 Korea-Led"/>
    <n v="6748552118"/>
    <x v="10"/>
  </r>
  <r>
    <n v="465"/>
    <n v="65"/>
    <x v="4"/>
    <x v="405"/>
    <x v="70"/>
    <d v="2023-11-01T00:00:00"/>
    <x v="2"/>
    <n v="373307"/>
    <n v="223984"/>
    <n v="149323"/>
    <n v="611552118"/>
    <n v="2200000000"/>
    <n v="180000000"/>
    <n v="400000"/>
    <n v="170000"/>
    <n v="1600000"/>
    <n v="4.7463979531399338E-2"/>
    <n v="0.2391304347826087"/>
    <n v="0.5625"/>
    <n v="0.4"/>
    <n v="0.37777777777777777"/>
    <n v="0.35555555555555557"/>
    <n v="6.7299749591215319E-2"/>
    <n v="0.28875144046150686"/>
    <n v="28.875144046150687"/>
    <s v="SOLID"/>
    <n v="0.59999946424792461"/>
    <n v="0.40000053575207539"/>
    <n v="0.66666815486820485"/>
    <s v="⚖️ Balanced"/>
    <n v="2991552118"/>
    <x v="2"/>
  </r>
  <r>
    <n v="466"/>
    <n v="66"/>
    <x v="4"/>
    <x v="406"/>
    <x v="25"/>
    <d v="2023-09-25T00:00:00"/>
    <x v="12"/>
    <n v="362319"/>
    <n v="217391"/>
    <n v="144928"/>
    <n v="522552118"/>
    <n v="1300000000"/>
    <n v="160000000"/>
    <n v="300000"/>
    <n v="130000"/>
    <n v="1200000"/>
    <n v="4.0556482927333055E-2"/>
    <n v="0.14130434782608695"/>
    <n v="0.5"/>
    <n v="0.3"/>
    <n v="0.28888888888888886"/>
    <n v="0.26666666666666666"/>
    <n v="6.5318834021702091E-2"/>
    <n v="0.22506253335529752"/>
    <n v="22.506253335529752"/>
    <s v="SOLID"/>
    <n v="0.59999889600048573"/>
    <n v="0.40000110399951422"/>
    <n v="0.66666973333762669"/>
    <s v="⚖️ Balanced"/>
    <n v="1982552118"/>
    <x v="1"/>
  </r>
  <r>
    <n v="467"/>
    <n v="67"/>
    <x v="4"/>
    <x v="407"/>
    <x v="1"/>
    <d v="2017-11-06T00:00:00"/>
    <x v="1"/>
    <n v="347101"/>
    <n v="208261"/>
    <n v="138840"/>
    <n v="2112552118"/>
    <n v="1500000000"/>
    <n v="200000000"/>
    <n v="500000"/>
    <n v="200000"/>
    <n v="1800000"/>
    <n v="0.16396007394379808"/>
    <n v="0.16304347826086957"/>
    <n v="0.625"/>
    <n v="0.5"/>
    <n v="0.44444444444444442"/>
    <n v="0.4"/>
    <n v="6.2575334464289256E-2"/>
    <n v="0.33364126918308107"/>
    <n v="33.364126918308109"/>
    <s v="SOLID"/>
    <n v="0.60000115240232665"/>
    <n v="0.39999884759767329"/>
    <n v="0.66666346555524081"/>
    <s v="🇰🇷 Korea-Led"/>
    <n v="3812552118"/>
    <x v="2"/>
  </r>
  <r>
    <n v="468"/>
    <n v="68"/>
    <x v="4"/>
    <x v="408"/>
    <x v="25"/>
    <d v="2023-08-07T00:00:00"/>
    <x v="12"/>
    <n v="335279"/>
    <n v="201167"/>
    <n v="134112"/>
    <n v="522552118"/>
    <n v="1300000000"/>
    <n v="150000000"/>
    <n v="280000"/>
    <n v="120000"/>
    <n v="1000000"/>
    <n v="4.0556482927333055E-2"/>
    <n v="0.14130434782608695"/>
    <n v="0.46875"/>
    <n v="0.28000000000000003"/>
    <n v="0.26666666666666666"/>
    <n v="0.22222222222222221"/>
    <n v="6.0444065456027027E-2"/>
    <n v="0.20881658659085103"/>
    <n v="20.881658659085105"/>
    <s v="SOLID"/>
    <n v="0.59999880696375263"/>
    <n v="0.40000119303624743"/>
    <n v="0.66666998066283234"/>
    <s v="⚖️ Balanced"/>
    <n v="1972552118"/>
    <x v="7"/>
  </r>
  <r>
    <n v="469"/>
    <n v="69"/>
    <x v="4"/>
    <x v="409"/>
    <x v="83"/>
    <d v="2023-08-21T00:00:00"/>
    <x v="12"/>
    <n v="334575"/>
    <n v="200745"/>
    <n v="133830"/>
    <n v="822552118"/>
    <n v="2300000000"/>
    <n v="150000000"/>
    <n v="280000"/>
    <n v="120000"/>
    <n v="1000000"/>
    <n v="6.3840179345534001E-2"/>
    <n v="0.25"/>
    <n v="0.46875"/>
    <n v="0.28000000000000003"/>
    <n v="0.26666666666666666"/>
    <n v="0.22222222222222221"/>
    <n v="6.0317148404613004E-2"/>
    <n v="0.23147195194003689"/>
    <n v="23.14719519400369"/>
    <s v="SOLID"/>
    <n v="0.6"/>
    <n v="0.4"/>
    <n v="0.66666666666666663"/>
    <s v="🇰🇷 Korea-Led"/>
    <n v="3272552118"/>
    <x v="7"/>
  </r>
  <r>
    <n v="470"/>
    <n v="70"/>
    <x v="4"/>
    <x v="410"/>
    <x v="61"/>
    <d v="2023-05-15T00:00:00"/>
    <x v="21"/>
    <n v="333206"/>
    <n v="199924"/>
    <n v="133282"/>
    <n v="1988552118"/>
    <n v="3000000000"/>
    <n v="220000000"/>
    <n v="500000"/>
    <n v="220000"/>
    <n v="2000000"/>
    <n v="0.15433614609094168"/>
    <n v="0.32608695652173914"/>
    <n v="0.6875"/>
    <n v="0.5"/>
    <n v="0.48888888888888887"/>
    <n v="0.44444444444444442"/>
    <n v="6.0070345217985446E-2"/>
    <n v="0.37983691576793244"/>
    <n v="37.983691576793241"/>
    <s v="SOLID"/>
    <n v="0.60000120045857519"/>
    <n v="0.39999879954142481"/>
    <n v="0.66666333206618511"/>
    <s v="🇰🇷 Korea-Led"/>
    <n v="5208552118"/>
    <x v="8"/>
  </r>
  <r>
    <n v="471"/>
    <n v="71"/>
    <x v="4"/>
    <x v="411"/>
    <x v="80"/>
    <d v="2023-06-26T00:00:00"/>
    <x v="2"/>
    <n v="329115"/>
    <n v="197469"/>
    <n v="131646"/>
    <n v="1122552118"/>
    <n v="2400000000"/>
    <n v="200000000"/>
    <n v="450000"/>
    <n v="190000"/>
    <n v="1800000"/>
    <n v="8.7123875763734954E-2"/>
    <n v="0.2608695652173913"/>
    <n v="0.625"/>
    <n v="0.45"/>
    <n v="0.42222222222222222"/>
    <n v="0.4"/>
    <n v="5.9332820136544E-2"/>
    <n v="0.32619562282833753"/>
    <n v="32.619562282833755"/>
    <s v="SOLID"/>
    <n v="0.6"/>
    <n v="0.4"/>
    <n v="0.66666666666666663"/>
    <s v="🇰🇷 Korea-Led"/>
    <n v="3722552118"/>
    <x v="3"/>
  </r>
  <r>
    <n v="472"/>
    <n v="72"/>
    <x v="4"/>
    <x v="412"/>
    <x v="60"/>
    <d v="2023-09-05T00:00:00"/>
    <x v="5"/>
    <n v="323884"/>
    <n v="194330"/>
    <n v="129554"/>
    <n v="244552118"/>
    <n v="1200000000"/>
    <n v="140000000"/>
    <n v="260000"/>
    <n v="110000"/>
    <n v="900000"/>
    <n v="1.8980257579800184E-2"/>
    <n v="0.13043478260869565"/>
    <n v="0.4375"/>
    <n v="0.26"/>
    <n v="0.24444444444444444"/>
    <n v="0.2"/>
    <n v="5.8389775966165069E-2"/>
    <n v="0.18981601254189825"/>
    <n v="18.981601254189826"/>
    <s v="EMERGING"/>
    <n v="0.59999876498993465"/>
    <n v="0.40000123501006535"/>
    <n v="0.6666700972572428"/>
    <s v="⚖️ Balanced"/>
    <n v="1584552118"/>
    <x v="1"/>
  </r>
  <r>
    <n v="473"/>
    <n v="73"/>
    <x v="4"/>
    <x v="413"/>
    <x v="60"/>
    <d v="2023-02-27T00:00:00"/>
    <x v="30"/>
    <n v="300852"/>
    <n v="180511"/>
    <n v="120341"/>
    <n v="244552118"/>
    <n v="1200000000"/>
    <n v="150000000"/>
    <n v="280000"/>
    <n v="120000"/>
    <n v="1000000"/>
    <n v="1.8980257579800184E-2"/>
    <n v="0.13043478260869565"/>
    <n v="0.46875"/>
    <n v="0.28000000000000003"/>
    <n v="0.26666666666666666"/>
    <n v="0.22222222222222221"/>
    <n v="5.4237569250017575E-2"/>
    <n v="0.20240232535867755"/>
    <n v="20.240232535867754"/>
    <s v="SOLID"/>
    <n v="0.59999933522130477"/>
    <n v="0.40000066477869517"/>
    <n v="0.66666851327619925"/>
    <s v="⚖️ Balanced"/>
    <n v="1594552118"/>
    <x v="9"/>
  </r>
  <r>
    <n v="474"/>
    <n v="74"/>
    <x v="4"/>
    <x v="414"/>
    <x v="22"/>
    <d v="2023-12-01T00:00:00"/>
    <x v="11"/>
    <n v="300000"/>
    <n v="180000"/>
    <n v="120000"/>
    <n v="1122552118"/>
    <n v="2200000000"/>
    <n v="200000000"/>
    <n v="450000"/>
    <n v="190000"/>
    <n v="1800000"/>
    <n v="8.7123875763734954E-2"/>
    <n v="0.2391304347826087"/>
    <n v="0.625"/>
    <n v="0.45"/>
    <n v="0.42222222222222222"/>
    <n v="0.4"/>
    <n v="5.4083970773022197E-2"/>
    <n v="0.32192259722443711"/>
    <n v="32.192259722443708"/>
    <s v="SOLID"/>
    <n v="0.6"/>
    <n v="0.4"/>
    <n v="0.66666666666666663"/>
    <s v="🇰🇷 Korea-Led"/>
    <n v="3522552118"/>
    <x v="11"/>
  </r>
  <r>
    <n v="475"/>
    <n v="75"/>
    <x v="4"/>
    <x v="415"/>
    <x v="56"/>
    <d v="2023-11-17T00:00:00"/>
    <x v="18"/>
    <n v="295948"/>
    <n v="177569"/>
    <n v="118379"/>
    <n v="1744552118"/>
    <n v="2800000000"/>
    <n v="220000000"/>
    <n v="500000"/>
    <n v="220000"/>
    <n v="2000000"/>
    <n v="0.1353987396708049"/>
    <n v="0.30434782608695654"/>
    <n v="0.6875"/>
    <n v="0.5"/>
    <n v="0.48888888888888887"/>
    <n v="0.44444444444444442"/>
    <n v="5.3353476607781239E-2"/>
    <n v="0.37199367489127239"/>
    <n v="37.199367489127241"/>
    <s v="SOLID"/>
    <n v="0.60000067579439631"/>
    <n v="0.39999932420560369"/>
    <n v="0.6666647894621246"/>
    <s v="🇰🇷 Korea-Led"/>
    <n v="4764552118"/>
    <x v="2"/>
  </r>
  <r>
    <n v="476"/>
    <n v="76"/>
    <x v="4"/>
    <x v="273"/>
    <x v="1"/>
    <d v="2022-07-18T00:00:00"/>
    <x v="1"/>
    <n v="293794"/>
    <n v="176276"/>
    <n v="117518"/>
    <n v="2488552118"/>
    <n v="2500000000"/>
    <n v="220000000"/>
    <n v="550000"/>
    <n v="240000"/>
    <n v="2200000"/>
    <n v="0.19314230678794325"/>
    <n v="0.27173913043478259"/>
    <n v="0.6875"/>
    <n v="0.55000000000000004"/>
    <n v="0.53333333333333333"/>
    <n v="0.48888888888888887"/>
    <n v="5.296515369763094E-2"/>
    <n v="0.39491243430248224"/>
    <n v="39.491243430248225"/>
    <s v="SOLID"/>
    <n v="0.59999863850180735"/>
    <n v="0.4000013614981926"/>
    <n v="0.6666704486146724"/>
    <s v="⚖️ Balanced"/>
    <n v="5208552118"/>
    <x v="4"/>
  </r>
  <r>
    <n v="477"/>
    <n v="77"/>
    <x v="4"/>
    <x v="416"/>
    <x v="119"/>
    <d v="2023-09-06T00:00:00"/>
    <x v="30"/>
    <n v="277427"/>
    <n v="166456"/>
    <n v="110971"/>
    <n v="611552118"/>
    <n v="1600000000"/>
    <n v="150000000"/>
    <n v="280000"/>
    <n v="120000"/>
    <n v="1000000"/>
    <n v="4.7463979531399338E-2"/>
    <n v="0.17391304347826086"/>
    <n v="0.46875"/>
    <n v="0.28000000000000003"/>
    <n v="0.26666666666666666"/>
    <n v="0.22222222222222221"/>
    <n v="5.0014512532157426E-2"/>
    <n v="0.2144561634188269"/>
    <n v="21.44561634188269"/>
    <s v="SOLID"/>
    <n v="0.59999927908963435"/>
    <n v="0.40000072091036559"/>
    <n v="0.66666866919786605"/>
    <s v="⚖️ Balanced"/>
    <n v="2361552118"/>
    <x v="1"/>
  </r>
  <r>
    <n v="478"/>
    <n v="78"/>
    <x v="4"/>
    <x v="287"/>
    <x v="95"/>
    <d v="2022-10-17T00:00:00"/>
    <x v="13"/>
    <n v="271253"/>
    <n v="162752"/>
    <n v="108501"/>
    <n v="2774552118"/>
    <n v="4500000000"/>
    <n v="260000000"/>
    <n v="650000"/>
    <n v="280000"/>
    <n v="2500000"/>
    <n v="0.21533943070662814"/>
    <n v="0.4891304347826087"/>
    <n v="0.8125"/>
    <n v="0.65"/>
    <n v="0.62222222222222223"/>
    <n v="0.55555555555555558"/>
    <n v="4.8901464413648628E-2"/>
    <n v="0.48772298808129344"/>
    <n v="48.772298808129342"/>
    <s v="RISING"/>
    <n v="0.60000073731903425"/>
    <n v="0.39999926268096575"/>
    <n v="0.66666461856075498"/>
    <s v="🇰🇷 Korea-Led"/>
    <n v="7534552118"/>
    <x v="6"/>
  </r>
  <r>
    <n v="479"/>
    <n v="79"/>
    <x v="4"/>
    <x v="417"/>
    <x v="120"/>
    <d v="2023-06-08T00:00:00"/>
    <x v="14"/>
    <n v="265141"/>
    <n v="159085"/>
    <n v="106056"/>
    <n v="522552118"/>
    <n v="1300000000"/>
    <n v="150000000"/>
    <n v="280000"/>
    <n v="120000"/>
    <n v="1000000"/>
    <n v="4.0556482927333055E-2"/>
    <n v="0.14130434782608695"/>
    <n v="0.46875"/>
    <n v="0.28000000000000003"/>
    <n v="0.26666666666666666"/>
    <n v="0.22222222222222221"/>
    <n v="4.7799593649099595E-2"/>
    <n v="0.20742569469208902"/>
    <n v="20.742569469208902"/>
    <s v="SOLID"/>
    <n v="0.60000150863125656"/>
    <n v="0.39999849136874344"/>
    <n v="0.6666624760348242"/>
    <s v="🇰🇷 Korea-Led"/>
    <n v="1972552118"/>
    <x v="3"/>
  </r>
  <r>
    <n v="480"/>
    <n v="80"/>
    <x v="4"/>
    <x v="418"/>
    <x v="121"/>
    <d v="2023-05-17T00:00:00"/>
    <x v="15"/>
    <n v="264193"/>
    <n v="158516"/>
    <n v="105677"/>
    <n v="188552118"/>
    <n v="1400000000"/>
    <n v="120000000"/>
    <n v="220000"/>
    <n v="90000"/>
    <n v="700000"/>
    <n v="1.4633967581736006E-2"/>
    <n v="0.15217391304347827"/>
    <n v="0.375"/>
    <n v="0.22"/>
    <n v="0.2"/>
    <n v="0.15555555555555556"/>
    <n v="4.7628688301456841E-2"/>
    <n v="0.16545950176193069"/>
    <n v="16.54595017619307"/>
    <s v="EMERGING"/>
    <n v="0.60000075702232836"/>
    <n v="0.39999924297767164"/>
    <n v="0.66666456382951877"/>
    <s v="🇰🇷 Korea-Led"/>
    <n v="1708552118"/>
    <x v="8"/>
  </r>
  <r>
    <n v="481"/>
    <n v="81"/>
    <x v="4"/>
    <x v="419"/>
    <x v="8"/>
    <d v="2023-07-17T00:00:00"/>
    <x v="2"/>
    <n v="262157"/>
    <n v="157294"/>
    <n v="104863"/>
    <n v="1988552118"/>
    <n v="2600000000"/>
    <n v="210000000"/>
    <n v="450000"/>
    <n v="200000"/>
    <n v="2000000"/>
    <n v="0.15433614609094168"/>
    <n v="0.28260869565217389"/>
    <n v="0.65625"/>
    <n v="0.45"/>
    <n v="0.44444444444444442"/>
    <n v="0.44444444444444442"/>
    <n v="4.7261638419810598E-2"/>
    <n v="0.35357137589452931"/>
    <n v="35.357137589452933"/>
    <s v="SOLID"/>
    <n v="0.59999923709837999"/>
    <n v="0.40000076290162001"/>
    <n v="0.66666878584052791"/>
    <s v="⚖️ Balanced"/>
    <n v="4798552118"/>
    <x v="4"/>
  </r>
  <r>
    <n v="482"/>
    <n v="82"/>
    <x v="4"/>
    <x v="102"/>
    <x v="1"/>
    <d v="2020-06-22T00:00:00"/>
    <x v="1"/>
    <n v="257290"/>
    <n v="154374"/>
    <n v="102916"/>
    <n v="388596428"/>
    <n v="800000000"/>
    <n v="200000000"/>
    <n v="500000"/>
    <n v="200000"/>
    <n v="2000000"/>
    <n v="3.0159870862497606E-2"/>
    <n v="8.6956521739130432E-2"/>
    <n v="0.625"/>
    <n v="0.5"/>
    <n v="0.44444444444444442"/>
    <n v="0.44444444444444442"/>
    <n v="4.6384216133969598E-2"/>
    <n v="0.3001747603367495"/>
    <n v="30.017476033674949"/>
    <s v="SOLID"/>
    <n v="0.6"/>
    <n v="0.4"/>
    <n v="0.66666666666666663"/>
    <s v="🇰🇷 Korea-Led"/>
    <n v="1388596428"/>
    <x v="3"/>
  </r>
  <r>
    <n v="483"/>
    <n v="83"/>
    <x v="4"/>
    <x v="314"/>
    <x v="100"/>
    <d v="2022-08-01T00:00:00"/>
    <x v="28"/>
    <n v="253002"/>
    <n v="151801"/>
    <n v="101201"/>
    <n v="3112552118"/>
    <n v="3500000000"/>
    <n v="300000000"/>
    <n v="800000"/>
    <n v="350000"/>
    <n v="3000000"/>
    <n v="0.24157239533780123"/>
    <n v="0.38043478260869568"/>
    <n v="0.9375"/>
    <n v="0.8"/>
    <n v="0.77777777777777779"/>
    <n v="0.66666666666666663"/>
    <n v="4.5611175911720536E-2"/>
    <n v="0.54691028466568292"/>
    <n v="54.691028466568291"/>
    <s v="RISING"/>
    <n v="0.59999920949241503"/>
    <n v="0.40000079050758491"/>
    <n v="0.66666886252396229"/>
    <s v="⚖️ Balanced"/>
    <n v="6912552118"/>
    <x v="7"/>
  </r>
  <r>
    <n v="484"/>
    <n v="84"/>
    <x v="4"/>
    <x v="420"/>
    <x v="2"/>
    <d v="2023-07-10T00:00:00"/>
    <x v="2"/>
    <n v="252617"/>
    <n v="151570"/>
    <n v="101047"/>
    <n v="1822552118"/>
    <n v="2700000000"/>
    <n v="220000000"/>
    <n v="500000"/>
    <n v="220000"/>
    <n v="2000000"/>
    <n v="0.14145250073953716"/>
    <n v="0.29347826086956524"/>
    <n v="0.6875"/>
    <n v="0.5"/>
    <n v="0.48888888888888887"/>
    <n v="0.44444444444444442"/>
    <n v="4.5541768149228494E-2"/>
    <n v="0.37037623786624685"/>
    <n v="37.037623786624685"/>
    <s v="SOLID"/>
    <n v="0.59999920828764497"/>
    <n v="0.40000079171235509"/>
    <n v="0.66666886587055485"/>
    <s v="⚖️ Balanced"/>
    <n v="4742552118"/>
    <x v="4"/>
  </r>
  <r>
    <n v="485"/>
    <n v="85"/>
    <x v="4"/>
    <x v="421"/>
    <x v="1"/>
    <d v="2023-10-23T00:00:00"/>
    <x v="1"/>
    <n v="249978"/>
    <n v="149987"/>
    <n v="99991"/>
    <n v="2112552118"/>
    <n v="2900000000"/>
    <n v="230000000"/>
    <n v="520000"/>
    <n v="230000"/>
    <n v="2200000"/>
    <n v="0.16396007394379808"/>
    <n v="0.31521739130434784"/>
    <n v="0.71875"/>
    <n v="0.52"/>
    <n v="0.51111111111111107"/>
    <n v="0.48888888888888887"/>
    <n v="4.5066009486328475E-2"/>
    <n v="0.39378064198622997"/>
    <n v="39.378064198622994"/>
    <s v="SOLID"/>
    <n v="0.60000080007040624"/>
    <n v="0.39999919992959382"/>
    <n v="0.66666444425183513"/>
    <s v="🇰🇷 Korea-Led"/>
    <n v="5242552118"/>
    <x v="6"/>
  </r>
  <r>
    <n v="486"/>
    <n v="86"/>
    <x v="4"/>
    <x v="422"/>
    <x v="122"/>
    <d v="2023-05-02T00:00:00"/>
    <x v="11"/>
    <n v="248816"/>
    <n v="149290"/>
    <n v="99526"/>
    <n v="244552118"/>
    <n v="1400000000"/>
    <n v="150000000"/>
    <n v="280000"/>
    <n v="120000"/>
    <n v="1000000"/>
    <n v="1.8980257579800184E-2"/>
    <n v="0.15217391304347827"/>
    <n v="0.46875"/>
    <n v="0.28000000000000003"/>
    <n v="0.26666666666666666"/>
    <n v="0.22222222222222221"/>
    <n v="4.4856524239534304E-2"/>
    <n v="0.20506606258143745"/>
    <n v="20.506606258143744"/>
    <s v="SOLID"/>
    <n v="0.60000160761365828"/>
    <n v="0.39999839238634172"/>
    <n v="0.6666622010851363"/>
    <s v="🇰🇷 Korea-Led"/>
    <n v="1794552118"/>
    <x v="8"/>
  </r>
  <r>
    <n v="487"/>
    <n v="87"/>
    <x v="4"/>
    <x v="423"/>
    <x v="31"/>
    <d v="2023-10-30T00:00:00"/>
    <x v="2"/>
    <n v="248738"/>
    <n v="149243"/>
    <n v="99495"/>
    <n v="1122552118"/>
    <n v="2400000000"/>
    <n v="200000000"/>
    <n v="450000"/>
    <n v="190000"/>
    <n v="1800000"/>
    <n v="8.7123875763734954E-2"/>
    <n v="0.2608695652173913"/>
    <n v="0.625"/>
    <n v="0.45"/>
    <n v="0.42222222222222222"/>
    <n v="0.4"/>
    <n v="4.4842462407133313E-2"/>
    <n v="0.32460168347810237"/>
    <n v="32.460168347810239"/>
    <s v="SOLID"/>
    <n v="0.60000080405888923"/>
    <n v="0.39999919594111072"/>
    <n v="0.66666443317274515"/>
    <s v="🇰🇷 Korea-Led"/>
    <n v="3722552118"/>
    <x v="6"/>
  </r>
  <r>
    <n v="488"/>
    <n v="88"/>
    <x v="4"/>
    <x v="265"/>
    <x v="9"/>
    <d v="2022-09-16T00:00:00"/>
    <x v="5"/>
    <n v="245541"/>
    <n v="147325"/>
    <n v="98216"/>
    <n v="5774552118"/>
    <n v="9200000000"/>
    <n v="280000000"/>
    <n v="700000"/>
    <n v="300000"/>
    <n v="3000000"/>
    <n v="0.44817639488863759"/>
    <n v="1"/>
    <n v="0.875"/>
    <n v="0.7"/>
    <n v="0.66666666666666663"/>
    <n v="0.66666666666666663"/>
    <n v="4.4266107558595474E-2"/>
    <n v="0.65145768957806682"/>
    <n v="65.145768957806681"/>
    <s v="ICONIC"/>
    <n v="0.60000162905583998"/>
    <n v="0.39999837094416002"/>
    <n v="0.66666214152384184"/>
    <s v="🇰🇷 Korea-Led"/>
    <n v="15254552118"/>
    <x v="1"/>
  </r>
  <r>
    <n v="489"/>
    <n v="89"/>
    <x v="4"/>
    <x v="195"/>
    <x v="18"/>
    <d v="2021-08-23T00:00:00"/>
    <x v="4"/>
    <n v="241710"/>
    <n v="145026"/>
    <n v="96684"/>
    <n v="2774552118"/>
    <n v="3000000000"/>
    <n v="260000000"/>
    <n v="650000"/>
    <n v="280000"/>
    <n v="2500000"/>
    <n v="0.21533943070662814"/>
    <n v="0.32608695652173914"/>
    <n v="0.8125"/>
    <n v="0.65"/>
    <n v="0.62222222222222223"/>
    <n v="0.55555555555555558"/>
    <n v="4.3575455251823984E-2"/>
    <n v="0.45941973576914491"/>
    <n v="45.941973576914492"/>
    <s v="RISING"/>
    <n v="0.6"/>
    <n v="0.4"/>
    <n v="0.66666666666666663"/>
    <s v="🇰🇷 Korea-Led"/>
    <n v="6034552118"/>
    <x v="7"/>
  </r>
  <r>
    <n v="490"/>
    <n v="90"/>
    <x v="4"/>
    <x v="1"/>
    <x v="1"/>
    <d v="2019-09-16T00:00:00"/>
    <x v="1"/>
    <n v="234725"/>
    <n v="140835"/>
    <n v="93890"/>
    <n v="2112884661"/>
    <n v="1100000000"/>
    <n v="200000000"/>
    <n v="500000"/>
    <n v="200000"/>
    <n v="1800000"/>
    <n v="0.16398588337799139"/>
    <n v="0.11956521739130435"/>
    <n v="0.625"/>
    <n v="0.5"/>
    <n v="0.44444444444444442"/>
    <n v="0.4"/>
    <n v="4.2316200132325447E-2"/>
    <n v="0.32402610575689378"/>
    <n v="32.40261057568938"/>
    <s v="SOLID"/>
    <n v="0.6"/>
    <n v="0.4"/>
    <n v="0.66666666666666663"/>
    <s v="🇰🇷 Korea-Led"/>
    <n v="3412884661"/>
    <x v="1"/>
  </r>
  <r>
    <n v="491"/>
    <n v="91"/>
    <x v="4"/>
    <x v="424"/>
    <x v="117"/>
    <d v="2023-02-27T00:00:00"/>
    <x v="8"/>
    <n v="231740"/>
    <n v="139044"/>
    <n v="92696"/>
    <n v="522552118"/>
    <n v="1600000000"/>
    <n v="100000000"/>
    <n v="200000"/>
    <n v="80000"/>
    <n v="600000"/>
    <n v="4.0556482927333055E-2"/>
    <n v="0.17391304347826086"/>
    <n v="0.3125"/>
    <n v="0.2"/>
    <n v="0.17777777777777778"/>
    <n v="0.13333333333333333"/>
    <n v="4.1778064623133875E-2"/>
    <n v="0.15544708253788012"/>
    <n v="15.544708253788011"/>
    <s v="EMERGING"/>
    <n v="0.6"/>
    <n v="0.4"/>
    <n v="0.66666666666666663"/>
    <s v="🇰🇷 Korea-Led"/>
    <n v="2222552118"/>
    <x v="9"/>
  </r>
  <r>
    <n v="492"/>
    <n v="92"/>
    <x v="4"/>
    <x v="425"/>
    <x v="113"/>
    <d v="2023-03-31T00:00:00"/>
    <x v="5"/>
    <n v="227997"/>
    <n v="136798"/>
    <n v="91199"/>
    <n v="2112552118"/>
    <n v="3900000000"/>
    <n v="200000000"/>
    <n v="500000"/>
    <n v="200000"/>
    <n v="2000000"/>
    <n v="0.16396007394379808"/>
    <n v="0.42391304347826086"/>
    <n v="0.625"/>
    <n v="0.5"/>
    <n v="0.44444444444444442"/>
    <n v="0.44444444444444442"/>
    <n v="4.110327694778914E-2"/>
    <n v="0.38096050227655598"/>
    <n v="38.096050227655596"/>
    <s v="SOLID"/>
    <n v="0.5999991227954754"/>
    <n v="0.4000008772045246"/>
    <n v="0.66666910334946416"/>
    <s v="⚖️ Balanced"/>
    <n v="6212552118"/>
    <x v="10"/>
  </r>
  <r>
    <n v="493"/>
    <n v="93"/>
    <x v="4"/>
    <x v="274"/>
    <x v="8"/>
    <d v="2022-12-16T00:00:00"/>
    <x v="2"/>
    <n v="227472"/>
    <n v="136483"/>
    <n v="90989"/>
    <n v="1122552118"/>
    <n v="2100000000"/>
    <n v="200000000"/>
    <n v="450000"/>
    <n v="190000"/>
    <n v="1800000"/>
    <n v="8.7123875763734954E-2"/>
    <n v="0.22826086956521738"/>
    <n v="0.625"/>
    <n v="0.45"/>
    <n v="0.42222222222222222"/>
    <n v="0.4"/>
    <n v="4.1008629998936348E-2"/>
    <n v="0.3186364836523311"/>
    <n v="31.863648365233111"/>
    <s v="SOLID"/>
    <n v="0.59999912077090811"/>
    <n v="0.40000087922909194"/>
    <n v="0.66666910897327869"/>
    <s v="⚖️ Balanced"/>
    <n v="3422552118"/>
    <x v="11"/>
  </r>
  <r>
    <n v="494"/>
    <n v="94"/>
    <x v="4"/>
    <x v="426"/>
    <x v="1"/>
    <d v="2017-05-22T00:00:00"/>
    <x v="1"/>
    <n v="225173"/>
    <n v="135104"/>
    <n v="90069"/>
    <n v="1122552118"/>
    <n v="1200000000"/>
    <n v="180000000"/>
    <n v="400000"/>
    <n v="170000"/>
    <n v="1500000"/>
    <n v="8.7123875763734954E-2"/>
    <n v="0.13043478260869565"/>
    <n v="0.5625"/>
    <n v="0.4"/>
    <n v="0.37777777777777777"/>
    <n v="0.33333333333333331"/>
    <n v="4.0594166502912421E-2"/>
    <n v="0.27180768010738199"/>
    <n v="27.180768010738198"/>
    <s v="SOLID"/>
    <n v="0.60000088820595721"/>
    <n v="0.39999911179404279"/>
    <n v="0.66666419943154898"/>
    <s v="🇰🇷 Korea-Led"/>
    <n v="2502552118"/>
    <x v="8"/>
  </r>
  <r>
    <n v="495"/>
    <n v="95"/>
    <x v="4"/>
    <x v="427"/>
    <x v="57"/>
    <d v="2023-03-13T00:00:00"/>
    <x v="2"/>
    <n v="221331"/>
    <n v="132799"/>
    <n v="88532"/>
    <n v="1122552118"/>
    <n v="2300000000"/>
    <n v="220000000"/>
    <n v="500000"/>
    <n v="220000"/>
    <n v="2000000"/>
    <n v="8.7123875763734954E-2"/>
    <n v="0.25"/>
    <n v="0.6875"/>
    <n v="0.5"/>
    <n v="0.48888888888888887"/>
    <n v="0.44444444444444442"/>
    <n v="3.9901531117212584E-2"/>
    <n v="0.35258535494925458"/>
    <n v="35.258535494925461"/>
    <s v="SOLID"/>
    <n v="0.60000180724796792"/>
    <n v="0.39999819275203202"/>
    <n v="0.66666164654854332"/>
    <s v="🇰🇷 Korea-Led"/>
    <n v="3642552118"/>
    <x v="10"/>
  </r>
  <r>
    <n v="496"/>
    <n v="96"/>
    <x v="4"/>
    <x v="428"/>
    <x v="56"/>
    <d v="2023-05-22T00:00:00"/>
    <x v="18"/>
    <n v="219724"/>
    <n v="131834"/>
    <n v="87890"/>
    <n v="1988552118"/>
    <n v="3200000000"/>
    <n v="260000000"/>
    <n v="700000"/>
    <n v="300000"/>
    <n v="2500000"/>
    <n v="0.15433614609094168"/>
    <n v="0.34782608695652173"/>
    <n v="0.8125"/>
    <n v="0.7"/>
    <n v="0.66666666666666663"/>
    <n v="0.55555555555555558"/>
    <n v="3.9611821313771764E-2"/>
    <n v="0.46447657475682635"/>
    <n v="46.447657475682632"/>
    <s v="RISING"/>
    <n v="0.59999817953432488"/>
    <n v="0.40000182046567512"/>
    <n v="0.66667172353110726"/>
    <s v="⚖️ Balanced"/>
    <n v="5448552118"/>
    <x v="8"/>
  </r>
  <r>
    <n v="497"/>
    <n v="97"/>
    <x v="4"/>
    <x v="429"/>
    <x v="1"/>
    <d v="2023-02-06T00:00:00"/>
    <x v="1"/>
    <n v="219551"/>
    <n v="131731"/>
    <n v="87820"/>
    <n v="988552118"/>
    <n v="2100000000"/>
    <n v="150000000"/>
    <n v="300000"/>
    <n v="130000"/>
    <n v="1200000"/>
    <n v="7.6723824696938531E-2"/>
    <n v="0.22826086956521738"/>
    <n v="0.46875"/>
    <n v="0.3"/>
    <n v="0.28888888888888886"/>
    <n v="0.26666666666666666"/>
    <n v="3.9580632890625987E-2"/>
    <n v="0.2388365614450603"/>
    <n v="23.88365614450603"/>
    <s v="SOLID"/>
    <n v="0.60000182190015072"/>
    <n v="0.39999817809984922"/>
    <n v="0.66666160584828171"/>
    <s v="🇰🇷 Korea-Led"/>
    <n v="3238552118"/>
    <x v="9"/>
  </r>
  <r>
    <n v="498"/>
    <n v="98"/>
    <x v="4"/>
    <x v="332"/>
    <x v="8"/>
    <d v="2022-12-16T00:00:00"/>
    <x v="2"/>
    <n v="217190"/>
    <n v="130314"/>
    <n v="86876"/>
    <n v="1122552118"/>
    <n v="2100000000"/>
    <n v="200000000"/>
    <n v="450000"/>
    <n v="190000"/>
    <n v="1800000"/>
    <n v="8.7123875763734954E-2"/>
    <n v="0.22826086956521738"/>
    <n v="0.625"/>
    <n v="0.45"/>
    <n v="0.42222222222222222"/>
    <n v="0.4"/>
    <n v="3.9154992040642302E-2"/>
    <n v="0.31843258347691877"/>
    <n v="31.843258347691876"/>
    <s v="SOLID"/>
    <n v="0.6"/>
    <n v="0.4"/>
    <n v="0.66666666666666663"/>
    <s v="🇰🇷 Korea-Led"/>
    <n v="3422552118"/>
    <x v="11"/>
  </r>
  <r>
    <n v="499"/>
    <n v="99"/>
    <x v="4"/>
    <x v="430"/>
    <x v="95"/>
    <d v="2023-05-01T00:00:00"/>
    <x v="13"/>
    <n v="215408"/>
    <n v="129245"/>
    <n v="86163"/>
    <n v="2488552118"/>
    <n v="3800000000"/>
    <n v="240000000"/>
    <n v="550000"/>
    <n v="240000"/>
    <n v="2200000"/>
    <n v="0.19314230678794325"/>
    <n v="0.41304347826086957"/>
    <n v="0.75"/>
    <n v="0.55000000000000004"/>
    <n v="0.53333333333333333"/>
    <n v="0.48888888888888887"/>
    <n v="3.8833733254250546E-2"/>
    <n v="0.4267547171841452"/>
    <n v="42.675471718414521"/>
    <s v="RISING"/>
    <n v="0.60000092847062314"/>
    <n v="0.3999990715293768"/>
    <n v="0.66666408758559326"/>
    <s v="🇰🇷 Korea-Led"/>
    <n v="6528552118"/>
    <x v="8"/>
  </r>
  <r>
    <n v="500"/>
    <n v="100"/>
    <x v="4"/>
    <x v="431"/>
    <x v="123"/>
    <d v="2023-02-13T00:00:00"/>
    <x v="31"/>
    <n v="215324"/>
    <n v="129194"/>
    <n v="86130"/>
    <n v="244552118"/>
    <n v="1200000000"/>
    <n v="80000000"/>
    <n v="150000"/>
    <n v="60000"/>
    <n v="400000"/>
    <n v="1.8980257579800184E-2"/>
    <n v="0.13043478260869565"/>
    <n v="0.25"/>
    <n v="0.15"/>
    <n v="0.13333333333333333"/>
    <n v="8.8888888888888892E-2"/>
    <n v="3.8818589742434101E-2"/>
    <n v="0.11636040427951005"/>
    <n v="11.636040427951006"/>
    <s v="EMERGING"/>
    <n v="0.59999814233434268"/>
    <n v="0.40000185766565732"/>
    <n v="0.66667182686502469"/>
    <s v="⚖️ Balanced"/>
    <n v="1524552118"/>
    <x v="9"/>
  </r>
  <r>
    <n v="501"/>
    <n v="1"/>
    <x v="5"/>
    <x v="432"/>
    <x v="1"/>
    <d v="2025-10-01T00:00:00"/>
    <x v="1"/>
    <n v="3180338"/>
    <n v="1272135"/>
    <n v="1908203"/>
    <n v="1122552118"/>
    <n v="2600000000"/>
    <n v="210000000"/>
    <n v="420000"/>
    <n v="180000"/>
    <n v="2000000"/>
    <n v="8.7123875763734954E-2"/>
    <n v="0.28260869565217389"/>
    <n v="0.65625"/>
    <n v="0.42"/>
    <n v="0.4"/>
    <n v="0.44444444444444442"/>
    <n v="0.57335102480110622"/>
    <n v="0.38936522195979689"/>
    <n v="38.936522195979691"/>
    <s v="SOLID"/>
    <n v="0.39999993711360238"/>
    <n v="0.60000006288639762"/>
    <n v="1.500000393040047"/>
    <s v="🌍 Global-Led"/>
    <n v="3932552118"/>
    <x v="6"/>
  </r>
  <r>
    <n v="502"/>
    <n v="2"/>
    <x v="5"/>
    <x v="433"/>
    <x v="1"/>
    <d v="2024-04-29T00:00:00"/>
    <x v="1"/>
    <n v="3153616"/>
    <n v="1261446"/>
    <n v="1892170"/>
    <n v="1744552118"/>
    <n v="3200000000"/>
    <n v="240000000"/>
    <n v="500000"/>
    <n v="220000"/>
    <n v="2200000"/>
    <n v="0.1353987396708049"/>
    <n v="0.34782608695652173"/>
    <n v="0.75"/>
    <n v="0.5"/>
    <n v="0.48888888888888887"/>
    <n v="0.48888888888888887"/>
    <n v="0.56853358524445052"/>
    <n v="0.45076312452246536"/>
    <n v="45.076312452246533"/>
    <s v="RISING"/>
    <n v="0.39999987316147556"/>
    <n v="0.60000012683852444"/>
    <n v="1.500000792741029"/>
    <s v="🌍 Global-Led"/>
    <n v="5184552118"/>
    <x v="0"/>
  </r>
  <r>
    <n v="503"/>
    <n v="3"/>
    <x v="5"/>
    <x v="434"/>
    <x v="18"/>
    <d v="2024-07-19T00:00:00"/>
    <x v="4"/>
    <n v="2880052"/>
    <n v="1152021"/>
    <n v="1728031"/>
    <n v="1988552118"/>
    <n v="3400000000"/>
    <n v="180000000"/>
    <n v="320000"/>
    <n v="140000"/>
    <n v="1500000"/>
    <n v="0.15433614609094168"/>
    <n v="0.36956521739130432"/>
    <n v="0.5625"/>
    <n v="0.32"/>
    <n v="0.31111111111111112"/>
    <n v="0.33333333333333331"/>
    <n v="0.51921549397594702"/>
    <n v="0.35733974203468988"/>
    <n v="35.733974203468989"/>
    <s v="SOLID"/>
    <n v="0.40000006944319061"/>
    <n v="0.59999993055680934"/>
    <n v="1.499999565980134"/>
    <s v="⚖️ Balanced"/>
    <n v="5568552118"/>
    <x v="4"/>
  </r>
  <r>
    <n v="504"/>
    <n v="4"/>
    <x v="5"/>
    <x v="435"/>
    <x v="56"/>
    <d v="2025-07-15T00:00:00"/>
    <x v="18"/>
    <n v="2402335"/>
    <n v="960934"/>
    <n v="1441401"/>
    <n v="1488552118"/>
    <n v="2400000000"/>
    <n v="180000000"/>
    <n v="320000"/>
    <n v="140000"/>
    <n v="1800000"/>
    <n v="0.1155299853939401"/>
    <n v="0.2608695652173913"/>
    <n v="0.5625"/>
    <n v="0.32"/>
    <n v="0.31111111111111112"/>
    <n v="0.4"/>
    <n v="0.43309271975669422"/>
    <n v="0.33040286707554656"/>
    <n v="33.040286707554657"/>
    <s v="SOLID"/>
    <n v="0.4"/>
    <n v="0.6"/>
    <n v="1.5"/>
    <s v="🌍 Global-Led"/>
    <n v="4068552118"/>
    <x v="4"/>
  </r>
  <r>
    <n v="505"/>
    <n v="5"/>
    <x v="5"/>
    <x v="436"/>
    <x v="8"/>
    <d v="2024-03-25T00:00:00"/>
    <x v="2"/>
    <n v="2208837"/>
    <n v="883535"/>
    <n v="1325302"/>
    <n v="988552118"/>
    <n v="2200000000"/>
    <n v="160000000"/>
    <n v="300000"/>
    <n v="130000"/>
    <n v="1400000"/>
    <n v="7.6723824696938531E-2"/>
    <n v="0.2391304347826087"/>
    <n v="0.5"/>
    <n v="0.3"/>
    <n v="0.28888888888888886"/>
    <n v="0.31111111111111112"/>
    <n v="0.39820891916790008"/>
    <n v="0.29015433235585031"/>
    <n v="29.015433235585032"/>
    <s v="SOLID"/>
    <n v="0.40000009054538654"/>
    <n v="0.59999990945461346"/>
    <n v="1.4999994340914622"/>
    <s v="⚖️ Balanced"/>
    <n v="3348552118"/>
    <x v="10"/>
  </r>
  <r>
    <n v="506"/>
    <n v="6"/>
    <x v="5"/>
    <x v="437"/>
    <x v="18"/>
    <d v="2024-05-20T00:00:00"/>
    <x v="4"/>
    <n v="2041231"/>
    <n v="816492"/>
    <n v="1224739"/>
    <n v="1122552118"/>
    <n v="3200000000"/>
    <n v="150000000"/>
    <n v="280000"/>
    <n v="120000"/>
    <n v="1300000"/>
    <n v="8.7123875763734954E-2"/>
    <n v="0.34782608695652173"/>
    <n v="0.46875"/>
    <n v="0.28000000000000003"/>
    <n v="0.26666666666666666"/>
    <n v="0.28888888888888886"/>
    <n v="0.36799292581662291"/>
    <n v="0.29413778759324283"/>
    <n v="29.413778759324284"/>
    <s v="SOLID"/>
    <n v="0.39999980403981716"/>
    <n v="0.60000019596018284"/>
    <n v="1.5000012247517429"/>
    <s v="🌍 Global-Led"/>
    <n v="4472552118"/>
    <x v="8"/>
  </r>
  <r>
    <n v="507"/>
    <n v="7"/>
    <x v="5"/>
    <x v="438"/>
    <x v="15"/>
    <d v="2024-04-01T00:00:00"/>
    <x v="0"/>
    <n v="1716505"/>
    <n v="686602"/>
    <n v="1029903"/>
    <n v="1744552118"/>
    <n v="2800000000"/>
    <n v="200000000"/>
    <n v="420000"/>
    <n v="180000"/>
    <n v="2000000"/>
    <n v="0.1353987396708049"/>
    <n v="0.30434782608695654"/>
    <n v="0.625"/>
    <n v="0.42"/>
    <n v="0.4"/>
    <n v="0.44444444444444442"/>
    <n v="0.3094513541724882"/>
    <n v="0.36803388586783453"/>
    <n v="36.803388586783456"/>
    <s v="SOLID"/>
    <n v="0.4"/>
    <n v="0.6"/>
    <n v="1.5"/>
    <s v="🌍 Global-Led"/>
    <n v="4744552118"/>
    <x v="0"/>
  </r>
  <r>
    <n v="508"/>
    <n v="8"/>
    <x v="5"/>
    <x v="439"/>
    <x v="15"/>
    <d v="2025-08-10T00:00:00"/>
    <x v="0"/>
    <n v="1665335"/>
    <n v="666134"/>
    <n v="999201"/>
    <n v="822552118"/>
    <n v="2400000000"/>
    <n v="210000000"/>
    <n v="360000"/>
    <n v="160000"/>
    <n v="2000000"/>
    <n v="6.3840179345534001E-2"/>
    <n v="0.2608695652173913"/>
    <n v="0.65625"/>
    <n v="0.36"/>
    <n v="0.35555555555555557"/>
    <n v="0.44444444444444442"/>
    <n v="0.3002264315576364"/>
    <n v="0.33725702139604824"/>
    <n v="33.725702139604827"/>
    <s v="SOLID"/>
    <n v="0.4"/>
    <n v="0.6"/>
    <n v="1.5"/>
    <s v="🌍 Global-Led"/>
    <n v="3432552118"/>
    <x v="7"/>
  </r>
  <r>
    <n v="509"/>
    <n v="9"/>
    <x v="5"/>
    <x v="440"/>
    <x v="81"/>
    <d v="2024-04-29T00:00:00"/>
    <x v="7"/>
    <n v="1665125"/>
    <n v="832563"/>
    <n v="832562"/>
    <n v="1488552118"/>
    <n v="3200000000"/>
    <n v="180000000"/>
    <n v="350000"/>
    <n v="150000"/>
    <n v="1500000"/>
    <n v="0.1155299853939401"/>
    <n v="0.34782608695652173"/>
    <n v="0.5625"/>
    <n v="0.35"/>
    <n v="0.33333333333333331"/>
    <n v="0.33333333333333331"/>
    <n v="0.3001885727780953"/>
    <n v="0.32965490849244172"/>
    <n v="32.965490849244169"/>
    <s v="SOLID"/>
    <n v="0.50000030027775688"/>
    <n v="0.49999969972224306"/>
    <n v="0.99999879888969367"/>
    <s v="⚖️ Balanced"/>
    <n v="4868552118"/>
    <x v="0"/>
  </r>
  <r>
    <n v="510"/>
    <n v="10"/>
    <x v="5"/>
    <x v="441"/>
    <x v="8"/>
    <d v="2024-03-25T00:00:00"/>
    <x v="2"/>
    <n v="1407843"/>
    <n v="703922"/>
    <n v="703921"/>
    <n v="988552118"/>
    <n v="2200000000"/>
    <n v="160000000"/>
    <n v="300000"/>
    <n v="130000"/>
    <n v="1400000"/>
    <n v="7.6723824696938531E-2"/>
    <n v="0.2391304347826087"/>
    <n v="0.5"/>
    <n v="0.3"/>
    <n v="0.28888888888888886"/>
    <n v="0.31111111111111112"/>
    <n v="0.25380579888334626"/>
    <n v="0.27426998912454936"/>
    <n v="27.426998912454938"/>
    <s v="SOLID"/>
    <n v="0.50000035515323793"/>
    <n v="0.49999964484676201"/>
    <n v="0.99999857938805725"/>
    <s v="⚖️ Balanced"/>
    <n v="3348552118"/>
    <x v="10"/>
  </r>
  <r>
    <n v="511"/>
    <n v="11"/>
    <x v="5"/>
    <x v="442"/>
    <x v="22"/>
    <d v="2024-05-31T00:00:00"/>
    <x v="11"/>
    <n v="1358002"/>
    <n v="679001"/>
    <n v="679001"/>
    <n v="1122552118"/>
    <n v="2000000000"/>
    <n v="170000000"/>
    <n v="300000"/>
    <n v="130000"/>
    <n v="1200000"/>
    <n v="8.7123875763734954E-2"/>
    <n v="0.21739130434782608"/>
    <n v="0.53125"/>
    <n v="0.3"/>
    <n v="0.28888888888888886"/>
    <n v="0.26666666666666666"/>
    <n v="0.24482046825901896"/>
    <n v="0.27081212644065034"/>
    <n v="27.081212644065033"/>
    <s v="SOLID"/>
    <n v="0.5"/>
    <n v="0.5"/>
    <n v="1"/>
    <s v="⚖️ Balanced"/>
    <n v="3292552118"/>
    <x v="8"/>
  </r>
  <r>
    <n v="512"/>
    <n v="12"/>
    <x v="5"/>
    <x v="443"/>
    <x v="77"/>
    <d v="2024-05-27T00:00:00"/>
    <x v="2"/>
    <n v="1321648"/>
    <n v="660824"/>
    <n v="660824"/>
    <n v="1488552118"/>
    <n v="3000000000"/>
    <n v="220000000"/>
    <n v="480000"/>
    <n v="200000"/>
    <n v="1800000"/>
    <n v="0.1155299853939401"/>
    <n v="0.32608695652173914"/>
    <n v="0.6875"/>
    <n v="0.48"/>
    <n v="0.44444444444444442"/>
    <n v="0.4"/>
    <n v="0.23826657268074411"/>
    <n v="0.37854228075226448"/>
    <n v="37.854228075226445"/>
    <s v="SOLID"/>
    <n v="0.5"/>
    <n v="0.5"/>
    <n v="1"/>
    <s v="⚖️ Balanced"/>
    <n v="4708552118"/>
    <x v="8"/>
  </r>
  <r>
    <n v="513"/>
    <n v="13"/>
    <x v="5"/>
    <x v="444"/>
    <x v="56"/>
    <d v="2025-07-15T00:00:00"/>
    <x v="18"/>
    <n v="1290540"/>
    <n v="645270"/>
    <n v="645270"/>
    <n v="1488552118"/>
    <n v="2400000000"/>
    <n v="180000000"/>
    <n v="320000"/>
    <n v="140000"/>
    <n v="1800000"/>
    <n v="0.1155299853939401"/>
    <n v="0.2608695652173913"/>
    <n v="0.5625"/>
    <n v="0.32"/>
    <n v="0.31111111111111112"/>
    <n v="0.4"/>
    <n v="0.23265842547138688"/>
    <n v="0.30835509470416278"/>
    <n v="30.835509470416277"/>
    <s v="SOLID"/>
    <n v="0.5"/>
    <n v="0.5"/>
    <n v="1"/>
    <s v="⚖️ Balanced"/>
    <n v="4068552118"/>
    <x v="4"/>
  </r>
  <r>
    <n v="514"/>
    <n v="14"/>
    <x v="5"/>
    <x v="445"/>
    <x v="4"/>
    <d v="2024-06-10T00:00:00"/>
    <x v="4"/>
    <n v="1245318"/>
    <n v="622659"/>
    <n v="622659"/>
    <n v="244552118"/>
    <n v="700000000"/>
    <n v="150000000"/>
    <n v="280000"/>
    <n v="120000"/>
    <n v="1000000"/>
    <n v="1.8980257579800184E-2"/>
    <n v="7.6086956521739135E-2"/>
    <n v="0.46875"/>
    <n v="0.28000000000000003"/>
    <n v="0.26666666666666666"/>
    <n v="0.22222222222222221"/>
    <n v="0.22450580771706152"/>
    <n v="0.21189270115526981"/>
    <n v="21.18927011552698"/>
    <s v="SOLID"/>
    <n v="0.5"/>
    <n v="0.5"/>
    <n v="1"/>
    <s v="⚖️ Balanced"/>
    <n v="1094552118"/>
    <x v="3"/>
  </r>
  <r>
    <n v="515"/>
    <n v="15"/>
    <x v="5"/>
    <x v="446"/>
    <x v="22"/>
    <d v="2024-11-15T00:00:00"/>
    <x v="11"/>
    <n v="1178623"/>
    <n v="589312"/>
    <n v="589311"/>
    <n v="988552118"/>
    <n v="2100000000"/>
    <n v="170000000"/>
    <n v="300000"/>
    <n v="130000"/>
    <n v="1200000"/>
    <n v="7.6723824696938531E-2"/>
    <n v="0.22826086956521738"/>
    <n v="0.53125"/>
    <n v="0.3"/>
    <n v="0.28888888888888886"/>
    <n v="0.26666666666666666"/>
    <n v="0.2124820396147058"/>
    <n v="0.26723071618470912"/>
    <n v="26.723071618470911"/>
    <s v="SOLID"/>
    <n v="0.50000042422386126"/>
    <n v="0.49999957577613874"/>
    <n v="0.9999983031059948"/>
    <s v="⚖️ Balanced"/>
    <n v="3258552118"/>
    <x v="2"/>
  </r>
  <r>
    <n v="516"/>
    <n v="16"/>
    <x v="5"/>
    <x v="447"/>
    <x v="110"/>
    <d v="2024-08-20T00:00:00"/>
    <x v="12"/>
    <n v="1140035"/>
    <n v="570018"/>
    <n v="570017"/>
    <n v="744552118"/>
    <n v="1600000000"/>
    <n v="140000000"/>
    <n v="260000"/>
    <n v="110000"/>
    <n v="900000"/>
    <n v="5.7786418276801761E-2"/>
    <n v="0.17391304347826086"/>
    <n v="0.4375"/>
    <n v="0.26"/>
    <n v="0.24444444444444444"/>
    <n v="0.2"/>
    <n v="0.20552539873407452"/>
    <n v="0.22037734431965467"/>
    <n v="22.037734431965468"/>
    <s v="SOLID"/>
    <n v="0.50000043858302601"/>
    <n v="0.49999956141697405"/>
    <n v="0.99999824566943496"/>
    <s v="⚖️ Balanced"/>
    <n v="2484552118"/>
    <x v="7"/>
  </r>
  <r>
    <n v="517"/>
    <n v="17"/>
    <x v="5"/>
    <x v="448"/>
    <x v="7"/>
    <d v="2024-02-23T00:00:00"/>
    <x v="4"/>
    <n v="1125729"/>
    <n v="562865"/>
    <n v="562864"/>
    <n v="1122552118"/>
    <n v="2800000000"/>
    <n v="200000000"/>
    <n v="450000"/>
    <n v="190000"/>
    <n v="1700000"/>
    <n v="8.7123875763734954E-2"/>
    <n v="0.30434782608695654"/>
    <n v="0.625"/>
    <n v="0.45"/>
    <n v="0.42222222222222222"/>
    <n v="0.37777777777777777"/>
    <n v="0.20294631444781167"/>
    <n v="0.34671774488373641"/>
    <n v="34.671774488373643"/>
    <s v="SOLID"/>
    <n v="0.50000044415663092"/>
    <n v="0.49999955584336903"/>
    <n v="0.9999982233750544"/>
    <s v="⚖️ Balanced"/>
    <n v="4122552118"/>
    <x v="9"/>
  </r>
  <r>
    <n v="518"/>
    <n v="18"/>
    <x v="5"/>
    <x v="449"/>
    <x v="61"/>
    <d v="2024-03-01T00:00:00"/>
    <x v="0"/>
    <n v="1100757"/>
    <n v="550379"/>
    <n v="550378"/>
    <n v="1744552118"/>
    <n v="3000000000"/>
    <n v="120000000"/>
    <n v="200000"/>
    <n v="90000"/>
    <n v="700000"/>
    <n v="0.1353987396708049"/>
    <n v="0.32608695652173914"/>
    <n v="0.375"/>
    <n v="0.2"/>
    <n v="0.2"/>
    <n v="0.15555555555555556"/>
    <n v="0.19844436472066532"/>
    <n v="0.23055210253538039"/>
    <n v="23.055210253538039"/>
    <s v="SOLID"/>
    <n v="0.50000045423285977"/>
    <n v="0.49999954576714023"/>
    <n v="0.9999981830702116"/>
    <s v="⚖️ Balanced"/>
    <n v="4864552118"/>
    <x v="10"/>
  </r>
  <r>
    <n v="519"/>
    <n v="19"/>
    <x v="5"/>
    <x v="450"/>
    <x v="100"/>
    <d v="2024-06-21T00:00:00"/>
    <x v="28"/>
    <n v="1081459"/>
    <n v="540730"/>
    <n v="540729"/>
    <n v="2112552118"/>
    <n v="4800000000"/>
    <n v="190000000"/>
    <n v="420000"/>
    <n v="180000"/>
    <n v="1600000"/>
    <n v="0.16396007394379808"/>
    <n v="0.52173913043478259"/>
    <n v="0.59375"/>
    <n v="0.42"/>
    <n v="0.4"/>
    <n v="0.35555555555555557"/>
    <n v="0.19496532316073936"/>
    <n v="0.38218381769814475"/>
    <n v="38.218381769814478"/>
    <s v="SOLID"/>
    <n v="0.50000046233837803"/>
    <n v="0.49999953766162192"/>
    <n v="0.99999815064819786"/>
    <s v="⚖️ Balanced"/>
    <n v="7102552118"/>
    <x v="3"/>
  </r>
  <r>
    <n v="520"/>
    <n v="20"/>
    <x v="5"/>
    <x v="451"/>
    <x v="95"/>
    <d v="2024-02-19T00:00:00"/>
    <x v="13"/>
    <n v="1069667"/>
    <n v="534834"/>
    <n v="534833"/>
    <n v="2488552118"/>
    <n v="4500000000"/>
    <n v="210000000"/>
    <n v="450000"/>
    <n v="200000"/>
    <n v="1800000"/>
    <n v="0.19314230678794325"/>
    <n v="0.4891304347826087"/>
    <n v="0.65625"/>
    <n v="0.45"/>
    <n v="0.44444444444444442"/>
    <n v="0.4"/>
    <n v="0.19283946254955445"/>
    <n v="0.40634540779310202"/>
    <n v="40.6345407793102"/>
    <s v="RISING"/>
    <n v="0.50000046743519244"/>
    <n v="0.49999953256480756"/>
    <n v="0.99999813026097817"/>
    <s v="⚖️ Balanced"/>
    <n v="7198552118"/>
    <x v="9"/>
  </r>
  <r>
    <n v="521"/>
    <n v="21"/>
    <x v="5"/>
    <x v="452"/>
    <x v="115"/>
    <d v="2024-06-17T00:00:00"/>
    <x v="2"/>
    <n v="1011065"/>
    <n v="505533"/>
    <n v="505532"/>
    <n v="822552118"/>
    <n v="2000000000"/>
    <n v="160000000"/>
    <n v="300000"/>
    <n v="130000"/>
    <n v="1200000"/>
    <n v="6.3840179345534001E-2"/>
    <n v="0.21739130434782608"/>
    <n v="0.5"/>
    <n v="0.3"/>
    <n v="0.28888888888888886"/>
    <n v="0.26666666666666666"/>
    <n v="0.18227469969875229"/>
    <n v="0.25505352654374486"/>
    <n v="25.505352654374487"/>
    <s v="SOLID"/>
    <n v="0.50000049452804718"/>
    <n v="0.49999950547195282"/>
    <n v="0.99999802188976783"/>
    <s v="⚖️ Balanced"/>
    <n v="2982552118"/>
    <x v="3"/>
  </r>
  <r>
    <n v="522"/>
    <n v="22"/>
    <x v="5"/>
    <x v="453"/>
    <x v="77"/>
    <d v="2024-10-21T00:00:00"/>
    <x v="2"/>
    <n v="1000643"/>
    <n v="500322"/>
    <n v="500321"/>
    <n v="744552118"/>
    <n v="1800000000"/>
    <n v="150000000"/>
    <n v="280000"/>
    <n v="120000"/>
    <n v="1000000"/>
    <n v="5.7786418276801761E-2"/>
    <n v="0.19565217391304349"/>
    <n v="0.46875"/>
    <n v="0.28000000000000003"/>
    <n v="0.26666666666666666"/>
    <n v="0.22222222222222221"/>
    <n v="0.1803958225540975"/>
    <n v="0.23435179866932576"/>
    <n v="23.435179866932575"/>
    <s v="SOLID"/>
    <n v="0.50000049967870663"/>
    <n v="0.49999950032129342"/>
    <n v="0.99999800128717109"/>
    <s v="⚖️ Balanced"/>
    <n v="2694552118"/>
    <x v="6"/>
  </r>
  <r>
    <n v="523"/>
    <n v="23"/>
    <x v="5"/>
    <x v="454"/>
    <x v="100"/>
    <d v="2024-05-24T00:00:00"/>
    <x v="28"/>
    <n v="981212"/>
    <n v="588727"/>
    <n v="392485"/>
    <n v="2488552118"/>
    <n v="4600000000"/>
    <n v="180000000"/>
    <n v="400000"/>
    <n v="170000"/>
    <n v="1500000"/>
    <n v="0.19314230678794325"/>
    <n v="0.5"/>
    <n v="0.5625"/>
    <n v="0.4"/>
    <n v="0.37777777777777777"/>
    <n v="0.33333333333333331"/>
    <n v="0.17689280376712885"/>
    <n v="0.36870993474732505"/>
    <n v="36.870993474732508"/>
    <s v="SOLID"/>
    <n v="0.59999979617045041"/>
    <n v="0.40000020382954959"/>
    <n v="0.66666723286005225"/>
    <s v="⚖️ Balanced"/>
    <n v="7268552118"/>
    <x v="8"/>
  </r>
  <r>
    <n v="524"/>
    <n v="24"/>
    <x v="5"/>
    <x v="455"/>
    <x v="94"/>
    <d v="2024-09-10T00:00:00"/>
    <x v="1"/>
    <n v="932599"/>
    <n v="559559"/>
    <n v="373040"/>
    <n v="611552118"/>
    <n v="1500000000"/>
    <n v="150000000"/>
    <n v="300000"/>
    <n v="130000"/>
    <n v="1200000"/>
    <n v="4.7463979531399338E-2"/>
    <n v="0.16304347826086957"/>
    <n v="0.46875"/>
    <n v="0.3"/>
    <n v="0.28888888888888886"/>
    <n v="0.26666666666666666"/>
    <n v="0.16812885686316575"/>
    <n v="0.23662313743050351"/>
    <n v="23.662313743050351"/>
    <s v="SOLID"/>
    <n v="0.59999957109111202"/>
    <n v="0.40000042890888798"/>
    <n v="0.66666785808109597"/>
    <s v="⚖️ Balanced"/>
    <n v="2261552118"/>
    <x v="1"/>
  </r>
  <r>
    <n v="525"/>
    <n v="25"/>
    <x v="5"/>
    <x v="456"/>
    <x v="110"/>
    <d v="2024-06-01T00:00:00"/>
    <x v="30"/>
    <n v="929122"/>
    <n v="557473"/>
    <n v="371649"/>
    <n v="744552118"/>
    <n v="1600000000"/>
    <n v="140000000"/>
    <n v="260000"/>
    <n v="110000"/>
    <n v="900000"/>
    <n v="5.7786418276801761E-2"/>
    <n v="0.17391304347826086"/>
    <n v="0.4375"/>
    <n v="0.26"/>
    <n v="0.24444444444444444"/>
    <n v="0.2"/>
    <n v="0.16750202364190642"/>
    <n v="0.21619477305951618"/>
    <n v="21.619477305951619"/>
    <s v="SOLID"/>
    <n v="0.59999978474301541"/>
    <n v="0.40000021525698454"/>
    <n v="0.66666726460294934"/>
    <s v="⚖️ Balanced"/>
    <n v="2484552118"/>
    <x v="3"/>
  </r>
  <r>
    <n v="526"/>
    <n v="26"/>
    <x v="5"/>
    <x v="457"/>
    <x v="11"/>
    <d v="2024-07-15T00:00:00"/>
    <x v="2"/>
    <n v="915337"/>
    <n v="549202"/>
    <n v="366135"/>
    <n v="822552118"/>
    <n v="2100000000"/>
    <n v="200000000"/>
    <n v="420000"/>
    <n v="180000"/>
    <n v="1700000"/>
    <n v="6.3840179345534001E-2"/>
    <n v="0.22826086956521738"/>
    <n v="0.625"/>
    <n v="0.42"/>
    <n v="0.4"/>
    <n v="0.37777777777777777"/>
    <n v="0.16501686518488606"/>
    <n v="0.31833076861195386"/>
    <n v="31.833076861195387"/>
    <s v="SOLID"/>
    <n v="0.59999978150123945"/>
    <n v="0.40000021849876055"/>
    <n v="0.66666727360788924"/>
    <s v="⚖️ Balanced"/>
    <n v="3122552118"/>
    <x v="4"/>
  </r>
  <r>
    <n v="527"/>
    <n v="27"/>
    <x v="5"/>
    <x v="458"/>
    <x v="117"/>
    <d v="2024-08-05T00:00:00"/>
    <x v="22"/>
    <n v="868965"/>
    <n v="521379"/>
    <n v="347586"/>
    <n v="522552118"/>
    <n v="1200000000"/>
    <n v="120000000"/>
    <n v="200000"/>
    <n v="90000"/>
    <n v="700000"/>
    <n v="4.0556482927333055E-2"/>
    <n v="0.13043478260869565"/>
    <n v="0.375"/>
    <n v="0.2"/>
    <n v="0.2"/>
    <n v="0.15555555555555556"/>
    <n v="0.15665692554259744"/>
    <n v="0.17562300844675061"/>
    <n v="17.562300844675061"/>
    <s v="EMERGING"/>
    <n v="0.6"/>
    <n v="0.4"/>
    <n v="0.66666666666666663"/>
    <s v="🇰🇷 Korea-Led"/>
    <n v="1842552118"/>
    <x v="7"/>
  </r>
  <r>
    <n v="528"/>
    <n v="28"/>
    <x v="5"/>
    <x v="459"/>
    <x v="7"/>
    <d v="2024-09-01T00:00:00"/>
    <x v="4"/>
    <n v="864316"/>
    <n v="518590"/>
    <n v="345726"/>
    <n v="611552118"/>
    <n v="1600000000"/>
    <n v="130000000"/>
    <n v="220000"/>
    <n v="90000"/>
    <n v="800000"/>
    <n v="4.7463979531399338E-2"/>
    <n v="0.17391304347826086"/>
    <n v="0.40625"/>
    <n v="0.22"/>
    <n v="0.2"/>
    <n v="0.17777777777777778"/>
    <n v="0.15581880427551817"/>
    <n v="0.19431963551059656"/>
    <n v="19.431963551059656"/>
    <s v="EMERGING"/>
    <n v="0.60000046279370045"/>
    <n v="0.39999953720629955"/>
    <n v="0.66666538112960139"/>
    <s v="🇰🇷 Korea-Led"/>
    <n v="2341552118"/>
    <x v="1"/>
  </r>
  <r>
    <n v="529"/>
    <n v="29"/>
    <x v="5"/>
    <x v="460"/>
    <x v="55"/>
    <d v="2024-08-15T00:00:00"/>
    <x v="5"/>
    <n v="827889"/>
    <n v="496733"/>
    <n v="331156"/>
    <n v="122552118"/>
    <n v="400000000"/>
    <n v="110000000"/>
    <n v="200000"/>
    <n v="80000"/>
    <n v="600000"/>
    <n v="9.5115543697317992E-3"/>
    <n v="4.3478260869565216E-2"/>
    <n v="0.34375"/>
    <n v="0.2"/>
    <n v="0.17777777777777778"/>
    <n v="0.13333333333333333"/>
    <n v="0.14925174826435525"/>
    <n v="0.14419468755456799"/>
    <n v="14.4194687554568"/>
    <s v="EMERGING"/>
    <n v="0.59999951684344155"/>
    <n v="0.40000048315655845"/>
    <n v="0.66666800876929855"/>
    <s v="⚖️ Balanced"/>
    <n v="632552118"/>
    <x v="7"/>
  </r>
  <r>
    <n v="530"/>
    <n v="30"/>
    <x v="5"/>
    <x v="461"/>
    <x v="95"/>
    <d v="2024-02-19T00:00:00"/>
    <x v="13"/>
    <n v="771189"/>
    <n v="462713"/>
    <n v="308476"/>
    <n v="1744552118"/>
    <n v="3200000000"/>
    <n v="190000000"/>
    <n v="450000"/>
    <n v="200000"/>
    <n v="1800000"/>
    <n v="0.1353987396708049"/>
    <n v="0.34782608695652173"/>
    <n v="0.59375"/>
    <n v="0.45"/>
    <n v="0.44444444444444442"/>
    <n v="0.4"/>
    <n v="0.13902987778825404"/>
    <n v="0.35663577225783927"/>
    <n v="35.663577225783925"/>
    <s v="SOLID"/>
    <n v="0.59999948132040271"/>
    <n v="0.40000051867959735"/>
    <n v="0.6666681074445715"/>
    <s v="⚖️ Balanced"/>
    <n v="5134552118"/>
    <x v="9"/>
  </r>
  <r>
    <n v="531"/>
    <n v="31"/>
    <x v="5"/>
    <x v="462"/>
    <x v="97"/>
    <d v="2024-01-15T00:00:00"/>
    <x v="4"/>
    <n v="749460"/>
    <n v="449676"/>
    <n v="299784"/>
    <n v="988552118"/>
    <n v="2200000000"/>
    <n v="150000000"/>
    <n v="260000"/>
    <n v="110000"/>
    <n v="800000"/>
    <n v="7.6723824696938531E-2"/>
    <n v="0.2391304347826087"/>
    <n v="0.46875"/>
    <n v="0.26"/>
    <n v="0.24444444444444444"/>
    <n v="0.17777777777777778"/>
    <n v="0.13511257578516406"/>
    <n v="0.22914845680597162"/>
    <n v="22.914845680597161"/>
    <s v="SOLID"/>
    <n v="0.6"/>
    <n v="0.4"/>
    <n v="0.66666666666666663"/>
    <s v="🇰🇷 Korea-Led"/>
    <n v="3338552118"/>
    <x v="5"/>
  </r>
  <r>
    <n v="532"/>
    <n v="32"/>
    <x v="5"/>
    <x v="463"/>
    <x v="112"/>
    <d v="2024-07-19T00:00:00"/>
    <x v="0"/>
    <n v="725012"/>
    <n v="435007"/>
    <n v="290005"/>
    <n v="1988552118"/>
    <n v="4200000000"/>
    <n v="240000000"/>
    <n v="600000"/>
    <n v="260000"/>
    <n v="3500000"/>
    <n v="0.15433614609094168"/>
    <n v="0.45652173913043476"/>
    <n v="0.75"/>
    <n v="0.6"/>
    <n v="0.57777777777777772"/>
    <n v="0.77777777777777779"/>
    <n v="0.1307050927269679"/>
    <n v="0.4847112065929543"/>
    <n v="48.47112065929543"/>
    <s v="RISING"/>
    <n v="0.59999972414249692"/>
    <n v="0.40000027585750303"/>
    <n v="0.66666743293786079"/>
    <s v="⚖️ Balanced"/>
    <n v="6428552118"/>
    <x v="4"/>
  </r>
  <r>
    <n v="533"/>
    <n v="33"/>
    <x v="5"/>
    <x v="464"/>
    <x v="117"/>
    <d v="2024-05-10T00:00:00"/>
    <x v="11"/>
    <n v="706237"/>
    <n v="423742"/>
    <n v="282495"/>
    <n v="611552118"/>
    <n v="1400000000"/>
    <n v="130000000"/>
    <n v="220000"/>
    <n v="90000"/>
    <n v="800000"/>
    <n v="4.7463979531399338E-2"/>
    <n v="0.15217391304347827"/>
    <n v="0.40625"/>
    <n v="0.22"/>
    <n v="0.2"/>
    <n v="0.17777777777777778"/>
    <n v="0.1273203375560896"/>
    <n v="0.18748915199754637"/>
    <n v="18.748915199754638"/>
    <s v="EMERGING"/>
    <n v="0.59999971680894659"/>
    <n v="0.40000028319105341"/>
    <n v="0.66666745330885302"/>
    <s v="⚖️ Balanced"/>
    <n v="2141552118"/>
    <x v="8"/>
  </r>
  <r>
    <n v="534"/>
    <n v="34"/>
    <x v="5"/>
    <x v="465"/>
    <x v="28"/>
    <d v="2024-06-10T00:00:00"/>
    <x v="12"/>
    <n v="674761"/>
    <n v="404857"/>
    <n v="269904"/>
    <n v="988552118"/>
    <n v="2000000000"/>
    <n v="120000000"/>
    <n v="200000"/>
    <n v="90000"/>
    <n v="700000"/>
    <n v="7.6723824696938531E-2"/>
    <n v="0.21739130434782608"/>
    <n v="0.375"/>
    <n v="0.2"/>
    <n v="0.2"/>
    <n v="0.15555555555555556"/>
    <n v="0.1216458473425841"/>
    <n v="0.19306452005893027"/>
    <n v="19.306452005893028"/>
    <s v="EMERGING"/>
    <n v="0.60000059280248863"/>
    <n v="0.39999940719751143"/>
    <n v="0.66666501999471417"/>
    <s v="🇰🇷 Korea-Led"/>
    <n v="3108552118"/>
    <x v="3"/>
  </r>
  <r>
    <n v="535"/>
    <n v="35"/>
    <x v="5"/>
    <x v="466"/>
    <x v="61"/>
    <d v="2024-07-01T00:00:00"/>
    <x v="21"/>
    <n v="657593"/>
    <n v="394556"/>
    <n v="263037"/>
    <n v="822552118"/>
    <n v="1800000000"/>
    <n v="140000000"/>
    <n v="260000"/>
    <n v="110000"/>
    <n v="900000"/>
    <n v="6.3840179345534001E-2"/>
    <n v="0.19565217391304349"/>
    <n v="0.4375"/>
    <n v="0.26"/>
    <n v="0.24444444444444444"/>
    <n v="0.2"/>
    <n v="0.11855080197514661"/>
    <n v="0.21559546784245742"/>
    <n v="21.559546784245743"/>
    <s v="SOLID"/>
    <n v="0.60000030413949057"/>
    <n v="0.39999969586050949"/>
    <n v="0.66666582183517675"/>
    <s v="🇰🇷 Korea-Led"/>
    <n v="2762552118"/>
    <x v="4"/>
  </r>
  <r>
    <n v="536"/>
    <n v="36"/>
    <x v="5"/>
    <x v="467"/>
    <x v="116"/>
    <d v="2024-08-01T00:00:00"/>
    <x v="9"/>
    <n v="633404"/>
    <n v="380042"/>
    <n v="253362"/>
    <n v="122552118"/>
    <n v="400000000"/>
    <n v="120000000"/>
    <n v="200000"/>
    <n v="90000"/>
    <n v="700000"/>
    <n v="9.5115543697317992E-3"/>
    <n v="4.3478260869565216E-2"/>
    <n v="0.375"/>
    <n v="0.2"/>
    <n v="0.2"/>
    <n v="0.15555555555555556"/>
    <n v="0.11419001141171783"/>
    <n v="0.15058095205633343"/>
    <n v="15.058095205633343"/>
    <s v="EMERGING"/>
    <n v="0.59999936849151569"/>
    <n v="0.40000063150848431"/>
    <n v="0.66666842085874722"/>
    <s v="⚖️ Balanced"/>
    <n v="642552118"/>
    <x v="7"/>
  </r>
  <r>
    <n v="537"/>
    <n v="37"/>
    <x v="5"/>
    <x v="468"/>
    <x v="61"/>
    <d v="2024-07-10T00:00:00"/>
    <x v="7"/>
    <n v="627482"/>
    <n v="376489"/>
    <n v="250993"/>
    <n v="1122552118"/>
    <n v="2400000000"/>
    <n v="140000000"/>
    <n v="260000"/>
    <n v="110000"/>
    <n v="900000"/>
    <n v="8.7123875763734954E-2"/>
    <n v="0.2608695652173913"/>
    <n v="0.4375"/>
    <n v="0.26"/>
    <n v="0.24444444444444444"/>
    <n v="0.2"/>
    <n v="0.11312239382865838"/>
    <n v="0.23027636482335903"/>
    <n v="23.027636482335904"/>
    <s v="SOLID"/>
    <n v="0.59999968126575742"/>
    <n v="0.40000031873424258"/>
    <n v="0.66666755204003303"/>
    <s v="⚖️ Balanced"/>
    <n v="3662552118"/>
    <x v="4"/>
  </r>
  <r>
    <n v="538"/>
    <n v="38"/>
    <x v="5"/>
    <x v="469"/>
    <x v="1"/>
    <d v="2024-06-15T00:00:00"/>
    <x v="2"/>
    <n v="608069"/>
    <n v="364841"/>
    <n v="243228"/>
    <n v="988552118"/>
    <n v="2200000000"/>
    <n v="160000000"/>
    <n v="300000"/>
    <n v="130000"/>
    <n v="1200000"/>
    <n v="7.6723824696938531E-2"/>
    <n v="0.2391304347826087"/>
    <n v="0.5"/>
    <n v="0.3"/>
    <n v="0.28888888888888886"/>
    <n v="0.26666666666666666"/>
    <n v="0.1096226200799361"/>
    <n v="0.25307650612284094"/>
    <n v="25.307650612284093"/>
    <s v="SOLID"/>
    <n v="0.59999934217991713"/>
    <n v="0.40000065782008293"/>
    <n v="0.66666849394667815"/>
    <s v="⚖️ Balanced"/>
    <n v="3348552118"/>
    <x v="3"/>
  </r>
  <r>
    <n v="539"/>
    <n v="39"/>
    <x v="5"/>
    <x v="470"/>
    <x v="89"/>
    <d v="2024-05-18T00:00:00"/>
    <x v="2"/>
    <n v="601225"/>
    <n v="360735"/>
    <n v="240490"/>
    <n v="611552118"/>
    <n v="1400000000"/>
    <n v="110000000"/>
    <n v="200000"/>
    <n v="80000"/>
    <n v="600000"/>
    <n v="4.7463979531399338E-2"/>
    <n v="0.15217391304347827"/>
    <n v="0.34375"/>
    <n v="0.2"/>
    <n v="0.17777777777777778"/>
    <n v="0.13333333333333333"/>
    <n v="0.1083887844267009"/>
    <n v="0.1650094589310914"/>
    <n v="16.50094589310914"/>
    <s v="EMERGING"/>
    <n v="0.6"/>
    <n v="0.4"/>
    <n v="0.66666666666666663"/>
    <s v="🇰🇷 Korea-Led"/>
    <n v="2121552118"/>
    <x v="8"/>
  </r>
  <r>
    <n v="540"/>
    <n v="40"/>
    <x v="5"/>
    <x v="471"/>
    <x v="61"/>
    <d v="2024-03-01T00:00:00"/>
    <x v="0"/>
    <n v="600000"/>
    <n v="360000"/>
    <n v="240000"/>
    <n v="1744552118"/>
    <n v="3000000000"/>
    <n v="120000000"/>
    <n v="200000"/>
    <n v="90000"/>
    <n v="700000"/>
    <n v="0.1353987396708049"/>
    <n v="0.32608695652173914"/>
    <n v="0.375"/>
    <n v="0.2"/>
    <n v="0.2"/>
    <n v="0.15555555555555556"/>
    <n v="0.10816794154604439"/>
    <n v="0.22062169598617207"/>
    <n v="22.062169598617206"/>
    <s v="SOLID"/>
    <n v="0.6"/>
    <n v="0.4"/>
    <n v="0.66666666666666663"/>
    <s v="🇰🇷 Korea-Led"/>
    <n v="4864552118"/>
    <x v="10"/>
  </r>
  <r>
    <n v="541"/>
    <n v="41"/>
    <x v="5"/>
    <x v="472"/>
    <x v="97"/>
    <d v="2024-08-19T00:00:00"/>
    <x v="4"/>
    <n v="592280"/>
    <n v="355368"/>
    <n v="236912"/>
    <n v="822552118"/>
    <n v="2000000000"/>
    <n v="150000000"/>
    <n v="260000"/>
    <n v="110000"/>
    <n v="800000"/>
    <n v="6.3840179345534001E-2"/>
    <n v="0.21739130434782608"/>
    <n v="0.46875"/>
    <n v="0.26"/>
    <n v="0.24444444444444444"/>
    <n v="0.17777777777777778"/>
    <n v="0.10677618069815195"/>
    <n v="0.2200167450092344"/>
    <n v="22.001674500923439"/>
    <s v="SOLID"/>
    <n v="0.6"/>
    <n v="0.4"/>
    <n v="0.66666666666666663"/>
    <s v="🇰🇷 Korea-Led"/>
    <n v="2972552118"/>
    <x v="7"/>
  </r>
  <r>
    <n v="542"/>
    <n v="42"/>
    <x v="5"/>
    <x v="473"/>
    <x v="56"/>
    <d v="2025-07-15T00:00:00"/>
    <x v="18"/>
    <n v="569676"/>
    <n v="341806"/>
    <n v="227870"/>
    <n v="1488552118"/>
    <n v="2400000000"/>
    <n v="180000000"/>
    <n v="320000"/>
    <n v="140000"/>
    <n v="1800000"/>
    <n v="0.1155299853939401"/>
    <n v="0.2608695652173913"/>
    <n v="0.5625"/>
    <n v="0.32"/>
    <n v="0.31111111111111112"/>
    <n v="0.4"/>
    <n v="0.1027011337803073"/>
    <n v="0.29405979261814402"/>
    <n v="29.405979261814402"/>
    <s v="SOLID"/>
    <n v="0.60000070215350476"/>
    <n v="0.39999929784649518"/>
    <n v="0.66666471624254697"/>
    <s v="🇰🇷 Korea-Led"/>
    <n v="4068552118"/>
    <x v="4"/>
  </r>
  <r>
    <n v="543"/>
    <n v="43"/>
    <x v="5"/>
    <x v="474"/>
    <x v="124"/>
    <d v="2024-07-01T00:00:00"/>
    <x v="12"/>
    <n v="556346"/>
    <n v="333808"/>
    <n v="222538"/>
    <n v="744552118"/>
    <n v="1600000000"/>
    <n v="140000000"/>
    <n v="260000"/>
    <n v="110000"/>
    <n v="900000"/>
    <n v="5.7786418276801761E-2"/>
    <n v="0.17391304347826086"/>
    <n v="0.4375"/>
    <n v="0.26"/>
    <n v="0.24444444444444444"/>
    <n v="0.2"/>
    <n v="0.10029800267895936"/>
    <n v="0.20880233075359197"/>
    <n v="20.880233075359197"/>
    <s v="SOLID"/>
    <n v="0.60000071897703944"/>
    <n v="0.39999928102296051"/>
    <n v="0.66666466951061687"/>
    <s v="🇰🇷 Korea-Led"/>
    <n v="2484552118"/>
    <x v="4"/>
  </r>
  <r>
    <n v="544"/>
    <n v="44"/>
    <x v="5"/>
    <x v="475"/>
    <x v="28"/>
    <d v="2024-01-08T00:00:00"/>
    <x v="4"/>
    <n v="549075"/>
    <n v="329445"/>
    <n v="219630"/>
    <n v="1122552118"/>
    <n v="2400000000"/>
    <n v="220000000"/>
    <n v="500000"/>
    <n v="220000"/>
    <n v="2000000"/>
    <n v="8.7123875763734954E-2"/>
    <n v="0.2608695652173913"/>
    <n v="0.6875"/>
    <n v="0.5"/>
    <n v="0.48888888888888887"/>
    <n v="0.44444444444444442"/>
    <n v="9.8987187507323868E-2"/>
    <n v="0.36093260323912335"/>
    <n v="36.093260323912332"/>
    <s v="SOLID"/>
    <n v="0.6"/>
    <n v="0.4"/>
    <n v="0.66666666666666663"/>
    <s v="🇰🇷 Korea-Led"/>
    <n v="3742552118"/>
    <x v="5"/>
  </r>
  <r>
    <n v="545"/>
    <n v="45"/>
    <x v="5"/>
    <x v="476"/>
    <x v="98"/>
    <d v="2024-05-24T00:00:00"/>
    <x v="0"/>
    <n v="543385"/>
    <n v="326031"/>
    <n v="217354"/>
    <n v="1744552118"/>
    <n v="3800000000"/>
    <n v="240000000"/>
    <n v="600000"/>
    <n v="260000"/>
    <n v="3800000"/>
    <n v="0.1353987396708049"/>
    <n v="0.41304347826086957"/>
    <n v="0.75"/>
    <n v="0.6"/>
    <n v="0.57777777777777772"/>
    <n v="0.84444444444444444"/>
    <n v="9.7961394861662221E-2"/>
    <n v="0.47830936232431998"/>
    <n v="47.830936232431995"/>
    <s v="RISING"/>
    <n v="0.6"/>
    <n v="0.4"/>
    <n v="0.66666666666666663"/>
    <s v="🇰🇷 Korea-Led"/>
    <n v="5784552118"/>
    <x v="8"/>
  </r>
  <r>
    <n v="546"/>
    <n v="46"/>
    <x v="5"/>
    <x v="477"/>
    <x v="99"/>
    <d v="2024-06-20T00:00:00"/>
    <x v="22"/>
    <n v="542228"/>
    <n v="325337"/>
    <n v="216891"/>
    <n v="244552118"/>
    <n v="700000000"/>
    <n v="120000000"/>
    <n v="220000"/>
    <n v="90000"/>
    <n v="700000"/>
    <n v="1.8980257579800184E-2"/>
    <n v="7.6086956521739135E-2"/>
    <n v="0.375"/>
    <n v="0.22"/>
    <n v="0.2"/>
    <n v="0.15555555555555556"/>
    <n v="9.7752811014380922E-2"/>
    <n v="0.15882070485130825"/>
    <n v="15.882070485130825"/>
    <s v="EMERGING"/>
    <n v="0.6000003688485287"/>
    <n v="0.39999963115147136"/>
    <n v="0.66666564208805024"/>
    <s v="🇰🇷 Korea-Led"/>
    <n v="1064552118"/>
    <x v="3"/>
  </r>
  <r>
    <n v="547"/>
    <n v="47"/>
    <x v="5"/>
    <x v="478"/>
    <x v="125"/>
    <d v="2024-04-01T00:00:00"/>
    <x v="5"/>
    <n v="511725"/>
    <n v="307035"/>
    <n v="204690"/>
    <n v="522552118"/>
    <n v="1300000000"/>
    <n v="180000000"/>
    <n v="400000"/>
    <n v="170000"/>
    <n v="1600000"/>
    <n v="4.0556482927333055E-2"/>
    <n v="0.14130434782608695"/>
    <n v="0.5625"/>
    <n v="0.4"/>
    <n v="0.37777777777777777"/>
    <n v="0.35555555555555557"/>
    <n v="9.2253733146082609E-2"/>
    <n v="0.27362259448120158"/>
    <n v="27.362259448120156"/>
    <s v="SOLID"/>
    <n v="0.6"/>
    <n v="0.4"/>
    <n v="0.66666666666666663"/>
    <s v="🇰🇷 Korea-Led"/>
    <n v="2002552118"/>
    <x v="0"/>
  </r>
  <r>
    <n v="548"/>
    <n v="48"/>
    <x v="5"/>
    <x v="479"/>
    <x v="119"/>
    <d v="2024-05-08T00:00:00"/>
    <x v="30"/>
    <n v="511636"/>
    <n v="306982"/>
    <n v="204654"/>
    <n v="611552118"/>
    <n v="1500000000"/>
    <n v="150000000"/>
    <n v="260000"/>
    <n v="110000"/>
    <n v="900000"/>
    <n v="4.7463979531399338E-2"/>
    <n v="0.16304347826086957"/>
    <n v="0.46875"/>
    <n v="0.26"/>
    <n v="0.24444444444444444"/>
    <n v="0.2"/>
    <n v="9.2237688234753284E-2"/>
    <n v="0.20889733110360037"/>
    <n v="20.889733110360037"/>
    <s v="SOLID"/>
    <n v="0.60000078180581506"/>
    <n v="0.39999921819418494"/>
    <n v="0.66666449498667679"/>
    <s v="🇰🇷 Korea-Led"/>
    <n v="2261552118"/>
    <x v="8"/>
  </r>
  <r>
    <n v="549"/>
    <n v="49"/>
    <x v="5"/>
    <x v="480"/>
    <x v="125"/>
    <d v="2024-06-01T00:00:00"/>
    <x v="5"/>
    <n v="504529"/>
    <n v="302717"/>
    <n v="201812"/>
    <n v="522552118"/>
    <n v="1300000000"/>
    <n v="140000000"/>
    <n v="240000"/>
    <n v="100000"/>
    <n v="800000"/>
    <n v="4.0556482927333055E-2"/>
    <n v="0.14130434782608695"/>
    <n v="0.4375"/>
    <n v="0.24"/>
    <n v="0.22222222222222221"/>
    <n v="0.17777777777777778"/>
    <n v="9.0956438967140382E-2"/>
    <n v="0.1907743365659624"/>
    <n v="19.077433656596241"/>
    <s v="EMERGING"/>
    <n v="0.59999920718135136"/>
    <n v="0.4000007928186487"/>
    <n v="0.66666886894360078"/>
    <s v="⚖️ Balanced"/>
    <n v="1962552118"/>
    <x v="3"/>
  </r>
  <r>
    <n v="550"/>
    <n v="50"/>
    <x v="5"/>
    <x v="481"/>
    <x v="78"/>
    <d v="2024-12-06T00:00:00"/>
    <x v="5"/>
    <n v="484339"/>
    <n v="290603"/>
    <n v="193736"/>
    <n v="1488552118"/>
    <n v="3800000000"/>
    <n v="220000000"/>
    <n v="500000"/>
    <n v="220000"/>
    <n v="2500000"/>
    <n v="0.1155299853939401"/>
    <n v="0.41304347826086957"/>
    <n v="0.6875"/>
    <n v="0.5"/>
    <n v="0.48888888888888887"/>
    <n v="0.55555555555555558"/>
    <n v="8.7316587734115991E-2"/>
    <n v="0.40396483554823204"/>
    <n v="40.396483554823206"/>
    <s v="RISING"/>
    <n v="0.59999917413216775"/>
    <n v="0.40000082586783225"/>
    <n v="0.66666896074713611"/>
    <s v="⚖️ Balanced"/>
    <n v="5508552118"/>
    <x v="11"/>
  </r>
  <r>
    <n v="551"/>
    <n v="51"/>
    <x v="5"/>
    <x v="482"/>
    <x v="126"/>
    <d v="2024-03-25T00:00:00"/>
    <x v="18"/>
    <n v="483327"/>
    <n v="289996"/>
    <n v="193331"/>
    <n v="1744552118"/>
    <n v="3200000000"/>
    <n v="180000000"/>
    <n v="400000"/>
    <n v="170000"/>
    <n v="1600000"/>
    <n v="0.1353987396708049"/>
    <n v="0.34782608695652173"/>
    <n v="0.5625"/>
    <n v="0.4"/>
    <n v="0.37777777777777777"/>
    <n v="0.35555555555555557"/>
    <n v="8.7134144472708328E-2"/>
    <n v="0.32523974159312929"/>
    <n v="32.523974159312928"/>
    <s v="SOLID"/>
    <n v="0.59999958620147431"/>
    <n v="0.40000041379852563"/>
    <n v="0.66666781610780834"/>
    <s v="⚖️ Balanced"/>
    <n v="5124552118"/>
    <x v="10"/>
  </r>
  <r>
    <n v="552"/>
    <n v="52"/>
    <x v="5"/>
    <x v="483"/>
    <x v="124"/>
    <d v="2024-07-15T00:00:00"/>
    <x v="2"/>
    <n v="470931"/>
    <n v="282559"/>
    <n v="188372"/>
    <n v="611552118"/>
    <n v="1500000000"/>
    <n v="120000000"/>
    <n v="220000"/>
    <n v="90000"/>
    <n v="700000"/>
    <n v="4.7463979531399338E-2"/>
    <n v="0.16304347826086957"/>
    <n v="0.375"/>
    <n v="0.22"/>
    <n v="0.2"/>
    <n v="0.15555555555555556"/>
    <n v="8.4899394800367053E-2"/>
    <n v="0.17731650771470675"/>
    <n v="17.731650771470676"/>
    <s v="EMERGING"/>
    <n v="0.60000084938133191"/>
    <n v="0.39999915061866814"/>
    <n v="0.66666430727741821"/>
    <s v="🇰🇷 Korea-Led"/>
    <n v="2231552118"/>
    <x v="4"/>
  </r>
  <r>
    <n v="553"/>
    <n v="53"/>
    <x v="5"/>
    <x v="484"/>
    <x v="101"/>
    <d v="2024-03-29T00:00:00"/>
    <x v="0"/>
    <n v="447009"/>
    <n v="268205"/>
    <n v="178804"/>
    <n v="1122552118"/>
    <n v="2600000000"/>
    <n v="260000000"/>
    <n v="650000"/>
    <n v="280000"/>
    <n v="3800000"/>
    <n v="8.7123875763734954E-2"/>
    <n v="0.28260869565217389"/>
    <n v="0.8125"/>
    <n v="0.65"/>
    <n v="0.62222222222222223"/>
    <n v="0.84444444444444444"/>
    <n v="8.0586738970926261E-2"/>
    <n v="0.46768753940736596"/>
    <n v="46.768753940736595"/>
    <s v="RISING"/>
    <n v="0.59999910516343069"/>
    <n v="0.40000089483656931"/>
    <n v="0.66666915232751067"/>
    <s v="⚖️ Balanced"/>
    <n v="3982552118"/>
    <x v="10"/>
  </r>
  <r>
    <n v="554"/>
    <n v="54"/>
    <x v="5"/>
    <x v="485"/>
    <x v="7"/>
    <d v="2024-06-10T00:00:00"/>
    <x v="7"/>
    <n v="428093"/>
    <n v="256856"/>
    <n v="171237"/>
    <n v="822552118"/>
    <n v="2000000000"/>
    <n v="140000000"/>
    <n v="260000"/>
    <n v="110000"/>
    <n v="900000"/>
    <n v="6.3840179345534001E-2"/>
    <n v="0.21739130434782608"/>
    <n v="0.4375"/>
    <n v="0.26"/>
    <n v="0.24444444444444444"/>
    <n v="0.2"/>
    <n v="7.7176564333784628E-2"/>
    <n v="0.21473995387582062"/>
    <n v="21.473995387582061"/>
    <s v="SOLID"/>
    <n v="0.60000046718820443"/>
    <n v="0.39999953281179557"/>
    <n v="0.66666536892266481"/>
    <s v="🇰🇷 Korea-Led"/>
    <n v="2962552118"/>
    <x v="3"/>
  </r>
  <r>
    <n v="555"/>
    <n v="55"/>
    <x v="5"/>
    <x v="486"/>
    <x v="25"/>
    <d v="2024-05-20T00:00:00"/>
    <x v="21"/>
    <n v="413383"/>
    <n v="248030"/>
    <n v="165353"/>
    <n v="611552118"/>
    <n v="1400000000"/>
    <n v="150000000"/>
    <n v="280000"/>
    <n v="120000"/>
    <n v="1000000"/>
    <n v="4.7463979531399338E-2"/>
    <n v="0.15217391304347827"/>
    <n v="0.46875"/>
    <n v="0.28000000000000003"/>
    <n v="0.26666666666666666"/>
    <n v="0.22222222222222221"/>
    <n v="7.4524646966880784E-2"/>
    <n v="0.21345662603273344"/>
    <n v="21.345662603273343"/>
    <s v="SOLID"/>
    <n v="0.60000048381283222"/>
    <n v="0.39999951618716784"/>
    <n v="0.66666532274321655"/>
    <s v="🇰🇷 Korea-Led"/>
    <n v="2161552118"/>
    <x v="8"/>
  </r>
  <r>
    <n v="556"/>
    <n v="56"/>
    <x v="5"/>
    <x v="487"/>
    <x v="126"/>
    <d v="2024-06-25T00:00:00"/>
    <x v="22"/>
    <n v="412040"/>
    <n v="247224"/>
    <n v="164816"/>
    <n v="1122552118"/>
    <n v="2200000000"/>
    <n v="130000000"/>
    <n v="240000"/>
    <n v="100000"/>
    <n v="800000"/>
    <n v="8.7123875763734954E-2"/>
    <n v="0.2391304347826087"/>
    <n v="0.40625"/>
    <n v="0.24"/>
    <n v="0.22222222222222221"/>
    <n v="0.17777777777777778"/>
    <n v="7.4282531057720216E-2"/>
    <n v="0.20926527218908725"/>
    <n v="20.926527218908724"/>
    <s v="SOLID"/>
    <n v="0.6"/>
    <n v="0.4"/>
    <n v="0.66666666666666663"/>
    <s v="🇰🇷 Korea-Led"/>
    <n v="3452552118"/>
    <x v="3"/>
  </r>
  <r>
    <n v="557"/>
    <n v="57"/>
    <x v="5"/>
    <x v="488"/>
    <x v="124"/>
    <d v="2024-07-01T00:00:00"/>
    <x v="12"/>
    <n v="411804"/>
    <n v="247082"/>
    <n v="164722"/>
    <n v="988552118"/>
    <n v="2000000000"/>
    <n v="120000000"/>
    <n v="220000"/>
    <n v="90000"/>
    <n v="700000"/>
    <n v="7.6723824696938531E-2"/>
    <n v="0.21739130434782608"/>
    <n v="0.375"/>
    <n v="0.22"/>
    <n v="0.2"/>
    <n v="0.15555555555555556"/>
    <n v="7.4239985000712105E-2"/>
    <n v="0.19064987520132434"/>
    <n v="19.064987520132433"/>
    <s v="EMERGING"/>
    <n v="0.5999990286641218"/>
    <n v="0.40000097133587825"/>
    <n v="0.66666936482625205"/>
    <s v="⚖️ Balanced"/>
    <n v="3108552118"/>
    <x v="4"/>
  </r>
  <r>
    <n v="558"/>
    <n v="58"/>
    <x v="5"/>
    <x v="489"/>
    <x v="110"/>
    <d v="2024-06-01T00:00:00"/>
    <x v="30"/>
    <n v="398769"/>
    <n v="239261"/>
    <n v="159508"/>
    <n v="744552118"/>
    <n v="1600000000"/>
    <n v="140000000"/>
    <n v="260000"/>
    <n v="110000"/>
    <n v="900000"/>
    <n v="5.7786418276801761E-2"/>
    <n v="0.17391304347826086"/>
    <n v="0.4375"/>
    <n v="0.26"/>
    <n v="0.24444444444444444"/>
    <n v="0.2"/>
    <n v="7.1890036470624294E-2"/>
    <n v="0.20567745447067512"/>
    <n v="20.567745447067512"/>
    <s v="SOLID"/>
    <n v="0.59999899691299974"/>
    <n v="0.40000100308700026"/>
    <n v="0.66666945302410341"/>
    <s v="⚖️ Balanced"/>
    <n v="2484552118"/>
    <x v="3"/>
  </r>
  <r>
    <n v="559"/>
    <n v="59"/>
    <x v="5"/>
    <x v="490"/>
    <x v="127"/>
    <d v="2024-07-15T00:00:00"/>
    <x v="2"/>
    <n v="392875"/>
    <n v="235725"/>
    <n v="157150"/>
    <n v="611552118"/>
    <n v="1400000000"/>
    <n v="150000000"/>
    <n v="280000"/>
    <n v="120000"/>
    <n v="1000000"/>
    <n v="4.7463979531399338E-2"/>
    <n v="0.15217391304347827"/>
    <n v="0.46875"/>
    <n v="0.28000000000000003"/>
    <n v="0.26666666666666666"/>
    <n v="0.22222222222222221"/>
    <n v="7.0827466724836988E-2"/>
    <n v="0.2130499362061086"/>
    <n v="21.304993620610858"/>
    <s v="SOLID"/>
    <n v="0.6"/>
    <n v="0.4"/>
    <n v="0.66666666666666663"/>
    <s v="🇰🇷 Korea-Led"/>
    <n v="2161552118"/>
    <x v="4"/>
  </r>
  <r>
    <n v="560"/>
    <n v="60"/>
    <x v="5"/>
    <x v="491"/>
    <x v="127"/>
    <d v="2024-06-17T00:00:00"/>
    <x v="2"/>
    <n v="387495"/>
    <n v="232497"/>
    <n v="154998"/>
    <n v="611552118"/>
    <n v="1400000000"/>
    <n v="160000000"/>
    <n v="300000"/>
    <n v="130000"/>
    <n v="1200000"/>
    <n v="4.7463979531399338E-2"/>
    <n v="0.15217391304347827"/>
    <n v="0.5"/>
    <n v="0.3"/>
    <n v="0.28888888888888886"/>
    <n v="0.26666666666666666"/>
    <n v="6.9857560848974112E-2"/>
    <n v="0.22865296878198588"/>
    <n v="22.865296878198588"/>
    <s v="SOLID"/>
    <n v="0.6"/>
    <n v="0.4"/>
    <n v="0.66666666666666663"/>
    <s v="🇰🇷 Korea-Led"/>
    <n v="2171552118"/>
    <x v="3"/>
  </r>
  <r>
    <n v="561"/>
    <n v="61"/>
    <x v="5"/>
    <x v="492"/>
    <x v="127"/>
    <d v="2024-06-17T00:00:00"/>
    <x v="2"/>
    <n v="385252"/>
    <n v="231151"/>
    <n v="154101"/>
    <n v="611552118"/>
    <n v="1400000000"/>
    <n v="160000000"/>
    <n v="300000"/>
    <n v="130000"/>
    <n v="1200000"/>
    <n v="4.7463979531399338E-2"/>
    <n v="0.15217391304347827"/>
    <n v="0.5"/>
    <n v="0.3"/>
    <n v="0.28888888888888886"/>
    <n v="0.26666666666666666"/>
    <n v="6.9453193027494489E-2"/>
    <n v="0.22860848832162312"/>
    <n v="22.860848832162311"/>
    <s v="SOLID"/>
    <n v="0.59999948085928168"/>
    <n v="0.40000051914071827"/>
    <n v="0.66666810872546522"/>
    <s v="⚖️ Balanced"/>
    <n v="2171552118"/>
    <x v="3"/>
  </r>
  <r>
    <n v="562"/>
    <n v="62"/>
    <x v="5"/>
    <x v="493"/>
    <x v="128"/>
    <d v="2024-09-01T00:00:00"/>
    <x v="9"/>
    <n v="384145"/>
    <n v="230487"/>
    <n v="153658"/>
    <n v="611552118"/>
    <n v="1500000000"/>
    <n v="180000000"/>
    <n v="350000"/>
    <n v="150000"/>
    <n v="1400000"/>
    <n v="4.7463979531399338E-2"/>
    <n v="0.16304347826086957"/>
    <n v="0.5625"/>
    <n v="0.35"/>
    <n v="0.33333333333333331"/>
    <n v="0.31111111111111112"/>
    <n v="6.9253623175342033E-2"/>
    <n v="0.25792047283595398"/>
    <n v="25.792047283595398"/>
    <s v="SOLID"/>
    <n v="0.6"/>
    <n v="0.4"/>
    <n v="0.66666666666666663"/>
    <s v="🇰🇷 Korea-Led"/>
    <n v="2291552118"/>
    <x v="1"/>
  </r>
  <r>
    <n v="563"/>
    <n v="63"/>
    <x v="5"/>
    <x v="494"/>
    <x v="16"/>
    <d v="2024-02-20T00:00:00"/>
    <x v="9"/>
    <n v="377796"/>
    <n v="226678"/>
    <n v="151118"/>
    <n v="2112552118"/>
    <n v="4200000000"/>
    <n v="200000000"/>
    <n v="450000"/>
    <n v="200000"/>
    <n v="1800000"/>
    <n v="0.16396007394379808"/>
    <n v="0.45652173913043476"/>
    <n v="0.625"/>
    <n v="0.45"/>
    <n v="0.44444444444444442"/>
    <n v="0.4"/>
    <n v="6.8109026073882306E-2"/>
    <n v="0.3771412796079624"/>
    <n v="37.71412796079624"/>
    <s v="SOLID"/>
    <n v="0.60000105877245924"/>
    <n v="0.39999894122754082"/>
    <n v="0.66666372563724752"/>
    <s v="🇰🇷 Korea-Led"/>
    <n v="6512552118"/>
    <x v="9"/>
  </r>
  <r>
    <n v="564"/>
    <n v="64"/>
    <x v="5"/>
    <x v="495"/>
    <x v="127"/>
    <d v="2024-05-01T00:00:00"/>
    <x v="2"/>
    <n v="363965"/>
    <n v="218379"/>
    <n v="145586"/>
    <n v="744552118"/>
    <n v="1600000000"/>
    <n v="120000000"/>
    <n v="220000"/>
    <n v="90000"/>
    <n v="700000"/>
    <n v="5.7786418276801761E-2"/>
    <n v="0.17391304347826086"/>
    <n v="0.375"/>
    <n v="0.22"/>
    <n v="0.2"/>
    <n v="0.15555555555555556"/>
    <n v="6.5615574741343413E-2"/>
    <n v="0.17890115256934308"/>
    <n v="17.890115256934308"/>
    <s v="EMERGING"/>
    <n v="0.6"/>
    <n v="0.4"/>
    <n v="0.66666666666666663"/>
    <s v="🇰🇷 Korea-Led"/>
    <n v="2464552118"/>
    <x v="8"/>
  </r>
  <r>
    <n v="565"/>
    <n v="65"/>
    <x v="5"/>
    <x v="496"/>
    <x v="70"/>
    <d v="2024-06-10T00:00:00"/>
    <x v="2"/>
    <n v="361981"/>
    <n v="217189"/>
    <n v="144792"/>
    <n v="611552118"/>
    <n v="1400000000"/>
    <n v="150000000"/>
    <n v="280000"/>
    <n v="120000"/>
    <n v="1000000"/>
    <n v="4.7463979531399338E-2"/>
    <n v="0.15217391304347827"/>
    <n v="0.46875"/>
    <n v="0.28000000000000003"/>
    <n v="0.26666666666666666"/>
    <n v="0.22222222222222221"/>
    <n v="6.5257899414631157E-2"/>
    <n v="0.21243728380198595"/>
    <n v="21.243728380198597"/>
    <s v="SOLID"/>
    <n v="0.60000110503037452"/>
    <n v="0.39999889496962548"/>
    <n v="0.66666359714350176"/>
    <s v="🇰🇷 Korea-Led"/>
    <n v="2161552118"/>
    <x v="3"/>
  </r>
  <r>
    <n v="566"/>
    <n v="66"/>
    <x v="5"/>
    <x v="497"/>
    <x v="7"/>
    <d v="2024-06-14T00:00:00"/>
    <x v="4"/>
    <n v="361101"/>
    <n v="216661"/>
    <n v="144440"/>
    <n v="822552118"/>
    <n v="1800000000"/>
    <n v="140000000"/>
    <n v="260000"/>
    <n v="110000"/>
    <n v="900000"/>
    <n v="6.3840179345534001E-2"/>
    <n v="0.19565217391304349"/>
    <n v="0.4375"/>
    <n v="0.26"/>
    <n v="0.24444444444444444"/>
    <n v="0.2"/>
    <n v="6.509925310036363E-2"/>
    <n v="0.20971579746623129"/>
    <n v="20.971579746623128"/>
    <s v="SOLID"/>
    <n v="0.60000110772332393"/>
    <n v="0.39999889227667607"/>
    <n v="0.66666358966311423"/>
    <s v="🇰🇷 Korea-Led"/>
    <n v="2762552118"/>
    <x v="3"/>
  </r>
  <r>
    <n v="567"/>
    <n v="67"/>
    <x v="5"/>
    <x v="498"/>
    <x v="60"/>
    <d v="2024-07-05T00:00:00"/>
    <x v="30"/>
    <n v="360547"/>
    <n v="216328"/>
    <n v="144219"/>
    <n v="522552118"/>
    <n v="1200000000"/>
    <n v="130000000"/>
    <n v="240000"/>
    <n v="100000"/>
    <n v="800000"/>
    <n v="4.0556482927333055E-2"/>
    <n v="0.13043478260869565"/>
    <n v="0.40625"/>
    <n v="0.24"/>
    <n v="0.22222222222222221"/>
    <n v="0.17777777777777778"/>
    <n v="6.4999378034336114E-2"/>
    <n v="0.18138373377639741"/>
    <n v="18.138373377639741"/>
    <s v="EMERGING"/>
    <n v="0.59999944528729954"/>
    <n v="0.40000055471270041"/>
    <n v="0.66666820753670353"/>
    <s v="⚖️ Balanced"/>
    <n v="1852552118"/>
    <x v="4"/>
  </r>
  <r>
    <n v="568"/>
    <n v="68"/>
    <x v="5"/>
    <x v="499"/>
    <x v="129"/>
    <d v="2024-07-15T00:00:00"/>
    <x v="2"/>
    <n v="353881"/>
    <n v="212329"/>
    <n v="141552"/>
    <n v="1988552118"/>
    <n v="4000000000"/>
    <n v="180000000"/>
    <n v="350000"/>
    <n v="150000"/>
    <n v="1500000"/>
    <n v="0.15433614609094168"/>
    <n v="0.43478260869565216"/>
    <n v="0.5625"/>
    <n v="0.35"/>
    <n v="0.33333333333333331"/>
    <n v="0.33333333333333331"/>
    <n v="6.3797632203759558E-2"/>
    <n v="0.32541962265037722"/>
    <n v="32.541962265037725"/>
    <s v="SOLID"/>
    <n v="0.60000113032347036"/>
    <n v="0.3999988696765297"/>
    <n v="0.66666352688516406"/>
    <s v="🇰🇷 Korea-Led"/>
    <n v="6168552118"/>
    <x v="4"/>
  </r>
  <r>
    <n v="569"/>
    <n v="69"/>
    <x v="5"/>
    <x v="500"/>
    <x v="130"/>
    <d v="2024-06-20T00:00:00"/>
    <x v="12"/>
    <n v="344729"/>
    <n v="206837"/>
    <n v="137892"/>
    <n v="611552118"/>
    <n v="1400000000"/>
    <n v="120000000"/>
    <n v="220000"/>
    <n v="90000"/>
    <n v="700000"/>
    <n v="4.7463979531399338E-2"/>
    <n v="0.15217391304347827"/>
    <n v="0.375"/>
    <n v="0.22"/>
    <n v="0.2"/>
    <n v="0.15555555555555556"/>
    <n v="6.2147710535377224E-2"/>
    <n v="0.17296599635860135"/>
    <n v="17.296599635860137"/>
    <s v="EMERGING"/>
    <n v="0.59999883966826117"/>
    <n v="0.40000116033173883"/>
    <n v="0.6666698898166189"/>
    <s v="⚖️ Balanced"/>
    <n v="2131552118"/>
    <x v="3"/>
  </r>
  <r>
    <n v="570"/>
    <n v="70"/>
    <x v="5"/>
    <x v="501"/>
    <x v="70"/>
    <d v="2024-05-28T00:00:00"/>
    <x v="2"/>
    <n v="335694"/>
    <n v="201416"/>
    <n v="134278"/>
    <n v="244552118"/>
    <n v="700000000"/>
    <n v="150000000"/>
    <n v="280000"/>
    <n v="120000"/>
    <n v="1000000"/>
    <n v="1.8980257579800184E-2"/>
    <n v="7.6086956521739135E-2"/>
    <n v="0.46875"/>
    <n v="0.28000000000000003"/>
    <n v="0.26666666666666666"/>
    <n v="0.22222222222222221"/>
    <n v="6.0518881615596376E-2"/>
    <n v="0.19385413928410866"/>
    <n v="19.385413928410866"/>
    <s v="EMERGING"/>
    <n v="0.59999880843863762"/>
    <n v="0.40000119156136243"/>
    <n v="0.66666997656591331"/>
    <s v="⚖️ Balanced"/>
    <n v="1094552118"/>
    <x v="8"/>
  </r>
  <r>
    <n v="571"/>
    <n v="71"/>
    <x v="5"/>
    <x v="264"/>
    <x v="1"/>
    <d v="2022-05-27T00:00:00"/>
    <x v="1"/>
    <n v="332048"/>
    <n v="199229"/>
    <n v="132819"/>
    <n v="2112884661"/>
    <n v="2400000000"/>
    <n v="220000000"/>
    <n v="600000"/>
    <n v="250000"/>
    <n v="2000000"/>
    <n v="0.16398588337799139"/>
    <n v="0.2608695652173913"/>
    <n v="0.6875"/>
    <n v="0.6"/>
    <n v="0.55555555555555558"/>
    <n v="0.44444444444444442"/>
    <n v="5.9861581090801579E-2"/>
    <n v="0.39313061457053877"/>
    <n v="39.313061457053877"/>
    <s v="SOLID"/>
    <n v="0.60000060232255581"/>
    <n v="0.39999939767744425"/>
    <n v="0.66666499355013575"/>
    <s v="🇰🇷 Korea-Led"/>
    <n v="4732884661"/>
    <x v="8"/>
  </r>
  <r>
    <n v="572"/>
    <n v="72"/>
    <x v="5"/>
    <x v="502"/>
    <x v="125"/>
    <d v="2024-06-01T00:00:00"/>
    <x v="5"/>
    <n v="331013"/>
    <n v="198608"/>
    <n v="132405"/>
    <n v="522552118"/>
    <n v="1300000000"/>
    <n v="140000000"/>
    <n v="240000"/>
    <n v="100000"/>
    <n v="800000"/>
    <n v="4.0556482927333055E-2"/>
    <n v="0.14130434782608695"/>
    <n v="0.4375"/>
    <n v="0.24"/>
    <n v="0.22222222222222221"/>
    <n v="0.17777777777777778"/>
    <n v="5.9674991391634652E-2"/>
    <n v="0.18733337733265679"/>
    <n v="18.733337733265678"/>
    <s v="EMERGING"/>
    <n v="0.60000060420587709"/>
    <n v="0.39999939579412291"/>
    <n v="0.66666498831869814"/>
    <s v="🇰🇷 Korea-Led"/>
    <n v="1962552118"/>
    <x v="3"/>
  </r>
  <r>
    <n v="573"/>
    <n v="73"/>
    <x v="5"/>
    <x v="503"/>
    <x v="25"/>
    <d v="2024-05-15T00:00:00"/>
    <x v="12"/>
    <n v="329925"/>
    <n v="197955"/>
    <n v="131970"/>
    <n v="522552118"/>
    <n v="1300000000"/>
    <n v="160000000"/>
    <n v="280000"/>
    <n v="120000"/>
    <n v="1000000"/>
    <n v="4.0556482927333055E-2"/>
    <n v="0.14130434782608695"/>
    <n v="0.5"/>
    <n v="0.28000000000000003"/>
    <n v="0.26666666666666666"/>
    <n v="0.22222222222222221"/>
    <n v="5.9478846857631155E-2"/>
    <n v="0.21339791254502749"/>
    <n v="21.339791254502749"/>
    <s v="SOLID"/>
    <n v="0.6"/>
    <n v="0.4"/>
    <n v="0.66666666666666663"/>
    <s v="🇰🇷 Korea-Led"/>
    <n v="1982552118"/>
    <x v="8"/>
  </r>
  <r>
    <n v="574"/>
    <n v="74"/>
    <x v="5"/>
    <x v="504"/>
    <x v="1"/>
    <d v="2025-10-01T00:00:00"/>
    <x v="1"/>
    <n v="326456"/>
    <n v="195874"/>
    <n v="130582"/>
    <n v="1122552118"/>
    <n v="2600000000"/>
    <n v="210000000"/>
    <n v="420000"/>
    <n v="180000"/>
    <n v="2000000"/>
    <n v="8.7123875763734954E-2"/>
    <n v="0.28260869565217389"/>
    <n v="0.65625"/>
    <n v="0.42"/>
    <n v="0.4"/>
    <n v="0.44444444444444442"/>
    <n v="5.8853455875592445E-2"/>
    <n v="0.33277048937799036"/>
    <n v="33.277048937799037"/>
    <s v="SOLID"/>
    <n v="0.60000122527997646"/>
    <n v="0.39999877472002354"/>
    <n v="0.66666326311812696"/>
    <s v="🇰🇷 Korea-Led"/>
    <n v="3932552118"/>
    <x v="6"/>
  </r>
  <r>
    <n v="575"/>
    <n v="75"/>
    <x v="5"/>
    <x v="505"/>
    <x v="1"/>
    <d v="2025-10-01T00:00:00"/>
    <x v="1"/>
    <n v="313555"/>
    <n v="188133"/>
    <n v="125422"/>
    <n v="1122552118"/>
    <n v="2600000000"/>
    <n v="210000000"/>
    <n v="420000"/>
    <n v="180000"/>
    <n v="2000000"/>
    <n v="8.7123875763734954E-2"/>
    <n v="0.28260869565217389"/>
    <n v="0.65625"/>
    <n v="0.42"/>
    <n v="0.4"/>
    <n v="0.44444444444444442"/>
    <n v="5.6527664852449915E-2"/>
    <n v="0.3325146523654447"/>
    <n v="33.251465236544469"/>
    <s v="SOLID"/>
    <n v="0.6"/>
    <n v="0.4"/>
    <n v="0.66666666666666663"/>
    <s v="🇰🇷 Korea-Led"/>
    <n v="3932552118"/>
    <x v="6"/>
  </r>
  <r>
    <n v="576"/>
    <n v="76"/>
    <x v="5"/>
    <x v="506"/>
    <x v="115"/>
    <d v="2024-10-01T00:00:00"/>
    <x v="2"/>
    <n v="306903"/>
    <n v="184142"/>
    <n v="122761"/>
    <n v="822552118"/>
    <n v="2000000000"/>
    <n v="160000000"/>
    <n v="300000"/>
    <n v="130000"/>
    <n v="1200000"/>
    <n v="6.3840179345534001E-2"/>
    <n v="0.21739130434782608"/>
    <n v="0.5"/>
    <n v="0.3"/>
    <n v="0.28888888888888886"/>
    <n v="0.26666666666666666"/>
    <n v="5.5328442940509433E-2"/>
    <n v="0.24108943830033816"/>
    <n v="24.108943830033816"/>
    <s v="SOLID"/>
    <n v="0.6000006516717008"/>
    <n v="0.39999934832829914"/>
    <n v="0.66666485646946383"/>
    <s v="🇰🇷 Korea-Led"/>
    <n v="2982552118"/>
    <x v="6"/>
  </r>
  <r>
    <n v="577"/>
    <n v="77"/>
    <x v="5"/>
    <x v="347"/>
    <x v="1"/>
    <d v="2023-10-23T00:00:00"/>
    <x v="1"/>
    <n v="302294"/>
    <n v="181376"/>
    <n v="120918"/>
    <n v="2112552118"/>
    <n v="2900000000"/>
    <n v="230000000"/>
    <n v="520000"/>
    <n v="230000"/>
    <n v="2200000"/>
    <n v="0.16396007394379808"/>
    <n v="0.31521739130434784"/>
    <n v="0.71875"/>
    <n v="0.52"/>
    <n v="0.51111111111111107"/>
    <n v="0.48888888888888887"/>
    <n v="5.4497532869533238E-2"/>
    <n v="0.39481810955838248"/>
    <n v="39.481810955838249"/>
    <s v="SOLID"/>
    <n v="0.59999867678485186"/>
    <n v="0.40000132321514814"/>
    <n v="0.66667034227240651"/>
    <s v="⚖️ Balanced"/>
    <n v="5242552118"/>
    <x v="6"/>
  </r>
  <r>
    <n v="578"/>
    <n v="78"/>
    <x v="5"/>
    <x v="507"/>
    <x v="22"/>
    <d v="2024-11-15T00:00:00"/>
    <x v="11"/>
    <n v="299999"/>
    <n v="179999"/>
    <n v="120000"/>
    <n v="988552118"/>
    <n v="2100000000"/>
    <n v="170000000"/>
    <n v="300000"/>
    <n v="130000"/>
    <n v="1200000"/>
    <n v="7.6723824696938531E-2"/>
    <n v="0.22826086956521738"/>
    <n v="0.53125"/>
    <n v="0.3"/>
    <n v="0.28888888888888886"/>
    <n v="0.26666666666666666"/>
    <n v="5.4083790493119614E-2"/>
    <n v="0.24980690878133463"/>
    <n v="24.980690878133462"/>
    <s v="SOLID"/>
    <n v="0.59999866666222224"/>
    <n v="0.40000133333777782"/>
    <n v="0.66667037039094657"/>
    <s v="⚖️ Balanced"/>
    <n v="3258552118"/>
    <x v="2"/>
  </r>
  <r>
    <n v="579"/>
    <n v="79"/>
    <x v="5"/>
    <x v="508"/>
    <x v="120"/>
    <d v="2024-06-01T00:00:00"/>
    <x v="12"/>
    <n v="293485"/>
    <n v="176091"/>
    <n v="117394"/>
    <n v="522552118"/>
    <n v="1200000000"/>
    <n v="140000000"/>
    <n v="260000"/>
    <n v="110000"/>
    <n v="900000"/>
    <n v="4.0556482927333055E-2"/>
    <n v="0.13043478260869565"/>
    <n v="0.4375"/>
    <n v="0.26"/>
    <n v="0.24444444444444444"/>
    <n v="0.2"/>
    <n v="5.2909447207734731E-2"/>
    <n v="0.19309689694102683"/>
    <n v="19.309689694102683"/>
    <s v="EMERGING"/>
    <n v="0.6"/>
    <n v="0.4"/>
    <n v="0.66666666666666663"/>
    <s v="🇰🇷 Korea-Led"/>
    <n v="1862552118"/>
    <x v="3"/>
  </r>
  <r>
    <n v="580"/>
    <n v="80"/>
    <x v="5"/>
    <x v="509"/>
    <x v="1"/>
    <d v="2024-04-29T00:00:00"/>
    <x v="1"/>
    <n v="290873"/>
    <n v="174524"/>
    <n v="116349"/>
    <n v="1744552118"/>
    <n v="3200000000"/>
    <n v="240000000"/>
    <n v="500000"/>
    <n v="220000"/>
    <n v="2200000"/>
    <n v="0.1353987396708049"/>
    <n v="0.34782608695652173"/>
    <n v="0.75"/>
    <n v="0.5"/>
    <n v="0.48888888888888887"/>
    <n v="0.48888888888888887"/>
    <n v="5.2438556102204284E-2"/>
    <n v="0.39399267131681831"/>
    <n v="39.399267131681832"/>
    <s v="SOLID"/>
    <n v="0.60000068758530356"/>
    <n v="0.39999931241469644"/>
    <n v="0.66666475670967895"/>
    <s v="🇰🇷 Korea-Led"/>
    <n v="5184552118"/>
    <x v="0"/>
  </r>
  <r>
    <n v="581"/>
    <n v="81"/>
    <x v="5"/>
    <x v="510"/>
    <x v="131"/>
    <d v="2024-03-10T00:00:00"/>
    <x v="31"/>
    <n v="289224"/>
    <n v="173534"/>
    <n v="115690"/>
    <n v="244552118"/>
    <n v="700000000"/>
    <n v="80000000"/>
    <n v="140000"/>
    <n v="60000"/>
    <n v="300000"/>
    <n v="1.8980257579800184E-2"/>
    <n v="7.6086956521739135E-2"/>
    <n v="0.25"/>
    <n v="0.14000000000000001"/>
    <n v="0.13333333333333333"/>
    <n v="6.6666666666666666E-2"/>
    <n v="5.2141274542855234E-2"/>
    <n v="0.10452010250610712"/>
    <n v="10.452010250610712"/>
    <s v="EMERGING"/>
    <n v="0.59999861698890822"/>
    <n v="0.40000138301109173"/>
    <n v="0.6666705083729989"/>
    <s v="⚖️ Balanced"/>
    <n v="1024552118"/>
    <x v="10"/>
  </r>
  <r>
    <n v="582"/>
    <n v="82"/>
    <x v="5"/>
    <x v="511"/>
    <x v="132"/>
    <d v="2024-05-20T00:00:00"/>
    <x v="2"/>
    <n v="288202"/>
    <n v="172921"/>
    <n v="115281"/>
    <n v="1122552118"/>
    <n v="2200000000"/>
    <n v="130000000"/>
    <n v="240000"/>
    <n v="100000"/>
    <n v="800000"/>
    <n v="8.7123875763734954E-2"/>
    <n v="0.2391304347826087"/>
    <n v="0.40625"/>
    <n v="0.24"/>
    <n v="0.22222222222222221"/>
    <n v="0.17777777777777778"/>
    <n v="5.1957028482421806E-2"/>
    <n v="0.20680946690580443"/>
    <n v="20.680946690580441"/>
    <s v="SOLID"/>
    <n v="0.59999930604228979"/>
    <n v="0.40000069395771021"/>
    <n v="0.66666859432920234"/>
    <s v="⚖️ Balanced"/>
    <n v="3452552118"/>
    <x v="8"/>
  </r>
  <r>
    <n v="583"/>
    <n v="83"/>
    <x v="5"/>
    <x v="512"/>
    <x v="118"/>
    <d v="2024-02-13T00:00:00"/>
    <x v="2"/>
    <n v="285548"/>
    <n v="171329"/>
    <n v="114219"/>
    <n v="744552118"/>
    <n v="1600000000"/>
    <n v="150000000"/>
    <n v="300000"/>
    <n v="130000"/>
    <n v="1200000"/>
    <n v="5.7786418276801761E-2"/>
    <n v="0.17391304347826086"/>
    <n v="0.46875"/>
    <n v="0.3"/>
    <n v="0.28888888888888886"/>
    <n v="0.26666666666666666"/>
    <n v="5.1478565620983137E-2"/>
    <n v="0.22749747045499238"/>
    <n v="22.749747045499237"/>
    <s v="SOLID"/>
    <n v="0.6000007004076372"/>
    <n v="0.39999929959236274"/>
    <n v="0.66666472109216768"/>
    <s v="🇰🇷 Korea-Led"/>
    <n v="2494552118"/>
    <x v="9"/>
  </r>
  <r>
    <n v="584"/>
    <n v="84"/>
    <x v="5"/>
    <x v="513"/>
    <x v="119"/>
    <d v="2024-05-08T00:00:00"/>
    <x v="30"/>
    <n v="272714"/>
    <n v="163628"/>
    <n v="109086"/>
    <n v="611552118"/>
    <n v="1500000000"/>
    <n v="150000000"/>
    <n v="260000"/>
    <n v="110000"/>
    <n v="900000"/>
    <n v="4.7463979531399338E-2"/>
    <n v="0.16304347826086957"/>
    <n v="0.46875"/>
    <n v="0.26"/>
    <n v="0.24444444444444444"/>
    <n v="0.2"/>
    <n v="4.9164853351313251E-2"/>
    <n v="0.20415931926642195"/>
    <n v="20.415931926642195"/>
    <s v="SOLID"/>
    <n v="0.59999853326195207"/>
    <n v="0.40000146673804793"/>
    <n v="0.66667074094898182"/>
    <s v="⚖️ Balanced"/>
    <n v="2261552118"/>
    <x v="8"/>
  </r>
  <r>
    <n v="585"/>
    <n v="85"/>
    <x v="5"/>
    <x v="514"/>
    <x v="56"/>
    <d v="2024-05-13T00:00:00"/>
    <x v="0"/>
    <n v="270719"/>
    <n v="162431"/>
    <n v="108288"/>
    <n v="822552118"/>
    <n v="2000000000"/>
    <n v="180000000"/>
    <n v="320000"/>
    <n v="140000"/>
    <n v="1800000"/>
    <n v="6.3840179345534001E-2"/>
    <n v="0.21739130434782608"/>
    <n v="0.5625"/>
    <n v="0.32"/>
    <n v="0.31111111111111112"/>
    <n v="0.4"/>
    <n v="4.8805194945672654E-2"/>
    <n v="0.27143576990979496"/>
    <n v="27.143576990979497"/>
    <s v="SOLID"/>
    <n v="0.59999852245317098"/>
    <n v="0.40000147754682902"/>
    <n v="0.66667077097352101"/>
    <s v="⚖️ Balanced"/>
    <n v="3002552118"/>
    <x v="8"/>
  </r>
  <r>
    <n v="586"/>
    <n v="86"/>
    <x v="5"/>
    <x v="515"/>
    <x v="1"/>
    <d v="2024-06-15T00:00:00"/>
    <x v="2"/>
    <n v="263426"/>
    <n v="158056"/>
    <n v="105370"/>
    <n v="988552118"/>
    <n v="2200000000"/>
    <n v="160000000"/>
    <n v="300000"/>
    <n v="130000"/>
    <n v="1200000"/>
    <n v="7.6723824696938531E-2"/>
    <n v="0.2391304347826087"/>
    <n v="0.5"/>
    <n v="0.3"/>
    <n v="0.28888888888888886"/>
    <n v="0.26666666666666666"/>
    <n v="4.7490413616180484E-2"/>
    <n v="0.2462419634118278"/>
    <n v="24.624196341182781"/>
    <s v="SOLID"/>
    <n v="0.60000151845300009"/>
    <n v="0.39999848154699991"/>
    <n v="0.66666244875234093"/>
    <s v="🇰🇷 Korea-Led"/>
    <n v="3348552118"/>
    <x v="3"/>
  </r>
  <r>
    <n v="587"/>
    <n v="87"/>
    <x v="5"/>
    <x v="516"/>
    <x v="100"/>
    <d v="2024-05-24T00:00:00"/>
    <x v="28"/>
    <n v="262476"/>
    <n v="157486"/>
    <n v="104990"/>
    <n v="2488552118"/>
    <n v="4600000000"/>
    <n v="180000000"/>
    <n v="400000"/>
    <n v="170000"/>
    <n v="1500000"/>
    <n v="0.19314230678794325"/>
    <n v="0.5"/>
    <n v="0.5625"/>
    <n v="0.4"/>
    <n v="0.37777777777777777"/>
    <n v="0.33333333333333331"/>
    <n v="4.7319147708732578E-2"/>
    <n v="0.35445683258090144"/>
    <n v="35.445683258090142"/>
    <s v="SOLID"/>
    <n v="0.60000152394885631"/>
    <n v="0.39999847605114375"/>
    <n v="0.66666243348615117"/>
    <s v="🇰🇷 Korea-Led"/>
    <n v="7268552118"/>
    <x v="8"/>
  </r>
  <r>
    <n v="588"/>
    <n v="88"/>
    <x v="5"/>
    <x v="517"/>
    <x v="125"/>
    <d v="2024-04-01T00:00:00"/>
    <x v="5"/>
    <n v="255212"/>
    <n v="153127"/>
    <n v="102085"/>
    <n v="522552118"/>
    <n v="1300000000"/>
    <n v="180000000"/>
    <n v="400000"/>
    <n v="170000"/>
    <n v="1600000"/>
    <n v="4.0556482927333055E-2"/>
    <n v="0.14130434782608695"/>
    <n v="0.5625"/>
    <n v="0.4"/>
    <n v="0.37777777777777777"/>
    <n v="0.35555555555555557"/>
    <n v="4.6009594496415132E-2"/>
    <n v="0.26853573922973817"/>
    <n v="26.853573922973816"/>
    <s v="SOLID"/>
    <n v="0.59999921633778974"/>
    <n v="0.40000078366221026"/>
    <n v="0.6666688435089827"/>
    <s v="⚖️ Balanced"/>
    <n v="2002552118"/>
    <x v="0"/>
  </r>
  <r>
    <n v="589"/>
    <n v="89"/>
    <x v="5"/>
    <x v="518"/>
    <x v="60"/>
    <d v="2024-06-10T00:00:00"/>
    <x v="31"/>
    <n v="251792"/>
    <n v="151075"/>
    <n v="100717"/>
    <n v="522552118"/>
    <n v="1200000000"/>
    <n v="120000000"/>
    <n v="220000"/>
    <n v="90000"/>
    <n v="700000"/>
    <n v="4.0556482927333055E-2"/>
    <n v="0.13043478260869565"/>
    <n v="0.375"/>
    <n v="0.22"/>
    <n v="0.2"/>
    <n v="0.15555555555555556"/>
    <n v="4.5393037229602681E-2"/>
    <n v="0.16618398073232118"/>
    <n v="16.618398073232118"/>
    <s v="EMERGING"/>
    <n v="0.59999920569358833"/>
    <n v="0.40000079430641167"/>
    <n v="0.66666887307628664"/>
    <s v="⚖️ Balanced"/>
    <n v="1842552118"/>
    <x v="3"/>
  </r>
  <r>
    <n v="590"/>
    <n v="90"/>
    <x v="5"/>
    <x v="357"/>
    <x v="56"/>
    <d v="2023-11-17T00:00:00"/>
    <x v="18"/>
    <n v="248763"/>
    <n v="149258"/>
    <n v="99505"/>
    <n v="1744552118"/>
    <n v="2800000000"/>
    <n v="220000000"/>
    <n v="500000"/>
    <n v="220000"/>
    <n v="2000000"/>
    <n v="0.1353987396708049"/>
    <n v="0.30434782608695654"/>
    <n v="0.6875"/>
    <n v="0.5"/>
    <n v="0.48888888888888887"/>
    <n v="0.44444444444444442"/>
    <n v="4.4846969404697734E-2"/>
    <n v="0.37105795909893319"/>
    <n v="37.105795909893317"/>
    <s v="SOLID"/>
    <n v="0.60000080397808353"/>
    <n v="0.39999919602191647"/>
    <n v="0.66666443339720483"/>
    <s v="🇰🇷 Korea-Led"/>
    <n v="4764552118"/>
    <x v="2"/>
  </r>
  <r>
    <n v="591"/>
    <n v="91"/>
    <x v="5"/>
    <x v="519"/>
    <x v="123"/>
    <d v="2024-07-01T00:00:00"/>
    <x v="12"/>
    <n v="239438"/>
    <n v="143663"/>
    <n v="95775"/>
    <n v="822552118"/>
    <n v="1800000000"/>
    <n v="140000000"/>
    <n v="260000"/>
    <n v="110000"/>
    <n v="900000"/>
    <n v="6.3840179345534001E-2"/>
    <n v="0.19565217391304349"/>
    <n v="0.4375"/>
    <n v="0.26"/>
    <n v="0.24444444444444444"/>
    <n v="0.2"/>
    <n v="4.316585931316963E-2"/>
    <n v="0.20730312414963994"/>
    <n v="20.730312414963993"/>
    <s v="SOLID"/>
    <n v="0.60000083528930248"/>
    <n v="0.39999916471069757"/>
    <n v="0.66666434642183448"/>
    <s v="🇰🇷 Korea-Led"/>
    <n v="2762552118"/>
    <x v="4"/>
  </r>
  <r>
    <n v="592"/>
    <n v="92"/>
    <x v="5"/>
    <x v="520"/>
    <x v="122"/>
    <d v="2024-05-01T00:00:00"/>
    <x v="11"/>
    <n v="230240"/>
    <n v="138144"/>
    <n v="92096"/>
    <n v="522552118"/>
    <n v="1200000000"/>
    <n v="120000000"/>
    <n v="220000"/>
    <n v="90000"/>
    <n v="700000"/>
    <n v="4.0556482927333055E-2"/>
    <n v="0.13043478260869565"/>
    <n v="0.375"/>
    <n v="0.22"/>
    <n v="0.2"/>
    <n v="0.15555555555555556"/>
    <n v="4.150764476926877E-2"/>
    <n v="0.16575658756168446"/>
    <n v="16.575658756168448"/>
    <s v="EMERGING"/>
    <n v="0.6"/>
    <n v="0.4"/>
    <n v="0.66666666666666663"/>
    <s v="🇰🇷 Korea-Led"/>
    <n v="1842552118"/>
    <x v="8"/>
  </r>
  <r>
    <n v="593"/>
    <n v="93"/>
    <x v="5"/>
    <x v="521"/>
    <x v="61"/>
    <d v="2024-07-10T00:00:00"/>
    <x v="7"/>
    <n v="230000"/>
    <n v="138000"/>
    <n v="92000"/>
    <n v="1122552118"/>
    <n v="2400000000"/>
    <n v="140000000"/>
    <n v="260000"/>
    <n v="110000"/>
    <n v="900000"/>
    <n v="8.7123875763734954E-2"/>
    <n v="0.2608695652173913"/>
    <n v="0.4375"/>
    <n v="0.26"/>
    <n v="0.24444444444444444"/>
    <n v="0.2"/>
    <n v="4.1464377592650349E-2"/>
    <n v="0.22239398303739816"/>
    <n v="22.239398303739815"/>
    <s v="SOLID"/>
    <n v="0.6"/>
    <n v="0.4"/>
    <n v="0.66666666666666663"/>
    <s v="🇰🇷 Korea-Led"/>
    <n v="3662552118"/>
    <x v="4"/>
  </r>
  <r>
    <n v="594"/>
    <n v="94"/>
    <x v="5"/>
    <x v="522"/>
    <x v="100"/>
    <d v="2024-06-21T00:00:00"/>
    <x v="28"/>
    <n v="223749"/>
    <n v="134249"/>
    <n v="89500"/>
    <n v="2112552118"/>
    <n v="4800000000"/>
    <n v="190000000"/>
    <n v="420000"/>
    <n v="180000"/>
    <n v="1600000"/>
    <n v="0.16396007394379808"/>
    <n v="0.52173913043478259"/>
    <n v="0.59375"/>
    <n v="0.42"/>
    <n v="0.4"/>
    <n v="0.35555555555555557"/>
    <n v="4.0337447921643142E-2"/>
    <n v="0.36517475142184413"/>
    <n v="36.517475142184416"/>
    <s v="SOLID"/>
    <n v="0.59999821228251304"/>
    <n v="0.40000178771748701"/>
    <n v="0.66667163256337103"/>
    <s v="⚖️ Balanced"/>
    <n v="7102552118"/>
    <x v="3"/>
  </r>
  <r>
    <n v="595"/>
    <n v="95"/>
    <x v="5"/>
    <x v="523"/>
    <x v="120"/>
    <d v="2024-02-05T00:00:00"/>
    <x v="11"/>
    <n v="222698"/>
    <n v="133619"/>
    <n v="89079"/>
    <n v="611552118"/>
    <n v="1400000000"/>
    <n v="150000000"/>
    <n v="280000"/>
    <n v="120000"/>
    <n v="1000000"/>
    <n v="4.7463979531399338E-2"/>
    <n v="0.15217391304347827"/>
    <n v="0.46875"/>
    <n v="0.28000000000000003"/>
    <n v="0.26666666666666666"/>
    <n v="0.22222222222222221"/>
    <n v="4.014797374403499E-2"/>
    <n v="0.20967519197822038"/>
    <n v="20.967519197822039"/>
    <s v="SOLID"/>
    <n v="0.60000089807721668"/>
    <n v="0.39999910192278332"/>
    <n v="0.66666417201146544"/>
    <s v="🇰🇷 Korea-Led"/>
    <n v="2161552118"/>
    <x v="9"/>
  </r>
  <r>
    <n v="596"/>
    <n v="96"/>
    <x v="5"/>
    <x v="524"/>
    <x v="18"/>
    <d v="2024-07-19T00:00:00"/>
    <x v="4"/>
    <n v="219954"/>
    <n v="131972"/>
    <n v="87982"/>
    <n v="1988552118"/>
    <n v="3400000000"/>
    <n v="180000000"/>
    <n v="320000"/>
    <n v="140000"/>
    <n v="1500000"/>
    <n v="0.15433614609094168"/>
    <n v="0.36956521739130432"/>
    <n v="0.5625"/>
    <n v="0.32"/>
    <n v="0.31111111111111112"/>
    <n v="0.33333333333333331"/>
    <n v="3.9653285691364414E-2"/>
    <n v="0.3045878991233858"/>
    <n v="30.458789912338581"/>
    <s v="SOLID"/>
    <n v="0.59999818143793704"/>
    <n v="0.40000181856206296"/>
    <n v="0.66667171824326377"/>
    <s v="⚖️ Balanced"/>
    <n v="5568552118"/>
    <x v="4"/>
  </r>
  <r>
    <n v="597"/>
    <n v="97"/>
    <x v="5"/>
    <x v="525"/>
    <x v="115"/>
    <d v="2024-06-17T00:00:00"/>
    <x v="2"/>
    <n v="217945"/>
    <n v="130767"/>
    <n v="87178"/>
    <n v="822552118"/>
    <n v="2000000000"/>
    <n v="160000000"/>
    <n v="300000"/>
    <n v="130000"/>
    <n v="1200000"/>
    <n v="6.3840179345534001E-2"/>
    <n v="0.21739130434782608"/>
    <n v="0.5"/>
    <n v="0.3"/>
    <n v="0.28888888888888886"/>
    <n v="0.26666666666666666"/>
    <n v="3.9291103367087743E-2"/>
    <n v="0.23932533094726177"/>
    <n v="23.932533094726178"/>
    <s v="SOLID"/>
    <n v="0.6"/>
    <n v="0.4"/>
    <n v="0.66666666666666663"/>
    <s v="🇰🇷 Korea-Led"/>
    <n v="2982552118"/>
    <x v="3"/>
  </r>
  <r>
    <n v="598"/>
    <n v="98"/>
    <x v="5"/>
    <x v="526"/>
    <x v="1"/>
    <d v="2024-04-29T00:00:00"/>
    <x v="1"/>
    <n v="215757"/>
    <n v="129454"/>
    <n v="86303"/>
    <n v="1744552118"/>
    <n v="3200000000"/>
    <n v="240000000"/>
    <n v="500000"/>
    <n v="220000"/>
    <n v="2200000"/>
    <n v="0.1353987396708049"/>
    <n v="0.34782608695652173"/>
    <n v="0.75"/>
    <n v="0.5"/>
    <n v="0.48888888888888887"/>
    <n v="0.48888888888888887"/>
    <n v="3.8896650940249834E-2"/>
    <n v="0.39250306174900335"/>
    <n v="39.250306174900338"/>
    <s v="SOLID"/>
    <n v="0.59999907303123423"/>
    <n v="0.40000092696876577"/>
    <n v="0.66666924158388308"/>
    <s v="⚖️ Balanced"/>
    <n v="5184552118"/>
    <x v="0"/>
  </r>
  <r>
    <n v="599"/>
    <n v="99"/>
    <x v="5"/>
    <x v="527"/>
    <x v="23"/>
    <d v="2024-06-24T00:00:00"/>
    <x v="2"/>
    <n v="215033"/>
    <n v="129020"/>
    <n v="86013"/>
    <n v="1122552118"/>
    <n v="2200000000"/>
    <n v="150000000"/>
    <n v="280000"/>
    <n v="120000"/>
    <n v="1000000"/>
    <n v="8.7123875763734954E-2"/>
    <n v="0.2391304347826087"/>
    <n v="0.46875"/>
    <n v="0.28000000000000003"/>
    <n v="0.26666666666666666"/>
    <n v="0.22222222222222221"/>
    <n v="3.8766128290784269E-2"/>
    <n v="0.23144457899583537"/>
    <n v="23.144457899583536"/>
    <s v="SOLID"/>
    <n v="0.60000093008980016"/>
    <n v="0.39999906991019984"/>
    <n v="0.66666408308789338"/>
    <s v="🇰🇷 Korea-Led"/>
    <n v="3472552118"/>
    <x v="3"/>
  </r>
  <r>
    <n v="600"/>
    <n v="100"/>
    <x v="5"/>
    <x v="191"/>
    <x v="1"/>
    <d v="2021-10-22T00:00:00"/>
    <x v="1"/>
    <n v="210075"/>
    <n v="126045"/>
    <n v="84030"/>
    <n v="1344552118"/>
    <n v="1400000000"/>
    <n v="210000000"/>
    <n v="500000"/>
    <n v="220000"/>
    <n v="2000000"/>
    <n v="0.10435381111320365"/>
    <n v="0.15217391304347827"/>
    <n v="0.65625"/>
    <n v="0.5"/>
    <n v="0.48888888888888887"/>
    <n v="0.44444444444444442"/>
    <n v="3.7872300533808793E-2"/>
    <n v="0.33414559316537584"/>
    <n v="33.414559316537584"/>
    <s v="SOLID"/>
    <n v="0.6"/>
    <n v="0.4"/>
    <n v="0.66666666666666663"/>
    <s v="🇰🇷 Korea-Led"/>
    <n v="2954552118"/>
    <x v="6"/>
  </r>
  <r>
    <n v="601"/>
    <n v="1"/>
    <x v="6"/>
    <x v="528"/>
    <x v="18"/>
    <d v="2025-09-01T00:00:00"/>
    <x v="4"/>
    <n v="3397810"/>
    <n v="1359124"/>
    <n v="2038686"/>
    <n v="988552118"/>
    <n v="3600000000"/>
    <n v="200000000"/>
    <n v="420000"/>
    <n v="180000"/>
    <n v="2500000"/>
    <n v="7.6723824696938531E-2"/>
    <n v="0.39130434782608697"/>
    <n v="0.625"/>
    <n v="0.42"/>
    <n v="0.4"/>
    <n v="0.55555555555555558"/>
    <n v="0.6125568557742751"/>
    <n v="0.41892994837772063"/>
    <n v="41.892994837772065"/>
    <s v="RISING"/>
    <n v="0.4"/>
    <n v="0.6"/>
    <n v="1.5"/>
    <s v="🌍 Global-Led"/>
    <n v="4788552118"/>
    <x v="1"/>
  </r>
  <r>
    <n v="602"/>
    <n v="2"/>
    <x v="6"/>
    <x v="529"/>
    <x v="1"/>
    <d v="2025-09-15T00:00:00"/>
    <x v="1"/>
    <n v="2559694"/>
    <n v="1023878"/>
    <n v="1535816"/>
    <n v="1122552118"/>
    <n v="2600000000"/>
    <n v="200000000"/>
    <n v="400000"/>
    <n v="170000"/>
    <n v="1200000"/>
    <n v="8.7123875763734954E-2"/>
    <n v="0.28260869565217389"/>
    <n v="0.625"/>
    <n v="0.4"/>
    <n v="0.37777777777777777"/>
    <n v="0.26666666666666666"/>
    <n v="0.46146138494626759"/>
    <n v="0.34534763935354246"/>
    <n v="34.534763935354249"/>
    <s v="SOLID"/>
    <n v="0.40000015626867896"/>
    <n v="0.59999984373132098"/>
    <n v="1.4999990233211378"/>
    <s v="⚖️ Balanced"/>
    <n v="3922552118"/>
    <x v="1"/>
  </r>
  <r>
    <n v="603"/>
    <n v="3"/>
    <x v="6"/>
    <x v="530"/>
    <x v="18"/>
    <d v="2025-07-01T00:00:00"/>
    <x v="2"/>
    <n v="2314271"/>
    <n v="925708"/>
    <n v="1388563"/>
    <n v="522552118"/>
    <n v="1200000000"/>
    <n v="100000000"/>
    <n v="180000"/>
    <n v="70000"/>
    <n v="500000"/>
    <n v="4.0556482927333055E-2"/>
    <n v="0.13043478260869565"/>
    <n v="0.3125"/>
    <n v="0.18"/>
    <n v="0.15555555555555556"/>
    <n v="0.1111111111111111"/>
    <n v="0.41721655041617617"/>
    <n v="0.18099845607173315"/>
    <n v="18.099845607173314"/>
    <s v="EMERGING"/>
    <n v="0.39999982715939492"/>
    <n v="0.60000017284060514"/>
    <n v="1.5000010802542487"/>
    <s v="🌍 Global-Led"/>
    <n v="1822552118"/>
    <x v="4"/>
  </r>
  <r>
    <n v="604"/>
    <n v="4"/>
    <x v="6"/>
    <x v="531"/>
    <x v="56"/>
    <d v="2025-07-20T00:00:00"/>
    <x v="18"/>
    <n v="2166881"/>
    <n v="866752"/>
    <n v="1300129"/>
    <n v="1122552118"/>
    <n v="2400000000"/>
    <n v="180000000"/>
    <n v="320000"/>
    <n v="140000"/>
    <n v="1800000"/>
    <n v="8.7123875763734954E-2"/>
    <n v="0.2608695652173913"/>
    <n v="0.5625"/>
    <n v="0.32"/>
    <n v="0.31111111111111112"/>
    <n v="0.4"/>
    <n v="0.39064509557539034"/>
    <n v="0.32062052868216617"/>
    <n v="32.062052868216618"/>
    <s v="SOLID"/>
    <n v="0.39999981540287632"/>
    <n v="0.60000018459712368"/>
    <n v="1.5000011537325555"/>
    <s v="🌍 Global-Led"/>
    <n v="3702552118"/>
    <x v="4"/>
  </r>
  <r>
    <n v="605"/>
    <n v="5"/>
    <x v="6"/>
    <x v="532"/>
    <x v="15"/>
    <d v="2025-08-10T00:00:00"/>
    <x v="0"/>
    <n v="1801907"/>
    <n v="720763"/>
    <n v="1081144"/>
    <n v="1488552118"/>
    <n v="2800000000"/>
    <n v="210000000"/>
    <n v="360000"/>
    <n v="160000"/>
    <n v="2000000"/>
    <n v="0.1155299853939401"/>
    <n v="0.30434782608695654"/>
    <n v="0.65625"/>
    <n v="0.36"/>
    <n v="0.35555555555555557"/>
    <n v="0.44444444444444442"/>
    <n v="0.32484761841234699"/>
    <n v="0.35666082138660554"/>
    <n v="35.666082138660556"/>
    <s v="SOLID"/>
    <n v="0.40000011099351962"/>
    <n v="0.59999988900648038"/>
    <n v="1.4999993062906947"/>
    <s v="⚖️ Balanced"/>
    <n v="4498552118"/>
    <x v="7"/>
  </r>
  <r>
    <n v="606"/>
    <n v="6"/>
    <x v="6"/>
    <x v="533"/>
    <x v="110"/>
    <d v="2025-06-18T00:00:00"/>
    <x v="4"/>
    <n v="1456708"/>
    <n v="582683"/>
    <n v="874025"/>
    <n v="244552118"/>
    <n v="700000000"/>
    <n v="80000000"/>
    <n v="150000"/>
    <n v="60000"/>
    <n v="400000"/>
    <n v="1.8980257579800184E-2"/>
    <n v="7.6086956521739135E-2"/>
    <n v="0.25"/>
    <n v="0.15"/>
    <n v="0.13333333333333333"/>
    <n v="8.8888888888888892E-2"/>
    <n v="0.26261517632275871"/>
    <n v="0.13173889836856315"/>
    <n v="13.173889836856315"/>
    <s v="EMERGING"/>
    <n v="0.39999986270412463"/>
    <n v="0.60000013729587531"/>
    <n v="1.5000008580995154"/>
    <s v="🌍 Global-Led"/>
    <n v="1024552118"/>
    <x v="3"/>
  </r>
  <r>
    <n v="607"/>
    <n v="7"/>
    <x v="6"/>
    <x v="534"/>
    <x v="81"/>
    <d v="2025-08-25T00:00:00"/>
    <x v="7"/>
    <n v="1425261"/>
    <n v="712631"/>
    <n v="712630"/>
    <n v="1488552118"/>
    <n v="3200000000"/>
    <n v="190000000"/>
    <n v="350000"/>
    <n v="150000"/>
    <n v="1500000"/>
    <n v="0.1155299853939401"/>
    <n v="0.34782608695652173"/>
    <n v="0.59375"/>
    <n v="0.35"/>
    <n v="0.33333333333333331"/>
    <n v="0.33333333333333331"/>
    <n v="0.25694591422642793"/>
    <n v="0.32958571605175829"/>
    <n v="32.958571605175827"/>
    <s v="SOLID"/>
    <n v="0.50000035081293881"/>
    <n v="0.49999964918706119"/>
    <n v="0.99999859674922931"/>
    <s v="⚖️ Balanced"/>
    <n v="4878552118"/>
    <x v="7"/>
  </r>
  <r>
    <n v="608"/>
    <n v="8"/>
    <x v="6"/>
    <x v="535"/>
    <x v="115"/>
    <d v="2025-05-12T00:00:00"/>
    <x v="2"/>
    <n v="1412159"/>
    <n v="706080"/>
    <n v="706079"/>
    <n v="822552118"/>
    <n v="2000000000"/>
    <n v="160000000"/>
    <n v="280000"/>
    <n v="120000"/>
    <n v="900000"/>
    <n v="6.3840179345534001E-2"/>
    <n v="0.21739130434782608"/>
    <n v="0.5"/>
    <n v="0.28000000000000003"/>
    <n v="0.26666666666666666"/>
    <n v="0.2"/>
    <n v="0.25458388694286749"/>
    <n v="0.24931864825170863"/>
    <n v="24.931864825170862"/>
    <s v="SOLID"/>
    <n v="0.50000035406777854"/>
    <n v="0.49999964593222151"/>
    <n v="0.99999858372988892"/>
    <s v="⚖️ Balanced"/>
    <n v="2982552118"/>
    <x v="8"/>
  </r>
  <r>
    <n v="609"/>
    <n v="9"/>
    <x v="6"/>
    <x v="536"/>
    <x v="127"/>
    <d v="2025-04-30T00:00:00"/>
    <x v="4"/>
    <n v="1366466"/>
    <n v="683233"/>
    <n v="683233"/>
    <n v="822552118"/>
    <n v="2200000000"/>
    <n v="140000000"/>
    <n v="260000"/>
    <n v="110000"/>
    <n v="800000"/>
    <n v="6.3840179345534001E-2"/>
    <n v="0.2391304347826087"/>
    <n v="0.4375"/>
    <n v="0.26"/>
    <n v="0.24444444444444444"/>
    <n v="0.17777777777777778"/>
    <n v="0.24634635735442847"/>
    <n v="0.23437761661533785"/>
    <n v="23.437761661533784"/>
    <s v="SOLID"/>
    <n v="0.5"/>
    <n v="0.5"/>
    <n v="1"/>
    <s v="⚖️ Balanced"/>
    <n v="3162552118"/>
    <x v="0"/>
  </r>
  <r>
    <n v="610"/>
    <n v="10"/>
    <x v="6"/>
    <x v="537"/>
    <x v="133"/>
    <d v="2025-06-25T00:00:00"/>
    <x v="5"/>
    <n v="1331733"/>
    <n v="665867"/>
    <n v="665866"/>
    <n v="611552118"/>
    <n v="1500000000"/>
    <n v="120000000"/>
    <n v="220000"/>
    <n v="90000"/>
    <n v="700000"/>
    <n v="4.7463979531399338E-2"/>
    <n v="0.16304347826086957"/>
    <n v="0.375"/>
    <n v="0.22"/>
    <n v="0.2"/>
    <n v="0.15555555555555556"/>
    <n v="0.24008469549823055"/>
    <n v="0.19438689079147173"/>
    <n v="19.438689079147174"/>
    <s v="EMERGING"/>
    <n v="0.50000037545063458"/>
    <n v="0.49999962454936536"/>
    <n v="0.99999849819858921"/>
    <s v="⚖️ Balanced"/>
    <n v="2231552118"/>
    <x v="3"/>
  </r>
  <r>
    <n v="611"/>
    <n v="11"/>
    <x v="6"/>
    <x v="538"/>
    <x v="110"/>
    <d v="2025-07-05T00:00:00"/>
    <x v="30"/>
    <n v="1286169"/>
    <n v="643085"/>
    <n v="643084"/>
    <n v="744552118"/>
    <n v="1600000000"/>
    <n v="130000000"/>
    <n v="240000"/>
    <n v="100000"/>
    <n v="800000"/>
    <n v="5.7786418276801761E-2"/>
    <n v="0.17391304347826086"/>
    <n v="0.40625"/>
    <n v="0.24"/>
    <n v="0.22222222222222221"/>
    <n v="0.17777777777777778"/>
    <n v="0.23187042201722394"/>
    <n v="0.21023224132524554"/>
    <n v="21.023224132524554"/>
    <s v="SOLID"/>
    <n v="0.50000038875140052"/>
    <n v="0.49999961124859954"/>
    <n v="0.99999844499560708"/>
    <s v="⚖️ Balanced"/>
    <n v="2474552118"/>
    <x v="4"/>
  </r>
  <r>
    <n v="612"/>
    <n v="12"/>
    <x v="6"/>
    <x v="539"/>
    <x v="117"/>
    <d v="2025-03-12T00:00:00"/>
    <x v="22"/>
    <n v="1164577"/>
    <n v="582289"/>
    <n v="582288"/>
    <n v="522552118"/>
    <n v="1200000000"/>
    <n v="95000000"/>
    <n v="170000"/>
    <n v="70000"/>
    <n v="500000"/>
    <n v="4.0556482927333055E-2"/>
    <n v="0.13043478260869565"/>
    <n v="0.296875"/>
    <n v="0.17"/>
    <n v="0.15555555555555556"/>
    <n v="0.1111111111111111"/>
    <n v="0.20994982810311288"/>
    <n v="0.15445536661729617"/>
    <n v="15.445536661729617"/>
    <s v="EMERGING"/>
    <n v="0.50000042934043865"/>
    <n v="0.49999957065956135"/>
    <n v="0.99999828263972013"/>
    <s v="⚖️ Balanced"/>
    <n v="1817552118"/>
    <x v="10"/>
  </r>
  <r>
    <n v="613"/>
    <n v="13"/>
    <x v="6"/>
    <x v="540"/>
    <x v="59"/>
    <d v="2025-04-18T00:00:00"/>
    <x v="12"/>
    <n v="1148668"/>
    <n v="574334"/>
    <n v="574334"/>
    <n v="611552118"/>
    <n v="1400000000"/>
    <n v="120000000"/>
    <n v="220000"/>
    <n v="90000"/>
    <n v="700000"/>
    <n v="4.7463979531399338E-2"/>
    <n v="0.15217391304347827"/>
    <n v="0.375"/>
    <n v="0.22"/>
    <n v="0.2"/>
    <n v="0.15555555555555556"/>
    <n v="0.20708175513301952"/>
    <n v="0.18890874126434201"/>
    <n v="18.890874126434202"/>
    <s v="EMERGING"/>
    <n v="0.5"/>
    <n v="0.5"/>
    <n v="1"/>
    <s v="⚖️ Balanced"/>
    <n v="2131552118"/>
    <x v="0"/>
  </r>
  <r>
    <n v="614"/>
    <n v="14"/>
    <x v="6"/>
    <x v="541"/>
    <x v="127"/>
    <d v="2025-05-02T00:00:00"/>
    <x v="1"/>
    <n v="1134872"/>
    <n v="567436"/>
    <n v="567436"/>
    <n v="744552118"/>
    <n v="1600000000"/>
    <n v="130000000"/>
    <n v="240000"/>
    <n v="100000"/>
    <n v="800000"/>
    <n v="5.7786418276801761E-2"/>
    <n v="0.17391304347826086"/>
    <n v="0.40625"/>
    <n v="0.24"/>
    <n v="0.22222222222222221"/>
    <n v="0.17777777777777778"/>
    <n v="0.20459461359707082"/>
    <n v="0.20723190239902869"/>
    <n v="20.72319023990287"/>
    <s v="SOLID"/>
    <n v="0.5"/>
    <n v="0.5"/>
    <n v="1"/>
    <s v="⚖️ Balanced"/>
    <n v="2474552118"/>
    <x v="8"/>
  </r>
  <r>
    <n v="615"/>
    <n v="15"/>
    <x v="6"/>
    <x v="542"/>
    <x v="77"/>
    <d v="2025-02-20T00:00:00"/>
    <x v="14"/>
    <n v="1126063"/>
    <n v="563032"/>
    <n v="563031"/>
    <n v="244552118"/>
    <n v="700000000"/>
    <n v="80000000"/>
    <n v="150000"/>
    <n v="60000"/>
    <n v="400000"/>
    <n v="1.8980257579800184E-2"/>
    <n v="7.6086956521739135E-2"/>
    <n v="0.25"/>
    <n v="0.15"/>
    <n v="0.13333333333333333"/>
    <n v="8.8888888888888892E-2"/>
    <n v="0.2030065279352723"/>
    <n v="0.12518194704593966"/>
    <n v="12.518194704593967"/>
    <s v="EMERGING"/>
    <n v="0.5000004440248903"/>
    <n v="0.49999955597510976"/>
    <n v="0.9999982239020162"/>
    <s v="⚖️ Balanced"/>
    <n v="1024552118"/>
    <x v="9"/>
  </r>
  <r>
    <n v="616"/>
    <n v="16"/>
    <x v="6"/>
    <x v="543"/>
    <x v="117"/>
    <d v="2025-03-18T00:00:00"/>
    <x v="14"/>
    <n v="1069959"/>
    <n v="534980"/>
    <n v="534979"/>
    <n v="522552118"/>
    <n v="1200000000"/>
    <n v="95000000"/>
    <n v="170000"/>
    <n v="70000"/>
    <n v="500000"/>
    <n v="4.0556482927333055E-2"/>
    <n v="0.13043478260869565"/>
    <n v="0.296875"/>
    <n v="0.17"/>
    <n v="0.15555555555555556"/>
    <n v="0.1111111111111111"/>
    <n v="0.19289210428110684"/>
    <n v="0.15257901699687551"/>
    <n v="15.257901699687551"/>
    <s v="EMERGING"/>
    <n v="0.50000046730762582"/>
    <n v="0.49999953269237418"/>
    <n v="0.99999813077124378"/>
    <s v="⚖️ Balanced"/>
    <n v="1817552118"/>
    <x v="10"/>
  </r>
  <r>
    <n v="617"/>
    <n v="17"/>
    <x v="6"/>
    <x v="544"/>
    <x v="77"/>
    <d v="2025-05-22T00:00:00"/>
    <x v="2"/>
    <n v="1067147"/>
    <n v="533574"/>
    <n v="533573"/>
    <n v="822552118"/>
    <n v="2100000000"/>
    <n v="160000000"/>
    <n v="280000"/>
    <n v="120000"/>
    <n v="1000000"/>
    <n v="6.3840179345534001E-2"/>
    <n v="0.22826086956521738"/>
    <n v="0.5"/>
    <n v="0.28000000000000003"/>
    <n v="0.26666666666666666"/>
    <n v="0.22222222222222221"/>
    <n v="0.19238515719506105"/>
    <n v="0.24699128073307314"/>
    <n v="24.699128073307314"/>
    <s v="SOLID"/>
    <n v="0.50000046853901103"/>
    <n v="0.49999953146098897"/>
    <n v="0.99999812584571213"/>
    <s v="⚖️ Balanced"/>
    <n v="3082552118"/>
    <x v="8"/>
  </r>
  <r>
    <n v="618"/>
    <n v="18"/>
    <x v="6"/>
    <x v="545"/>
    <x v="134"/>
    <d v="2026-02-27T00:00:00"/>
    <x v="7"/>
    <n v="1066861"/>
    <n v="533431"/>
    <n v="533430"/>
    <n v="522552118"/>
    <n v="1200000000"/>
    <n v="95000000"/>
    <n v="170000"/>
    <n v="70000"/>
    <n v="500000"/>
    <n v="4.0556482927333055E-2"/>
    <n v="0.13043478260869565"/>
    <n v="0.296875"/>
    <n v="0.17"/>
    <n v="0.15555555555555556"/>
    <n v="0.1111111111111111"/>
    <n v="0.19233359714292411"/>
    <n v="0.15251758121167541"/>
    <n v="15.251758121167541"/>
    <s v="EMERGING"/>
    <n v="0.50000046866461512"/>
    <n v="0.49999953133538483"/>
    <n v="0.99999812534329646"/>
    <s v="⚖️ Balanced"/>
    <n v="1817552118"/>
    <x v="9"/>
  </r>
  <r>
    <n v="619"/>
    <n v="19"/>
    <x v="6"/>
    <x v="546"/>
    <x v="81"/>
    <d v="2025-08-25T00:00:00"/>
    <x v="7"/>
    <n v="1015394"/>
    <n v="507697"/>
    <n v="507697"/>
    <n v="1122552118"/>
    <n v="2800000000"/>
    <n v="180000000"/>
    <n v="350000"/>
    <n v="150000"/>
    <n v="1500000"/>
    <n v="8.7123875763734954E-2"/>
    <n v="0.30434782608695654"/>
    <n v="0.5625"/>
    <n v="0.35"/>
    <n v="0.33333333333333331"/>
    <n v="0.33333333333333331"/>
    <n v="0.18305513139700699"/>
    <n v="0.30426582585925899"/>
    <n v="30.4265825859259"/>
    <s v="SOLID"/>
    <n v="0.5"/>
    <n v="0.5"/>
    <n v="1"/>
    <s v="⚖️ Balanced"/>
    <n v="4102552118"/>
    <x v="7"/>
  </r>
  <r>
    <n v="620"/>
    <n v="20"/>
    <x v="6"/>
    <x v="547"/>
    <x v="61"/>
    <d v="2025-02-15T00:00:00"/>
    <x v="15"/>
    <n v="990662"/>
    <n v="495331"/>
    <n v="495331"/>
    <n v="188552118"/>
    <n v="600000000"/>
    <n v="70000000"/>
    <n v="140000"/>
    <n v="60000"/>
    <n v="400000"/>
    <n v="1.4633967581736006E-2"/>
    <n v="6.5217391304347824E-2"/>
    <n v="0.21875"/>
    <n v="0.14000000000000001"/>
    <n v="0.13333333333333333"/>
    <n v="8.8888888888888892E-2"/>
    <n v="0.17859644884647904"/>
    <n v="0.11377918005956433"/>
    <n v="11.377918005956433"/>
    <s v="EMERGING"/>
    <n v="0.5"/>
    <n v="0.5"/>
    <n v="1"/>
    <s v="⚖️ Balanced"/>
    <n v="858552118"/>
    <x v="9"/>
  </r>
  <r>
    <n v="621"/>
    <n v="21"/>
    <x v="6"/>
    <x v="548"/>
    <x v="119"/>
    <d v="2025-03-05T00:00:00"/>
    <x v="32"/>
    <n v="985947"/>
    <n v="492974"/>
    <n v="492973"/>
    <n v="522552118"/>
    <n v="1200000000"/>
    <n v="90000000"/>
    <n v="160000"/>
    <n v="70000"/>
    <n v="500000"/>
    <n v="4.0556482927333055E-2"/>
    <n v="0.13043478260869565"/>
    <n v="0.28125"/>
    <n v="0.16"/>
    <n v="0.15555555555555556"/>
    <n v="0.1111111111111111"/>
    <n v="0.17774642910582972"/>
    <n v="0.14716924272759505"/>
    <n v="14.716924272759504"/>
    <s v="EMERGING"/>
    <n v="0.50000050712665078"/>
    <n v="0.49999949287334916"/>
    <n v="0.99999797149545411"/>
    <s v="⚖️ Balanced"/>
    <n v="1812552118"/>
    <x v="10"/>
  </r>
  <r>
    <n v="622"/>
    <n v="22"/>
    <x v="6"/>
    <x v="549"/>
    <x v="8"/>
    <d v="2025-05-10T00:00:00"/>
    <x v="2"/>
    <n v="974731"/>
    <n v="487366"/>
    <n v="487365"/>
    <n v="611552118"/>
    <n v="1500000000"/>
    <n v="140000000"/>
    <n v="260000"/>
    <n v="110000"/>
    <n v="800000"/>
    <n v="4.7463979531399338E-2"/>
    <n v="0.16304347826086957"/>
    <n v="0.4375"/>
    <n v="0.26"/>
    <n v="0.24444444444444444"/>
    <n v="0.17777777777777778"/>
    <n v="0.17572440971852898"/>
    <n v="0.21072670380014902"/>
    <n v="21.072670380014902"/>
    <s v="SOLID"/>
    <n v="0.50000051296203774"/>
    <n v="0.49999948703796226"/>
    <n v="0.99999794815395415"/>
    <s v="⚖️ Balanced"/>
    <n v="2251552118"/>
    <x v="8"/>
  </r>
  <r>
    <n v="623"/>
    <n v="23"/>
    <x v="6"/>
    <x v="550"/>
    <x v="8"/>
    <d v="2025-06-15T00:00:00"/>
    <x v="2"/>
    <n v="959579"/>
    <n v="479790"/>
    <n v="479789"/>
    <n v="744552118"/>
    <n v="1800000000"/>
    <n v="150000000"/>
    <n v="270000"/>
    <n v="120000"/>
    <n v="900000"/>
    <n v="5.7786418276801761E-2"/>
    <n v="0.19565217391304349"/>
    <n v="0.46875"/>
    <n v="0.27"/>
    <n v="0.26666666666666666"/>
    <n v="0.2"/>
    <n v="0.17299280863468622"/>
    <n v="0.22947080047152385"/>
    <n v="22.947080047152387"/>
    <s v="SOLID"/>
    <n v="0.50000052106184067"/>
    <n v="0.49999947893815933"/>
    <n v="0.99999791575480934"/>
    <s v="⚖️ Balanced"/>
    <n v="2694552118"/>
    <x v="3"/>
  </r>
  <r>
    <n v="624"/>
    <n v="24"/>
    <x v="6"/>
    <x v="551"/>
    <x v="1"/>
    <d v="2025-04-01T00:00:00"/>
    <x v="11"/>
    <n v="871487"/>
    <n v="522892"/>
    <n v="348595"/>
    <n v="522552118"/>
    <n v="1200000000"/>
    <n v="100000000"/>
    <n v="180000"/>
    <n v="80000"/>
    <n v="500000"/>
    <n v="4.0556482927333055E-2"/>
    <n v="0.13043478260869565"/>
    <n v="0.3125"/>
    <n v="0.18"/>
    <n v="0.17777777777777778"/>
    <n v="0.1111111111111111"/>
    <n v="0.15711159145689599"/>
    <n v="0.15527579947510123"/>
    <n v="15.527579947510123"/>
    <s v="EMERGING"/>
    <n v="0.59999977050719056"/>
    <n v="0.40000022949280939"/>
    <n v="0.66666730414693665"/>
    <s v="⚖️ Balanced"/>
    <n v="1822552118"/>
    <x v="0"/>
  </r>
  <r>
    <n v="625"/>
    <n v="25"/>
    <x v="6"/>
    <x v="552"/>
    <x v="119"/>
    <d v="2025-04-10T00:00:00"/>
    <x v="33"/>
    <n v="829042"/>
    <n v="497425"/>
    <n v="331617"/>
    <n v="611552118"/>
    <n v="1400000000"/>
    <n v="110000000"/>
    <n v="200000"/>
    <n v="80000"/>
    <n v="600000"/>
    <n v="4.7463979531399338E-2"/>
    <n v="0.15217391304347827"/>
    <n v="0.34375"/>
    <n v="0.2"/>
    <n v="0.17777777777777778"/>
    <n v="0.13333333333333333"/>
    <n v="0.14945961099202623"/>
    <n v="0.16952724985327719"/>
    <n v="16.95272498532772"/>
    <s v="EMERGING"/>
    <n v="0.59999975875769862"/>
    <n v="0.40000024124230138"/>
    <n v="0.6666673367844399"/>
    <s v="⚖️ Balanced"/>
    <n v="2121552118"/>
    <x v="0"/>
  </r>
  <r>
    <n v="626"/>
    <n v="26"/>
    <x v="6"/>
    <x v="553"/>
    <x v="59"/>
    <d v="2025-05-01T00:00:00"/>
    <x v="12"/>
    <n v="787366"/>
    <n v="472420"/>
    <n v="314946"/>
    <n v="611552118"/>
    <n v="1400000000"/>
    <n v="120000000"/>
    <n v="220000"/>
    <n v="90000"/>
    <n v="700000"/>
    <n v="4.7463979531399338E-2"/>
    <n v="0.15217391304347827"/>
    <n v="0.375"/>
    <n v="0.22"/>
    <n v="0.2"/>
    <n v="0.15555555555555556"/>
    <n v="0.14194626577223798"/>
    <n v="0.18174383743465602"/>
    <n v="18.174383743465601"/>
    <s v="EMERGING"/>
    <n v="0.60000050802295246"/>
    <n v="0.39999949197704754"/>
    <n v="0.66666525549299349"/>
    <s v="🇰🇷 Korea-Led"/>
    <n v="2131552118"/>
    <x v="8"/>
  </r>
  <r>
    <n v="627"/>
    <n v="27"/>
    <x v="6"/>
    <x v="554"/>
    <x v="135"/>
    <d v="2022-01-03T00:00:00"/>
    <x v="1"/>
    <n v="786281"/>
    <n v="471769"/>
    <n v="314512"/>
    <n v="822552118"/>
    <n v="2000000000"/>
    <n v="150000000"/>
    <n v="400000"/>
    <n v="150000"/>
    <n v="1200000"/>
    <n v="6.3840179345534001E-2"/>
    <n v="0.21739130434782608"/>
    <n v="0.46875"/>
    <n v="0.4"/>
    <n v="0.33333333333333331"/>
    <n v="0.26666666666666666"/>
    <n v="0.14175066207794221"/>
    <n v="0.26568616018323354"/>
    <n v="26.568616018323354"/>
    <s v="SOLID"/>
    <n v="0.60000050872398036"/>
    <n v="0.39999949127601964"/>
    <n v="0.66666525354569717"/>
    <s v="🇰🇷 Korea-Led"/>
    <n v="2972552118"/>
    <x v="5"/>
  </r>
  <r>
    <n v="628"/>
    <n v="28"/>
    <x v="6"/>
    <x v="555"/>
    <x v="7"/>
    <d v="2025-06-05T00:00:00"/>
    <x v="0"/>
    <n v="765171"/>
    <n v="459103"/>
    <n v="306068"/>
    <n v="1122552118"/>
    <n v="2200000000"/>
    <n v="140000000"/>
    <n v="260000"/>
    <n v="110000"/>
    <n v="800000"/>
    <n v="8.7123875763734954E-2"/>
    <n v="0.2391304347826087"/>
    <n v="0.4375"/>
    <n v="0.26"/>
    <n v="0.24444444444444444"/>
    <n v="0.17777777777777778"/>
    <n v="0.1379449533345472"/>
    <n v="0.22664452752842709"/>
    <n v="22.66445275284271"/>
    <s v="SOLID"/>
    <n v="0.60000052275896498"/>
    <n v="0.39999947724103502"/>
    <n v="0.66666521455969574"/>
    <s v="🇰🇷 Korea-Led"/>
    <n v="3462552118"/>
    <x v="3"/>
  </r>
  <r>
    <n v="629"/>
    <n v="29"/>
    <x v="6"/>
    <x v="556"/>
    <x v="25"/>
    <d v="2025-05-20T00:00:00"/>
    <x v="30"/>
    <n v="742505"/>
    <n v="445503"/>
    <n v="297002"/>
    <n v="611552118"/>
    <n v="1300000000"/>
    <n v="120000000"/>
    <n v="220000"/>
    <n v="90000"/>
    <n v="700000"/>
    <n v="4.7463979531399338E-2"/>
    <n v="0.14130434782608695"/>
    <n v="0.375"/>
    <n v="0.22"/>
    <n v="0.2"/>
    <n v="0.15555555555555556"/>
    <n v="0.13385872906274282"/>
    <n v="0.17900638230965504"/>
    <n v="17.900638230965505"/>
    <s v="EMERGING"/>
    <n v="0.6"/>
    <n v="0.4"/>
    <n v="0.66666666666666663"/>
    <s v="🇰🇷 Korea-Led"/>
    <n v="2031552118"/>
    <x v="8"/>
  </r>
  <r>
    <n v="630"/>
    <n v="30"/>
    <x v="6"/>
    <x v="557"/>
    <x v="94"/>
    <d v="2025-05-28T00:00:00"/>
    <x v="2"/>
    <n v="736712"/>
    <n v="442027"/>
    <n v="294685"/>
    <n v="822552118"/>
    <n v="2100000000"/>
    <n v="160000000"/>
    <n v="280000"/>
    <n v="120000"/>
    <n v="1000000"/>
    <n v="6.3840179345534001E-2"/>
    <n v="0.22826086956521738"/>
    <n v="0.5"/>
    <n v="0.28000000000000003"/>
    <n v="0.26666666666666666"/>
    <n v="0.22222222222222221"/>
    <n v="0.13281436758711576"/>
    <n v="0.24043849387619917"/>
    <n v="24.043849387619918"/>
    <s v="SOLID"/>
    <n v="0.59999972852349359"/>
    <n v="0.40000027147650641"/>
    <n v="0.66666742076841456"/>
    <s v="⚖️ Balanced"/>
    <n v="3082552118"/>
    <x v="8"/>
  </r>
  <r>
    <n v="631"/>
    <n v="31"/>
    <x v="6"/>
    <x v="558"/>
    <x v="124"/>
    <d v="2025-06-08T00:00:00"/>
    <x v="25"/>
    <n v="711647"/>
    <n v="426988"/>
    <n v="284659"/>
    <n v="822552118"/>
    <n v="1800000000"/>
    <n v="120000000"/>
    <n v="200000"/>
    <n v="90000"/>
    <n v="600000"/>
    <n v="6.3840179345534001E-2"/>
    <n v="0.19565217391304349"/>
    <n v="0.375"/>
    <n v="0.2"/>
    <n v="0.2"/>
    <n v="0.13333333333333333"/>
    <n v="0.12829565182902974"/>
    <n v="0.18511462354860675"/>
    <n v="18.511462354860676"/>
    <s v="EMERGING"/>
    <n v="0.59999971896178861"/>
    <n v="0.40000028103821134"/>
    <n v="0.66666744732873051"/>
    <s v="⚖️ Balanced"/>
    <n v="2742552118"/>
    <x v="3"/>
  </r>
  <r>
    <n v="632"/>
    <n v="32"/>
    <x v="6"/>
    <x v="559"/>
    <x v="95"/>
    <d v="2022-05-27T00:00:00"/>
    <x v="1"/>
    <n v="694672"/>
    <n v="416803"/>
    <n v="277869"/>
    <n v="1744552118"/>
    <n v="3000000000"/>
    <n v="220000000"/>
    <n v="600000"/>
    <n v="250000"/>
    <n v="2000000"/>
    <n v="0.1353987396708049"/>
    <n v="0.32608695652173914"/>
    <n v="0.6875"/>
    <n v="0.6"/>
    <n v="0.55555555555555558"/>
    <n v="0.44444444444444442"/>
    <n v="0.12523540048278958"/>
    <n v="0.406263005358103"/>
    <n v="40.626300535810302"/>
    <s v="RISING"/>
    <n v="0.59999971209434089"/>
    <n v="0.40000028790565906"/>
    <n v="0.6666674664049923"/>
    <s v="⚖️ Balanced"/>
    <n v="4964552118"/>
    <x v="8"/>
  </r>
  <r>
    <n v="633"/>
    <n v="33"/>
    <x v="6"/>
    <x v="560"/>
    <x v="125"/>
    <d v="2018-09-03T00:00:00"/>
    <x v="2"/>
    <n v="660326"/>
    <n v="396196"/>
    <n v="264130"/>
    <n v="1122552118"/>
    <n v="2200000000"/>
    <n v="200000000"/>
    <n v="500000"/>
    <n v="200000"/>
    <n v="1800000"/>
    <n v="8.7123875763734954E-2"/>
    <n v="0.2391304347826087"/>
    <n v="0.625"/>
    <n v="0.5"/>
    <n v="0.44444444444444442"/>
    <n v="0.4"/>
    <n v="0.11904350694888885"/>
    <n v="0.33895703509267133"/>
    <n v="33.895703509267136"/>
    <s v="SOLID"/>
    <n v="0.60000060576139669"/>
    <n v="0.39999939423860337"/>
    <n v="0.66666498399781926"/>
    <s v="🇰🇷 Korea-Led"/>
    <n v="3522552118"/>
    <x v="1"/>
  </r>
  <r>
    <n v="634"/>
    <n v="34"/>
    <x v="6"/>
    <x v="561"/>
    <x v="97"/>
    <d v="2025-07-01T00:00:00"/>
    <x v="4"/>
    <n v="644960"/>
    <n v="386976"/>
    <n v="257984"/>
    <n v="822552118"/>
    <n v="2000000000"/>
    <n v="150000000"/>
    <n v="260000"/>
    <n v="110000"/>
    <n v="800000"/>
    <n v="6.3840179345534001E-2"/>
    <n v="0.21739130434782608"/>
    <n v="0.46875"/>
    <n v="0.26"/>
    <n v="0.24444444444444444"/>
    <n v="0.17777777777777778"/>
    <n v="0.11627332596589465"/>
    <n v="0.22106143098868611"/>
    <n v="22.106143098868611"/>
    <s v="SOLID"/>
    <n v="0.6"/>
    <n v="0.4"/>
    <n v="0.66666666666666663"/>
    <s v="🇰🇷 Korea-Led"/>
    <n v="2972552118"/>
    <x v="4"/>
  </r>
  <r>
    <n v="635"/>
    <n v="35"/>
    <x v="6"/>
    <x v="562"/>
    <x v="4"/>
    <d v="2025-06-18T00:00:00"/>
    <x v="0"/>
    <n v="643272"/>
    <n v="385963"/>
    <n v="257309"/>
    <n v="1122552118"/>
    <n v="2400000000"/>
    <n v="180000000"/>
    <n v="320000"/>
    <n v="140000"/>
    <n v="1200000"/>
    <n v="8.7123875763734954E-2"/>
    <n v="0.2608695652173913"/>
    <n v="0.5625"/>
    <n v="0.32"/>
    <n v="0.31111111111111112"/>
    <n v="0.26666666666666666"/>
    <n v="0.11596901349034511"/>
    <n v="0.27440615965281129"/>
    <n v="27.440615965281129"/>
    <s v="SOLID"/>
    <n v="0.59999968908952983"/>
    <n v="0.40000031091047022"/>
    <n v="0.6666675303073093"/>
    <s v="⚖️ Balanced"/>
    <n v="3702552118"/>
    <x v="3"/>
  </r>
  <r>
    <n v="636"/>
    <n v="36"/>
    <x v="6"/>
    <x v="563"/>
    <x v="22"/>
    <d v="2025-05-10T00:00:00"/>
    <x v="11"/>
    <n v="639849"/>
    <n v="383909"/>
    <n v="255940"/>
    <n v="988552118"/>
    <n v="2000000000"/>
    <n v="160000000"/>
    <n v="280000"/>
    <n v="120000"/>
    <n v="900000"/>
    <n v="7.6723824696938531E-2"/>
    <n v="0.21739130434782608"/>
    <n v="0.5"/>
    <n v="0.28000000000000003"/>
    <n v="0.26666666666666666"/>
    <n v="0.2"/>
    <n v="0.11535191538382493"/>
    <n v="0.23632218754346679"/>
    <n v="23.632218754346678"/>
    <s v="SOLID"/>
    <n v="0.59999937485250421"/>
    <n v="0.40000062514749574"/>
    <n v="0.66666840318929743"/>
    <s v="⚖️ Balanced"/>
    <n v="3148552118"/>
    <x v="8"/>
  </r>
  <r>
    <n v="637"/>
    <n v="37"/>
    <x v="6"/>
    <x v="564"/>
    <x v="89"/>
    <d v="2025-03-12T00:00:00"/>
    <x v="31"/>
    <n v="612633"/>
    <n v="367580"/>
    <n v="245053"/>
    <n v="244552118"/>
    <n v="700000000"/>
    <n v="80000000"/>
    <n v="140000"/>
    <n v="60000"/>
    <n v="300000"/>
    <n v="1.8980257579800184E-2"/>
    <n v="7.6086956521739135E-2"/>
    <n v="0.25"/>
    <n v="0.14000000000000001"/>
    <n v="0.13333333333333333"/>
    <n v="6.6666666666666666E-2"/>
    <n v="0.11044541755529635"/>
    <n v="0.11093355823747564"/>
    <n v="11.093355823747563"/>
    <s v="EMERGING"/>
    <n v="0.6000003264597239"/>
    <n v="0.39999967354027616"/>
    <n v="0.66666575983459386"/>
    <s v="🇰🇷 Korea-Led"/>
    <n v="1024552118"/>
    <x v="10"/>
  </r>
  <r>
    <n v="638"/>
    <n v="38"/>
    <x v="6"/>
    <x v="565"/>
    <x v="136"/>
    <d v="2025-08-01T00:00:00"/>
    <x v="0"/>
    <n v="598645"/>
    <n v="359187"/>
    <n v="239458"/>
    <n v="1744552118"/>
    <n v="3800000000"/>
    <n v="260000000"/>
    <n v="700000"/>
    <n v="300000"/>
    <n v="3800000"/>
    <n v="0.1353987396708049"/>
    <n v="0.41304347826086957"/>
    <n v="0.8125"/>
    <n v="0.7"/>
    <n v="0.66666666666666663"/>
    <n v="0.84444444444444444"/>
    <n v="0.1079236622780529"/>
    <n v="0.51433576729567854"/>
    <n v="51.433576729567854"/>
    <s v="RISING"/>
    <n v="0.6"/>
    <n v="0.4"/>
    <n v="0.66666666666666663"/>
    <s v="🇰🇷 Korea-Led"/>
    <n v="5804552118"/>
    <x v="7"/>
  </r>
  <r>
    <n v="639"/>
    <n v="39"/>
    <x v="6"/>
    <x v="566"/>
    <x v="124"/>
    <d v="2025-05-15T00:00:00"/>
    <x v="14"/>
    <n v="564452"/>
    <n v="338671"/>
    <n v="225781"/>
    <n v="522552118"/>
    <n v="1200000000"/>
    <n v="120000000"/>
    <n v="220000"/>
    <n v="90000"/>
    <n v="700000"/>
    <n v="4.0556482927333055E-2"/>
    <n v="0.13043478260869565"/>
    <n v="0.375"/>
    <n v="0.22"/>
    <n v="0.2"/>
    <n v="0.15555555555555556"/>
    <n v="0.10175935156924641"/>
    <n v="0.17238427530968201"/>
    <n v="17.238427530968199"/>
    <s v="EMERGING"/>
    <n v="0.5999996456740343"/>
    <n v="0.4000003543259657"/>
    <n v="0.66666765090604152"/>
    <s v="⚖️ Balanced"/>
    <n v="1842552118"/>
    <x v="8"/>
  </r>
  <r>
    <n v="640"/>
    <n v="40"/>
    <x v="6"/>
    <x v="567"/>
    <x v="95"/>
    <d v="2025-04-20T00:00:00"/>
    <x v="22"/>
    <n v="560565"/>
    <n v="336339"/>
    <n v="224226"/>
    <n v="522552118"/>
    <n v="1200000000"/>
    <n v="95000000"/>
    <n v="170000"/>
    <n v="70000"/>
    <n v="500000"/>
    <n v="4.0556482927333055E-2"/>
    <n v="0.13043478260869565"/>
    <n v="0.296875"/>
    <n v="0.17"/>
    <n v="0.15555555555555556"/>
    <n v="0.1111111111111111"/>
    <n v="0.10105860358793062"/>
    <n v="0.14247733192062614"/>
    <n v="14.247733192062615"/>
    <s v="EMERGING"/>
    <n v="0.6"/>
    <n v="0.4"/>
    <n v="0.66666666666666663"/>
    <s v="🇰🇷 Korea-Led"/>
    <n v="1817552118"/>
    <x v="0"/>
  </r>
  <r>
    <n v="641"/>
    <n v="41"/>
    <x v="6"/>
    <x v="568"/>
    <x v="137"/>
    <d v="2025-04-28T00:00:00"/>
    <x v="34"/>
    <n v="546483"/>
    <n v="327890"/>
    <n v="218593"/>
    <n v="522552118"/>
    <n v="1100000000"/>
    <n v="110000000"/>
    <n v="200000"/>
    <n v="80000"/>
    <n v="600000"/>
    <n v="4.0556482927333055E-2"/>
    <n v="0.11956521739130435"/>
    <n v="0.34375"/>
    <n v="0.2"/>
    <n v="0.17777777777777778"/>
    <n v="0.13333333333333333"/>
    <n v="9.8519901999844964E-2"/>
    <n v="0.15713705421453572"/>
    <n v="15.713705421453572"/>
    <s v="EMERGING"/>
    <n v="0.60000036597661777"/>
    <n v="0.39999963402338223"/>
    <n v="0.66666565006557077"/>
    <s v="🇰🇷 Korea-Led"/>
    <n v="1732552118"/>
    <x v="0"/>
  </r>
  <r>
    <n v="642"/>
    <n v="42"/>
    <x v="6"/>
    <x v="569"/>
    <x v="97"/>
    <d v="2025-06-01T00:00:00"/>
    <x v="25"/>
    <n v="543227"/>
    <n v="325936"/>
    <n v="217291"/>
    <n v="822552118"/>
    <n v="1800000000"/>
    <n v="130000000"/>
    <n v="240000"/>
    <n v="100000"/>
    <n v="800000"/>
    <n v="6.3840179345534001E-2"/>
    <n v="0.19565217391304349"/>
    <n v="0.40625"/>
    <n v="0.24"/>
    <n v="0.22222222222222221"/>
    <n v="0.17777777777777778"/>
    <n v="9.7932910637055087E-2"/>
    <n v="0.20028444423971178"/>
    <n v="20.028444423971177"/>
    <s v="SOLID"/>
    <n v="0.59999963182978755"/>
    <n v="0.40000036817021245"/>
    <n v="0.66666768936232879"/>
    <s v="⚖️ Balanced"/>
    <n v="2752552118"/>
    <x v="3"/>
  </r>
  <r>
    <n v="643"/>
    <n v="43"/>
    <x v="6"/>
    <x v="570"/>
    <x v="138"/>
    <d v="2025-05-12T00:00:00"/>
    <x v="2"/>
    <n v="530545"/>
    <n v="318327"/>
    <n v="212218"/>
    <n v="822552118"/>
    <n v="2000000000"/>
    <n v="160000000"/>
    <n v="280000"/>
    <n v="120000"/>
    <n v="900000"/>
    <n v="6.3840179345534001E-2"/>
    <n v="0.21739130434782608"/>
    <n v="0.5"/>
    <n v="0.28000000000000003"/>
    <n v="0.26666666666666666"/>
    <n v="0.2"/>
    <n v="9.5646600912576873E-2"/>
    <n v="0.23183554678837665"/>
    <n v="23.183554678837666"/>
    <s v="SOLID"/>
    <n v="0.6"/>
    <n v="0.4"/>
    <n v="0.66666666666666663"/>
    <s v="🇰🇷 Korea-Led"/>
    <n v="2982552118"/>
    <x v="8"/>
  </r>
  <r>
    <n v="644"/>
    <n v="44"/>
    <x v="6"/>
    <x v="571"/>
    <x v="136"/>
    <d v="2025-08-01T00:00:00"/>
    <x v="0"/>
    <n v="508492"/>
    <n v="305095"/>
    <n v="203397"/>
    <n v="1744552118"/>
    <n v="3800000000"/>
    <n v="260000000"/>
    <n v="700000"/>
    <n v="300000"/>
    <n v="3800000"/>
    <n v="0.1353987396708049"/>
    <n v="0.41304347826086957"/>
    <n v="0.8125"/>
    <n v="0.7"/>
    <n v="0.66666666666666663"/>
    <n v="0.84444444444444444"/>
    <n v="9.1670888221052002E-2"/>
    <n v="0.51254796214940834"/>
    <n v="51.254796214940832"/>
    <s v="RISING"/>
    <n v="0.5999996066801444"/>
    <n v="0.4000003933198556"/>
    <n v="0.66666775922253729"/>
    <s v="⚖️ Balanced"/>
    <n v="5804552118"/>
    <x v="7"/>
  </r>
  <r>
    <n v="645"/>
    <n v="45"/>
    <x v="6"/>
    <x v="572"/>
    <x v="1"/>
    <d v="2025-04-12T00:00:00"/>
    <x v="11"/>
    <n v="482513"/>
    <n v="289508"/>
    <n v="193005"/>
    <n v="522552118"/>
    <n v="1200000000"/>
    <n v="100000000"/>
    <n v="180000"/>
    <n v="70000"/>
    <n v="500000"/>
    <n v="4.0556482927333055E-2"/>
    <n v="0.13043478260869565"/>
    <n v="0.3125"/>
    <n v="0.18"/>
    <n v="0.15555555555555556"/>
    <n v="0.1111111111111111"/>
    <n v="8.6987396632010855E-2"/>
    <n v="0.14467324915547497"/>
    <n v="14.467324915547497"/>
    <s v="EMERGING"/>
    <n v="0.60000041449660424"/>
    <n v="0.39999958550339576"/>
    <n v="0.66666551528800588"/>
    <s v="🇰🇷 Korea-Led"/>
    <n v="1822552118"/>
    <x v="0"/>
  </r>
  <r>
    <n v="646"/>
    <n v="46"/>
    <x v="6"/>
    <x v="573"/>
    <x v="139"/>
    <d v="2025-03-22T00:00:00"/>
    <x v="7"/>
    <n v="482064"/>
    <n v="289238"/>
    <n v="192826"/>
    <n v="522552118"/>
    <n v="1200000000"/>
    <n v="95000000"/>
    <n v="170000"/>
    <n v="70000"/>
    <n v="500000"/>
    <n v="4.0556482927333055E-2"/>
    <n v="0.13043478260869565"/>
    <n v="0.296875"/>
    <n v="0.17"/>
    <n v="0.15555555555555556"/>
    <n v="0.1111111111111111"/>
    <n v="8.6906450955753903E-2"/>
    <n v="0.14092059513108668"/>
    <n v="14.092059513108667"/>
    <s v="EMERGING"/>
    <n v="0.59999917023465765"/>
    <n v="0.40000082976534235"/>
    <n v="0.66666897157358296"/>
    <s v="⚖️ Balanced"/>
    <n v="1817552118"/>
    <x v="10"/>
  </r>
  <r>
    <n v="647"/>
    <n v="47"/>
    <x v="6"/>
    <x v="574"/>
    <x v="0"/>
    <d v="2022-03-15T00:00:00"/>
    <x v="0"/>
    <n v="478707"/>
    <n v="287224"/>
    <n v="191483"/>
    <n v="1122552118"/>
    <n v="2600000000"/>
    <n v="300000000"/>
    <n v="900000"/>
    <n v="400000"/>
    <n v="4200000"/>
    <n v="8.7123875763734954E-2"/>
    <n v="0.28260869565217389"/>
    <n v="0.9375"/>
    <n v="0.9"/>
    <n v="0.88888888888888884"/>
    <n v="0.93333333333333335"/>
    <n v="8.6301251322803779E-2"/>
    <n v="0.56739946909940586"/>
    <n v="56.739946909940585"/>
    <s v="RISING"/>
    <n v="0.59999958220790583"/>
    <n v="0.40000041779209411"/>
    <n v="0.66666782720106954"/>
    <s v="⚖️ Balanced"/>
    <n v="4022552118"/>
    <x v="10"/>
  </r>
  <r>
    <n v="648"/>
    <n v="48"/>
    <x v="6"/>
    <x v="575"/>
    <x v="25"/>
    <d v="2025-02-28T00:00:00"/>
    <x v="14"/>
    <n v="473602"/>
    <n v="284161"/>
    <n v="189441"/>
    <n v="244552118"/>
    <n v="700000000"/>
    <n v="80000000"/>
    <n v="150000"/>
    <n v="60000"/>
    <n v="400000"/>
    <n v="1.8980257579800184E-2"/>
    <n v="7.6086956521739135E-2"/>
    <n v="0.25"/>
    <n v="0.15"/>
    <n v="0.13333333333333333"/>
    <n v="8.8888888888888892E-2"/>
    <n v="8.5380922420149524E-2"/>
    <n v="0.11224313043927614"/>
    <n v="11.224313043927614"/>
    <s v="EMERGING"/>
    <n v="0.59999957770448609"/>
    <n v="0.40000042229551397"/>
    <n v="0.66666783971058663"/>
    <s v="⚖️ Balanced"/>
    <n v="1024552118"/>
    <x v="9"/>
  </r>
  <r>
    <n v="649"/>
    <n v="49"/>
    <x v="6"/>
    <x v="576"/>
    <x v="126"/>
    <d v="2025-05-25T00:00:00"/>
    <x v="0"/>
    <n v="465511"/>
    <n v="279307"/>
    <n v="186204"/>
    <n v="1122552118"/>
    <n v="2200000000"/>
    <n v="140000000"/>
    <n v="260000"/>
    <n v="110000"/>
    <n v="800000"/>
    <n v="8.7123875763734954E-2"/>
    <n v="0.2391304347826087"/>
    <n v="0.4375"/>
    <n v="0.26"/>
    <n v="0.24444444444444444"/>
    <n v="0.17777777777777778"/>
    <n v="8.3922277728401121E-2"/>
    <n v="0.22070203321175103"/>
    <n v="22.070203321175104"/>
    <s v="SOLID"/>
    <n v="0.60000085927077984"/>
    <n v="0.39999914072922016"/>
    <n v="0.66666427980680754"/>
    <s v="🇰🇷 Korea-Led"/>
    <n v="3462552118"/>
    <x v="8"/>
  </r>
  <r>
    <n v="650"/>
    <n v="50"/>
    <x v="6"/>
    <x v="577"/>
    <x v="140"/>
    <d v="2025-04-18T00:00:00"/>
    <x v="22"/>
    <n v="447420"/>
    <n v="268452"/>
    <n v="178968"/>
    <n v="522552118"/>
    <n v="1200000000"/>
    <n v="95000000"/>
    <n v="170000"/>
    <n v="70000"/>
    <n v="500000"/>
    <n v="4.0556482927333055E-2"/>
    <n v="0.13043478260869565"/>
    <n v="0.296875"/>
    <n v="0.17"/>
    <n v="0.15555555555555556"/>
    <n v="0.1111111111111111"/>
    <n v="8.0660834010885307E-2"/>
    <n v="0.14023357726715113"/>
    <n v="14.023357726715114"/>
    <s v="EMERGING"/>
    <n v="0.6"/>
    <n v="0.4"/>
    <n v="0.66666666666666663"/>
    <s v="🇰🇷 Korea-Led"/>
    <n v="1817552118"/>
    <x v="0"/>
  </r>
  <r>
    <n v="651"/>
    <n v="51"/>
    <x v="6"/>
    <x v="578"/>
    <x v="113"/>
    <d v="2025-06-30T00:00:00"/>
    <x v="0"/>
    <n v="445343"/>
    <n v="267206"/>
    <n v="178137"/>
    <n v="1122552118"/>
    <n v="2400000000"/>
    <n v="180000000"/>
    <n v="320000"/>
    <n v="140000"/>
    <n v="1200000"/>
    <n v="8.7123875763734954E-2"/>
    <n v="0.2608695652173913"/>
    <n v="0.5625"/>
    <n v="0.32"/>
    <n v="0.31111111111111112"/>
    <n v="0.26666666666666666"/>
    <n v="8.028639265323341E-2"/>
    <n v="0.27048107136072896"/>
    <n v="27.048107136072897"/>
    <s v="SOLID"/>
    <n v="0.60000044909204819"/>
    <n v="0.39999955090795186"/>
    <n v="0.6666654191896888"/>
    <s v="🇰🇷 Korea-Led"/>
    <n v="3702552118"/>
    <x v="3"/>
  </r>
  <r>
    <n v="652"/>
    <n v="52"/>
    <x v="6"/>
    <x v="183"/>
    <x v="115"/>
    <d v="2023-06-10T00:00:00"/>
    <x v="12"/>
    <n v="442881"/>
    <n v="265729"/>
    <n v="177152"/>
    <n v="144118552"/>
    <n v="300000000"/>
    <n v="40000000"/>
    <n v="80000"/>
    <n v="30000"/>
    <n v="200000"/>
    <n v="1.1185375376662355E-2"/>
    <n v="3.2608695652173912E-2"/>
    <n v="0.125"/>
    <n v="0.08"/>
    <n v="6.6666666666666666E-2"/>
    <n v="4.4444444444444446E-2"/>
    <n v="7.9842543533089477E-2"/>
    <n v="6.0289525617308631E-2"/>
    <n v="6.028952561730863"/>
    <s v="EMERGING"/>
    <n v="0.60000090317715138"/>
    <n v="0.39999909682284857"/>
    <n v="0.66666415784502253"/>
    <s v="🇰🇷 Korea-Led"/>
    <n v="484118552"/>
    <x v="3"/>
  </r>
  <r>
    <n v="653"/>
    <n v="53"/>
    <x v="6"/>
    <x v="579"/>
    <x v="13"/>
    <d v="2025-06-10T00:00:00"/>
    <x v="5"/>
    <n v="431261"/>
    <n v="258757"/>
    <n v="172504"/>
    <n v="611552118"/>
    <n v="1500000000"/>
    <n v="120000000"/>
    <n v="220000"/>
    <n v="90000"/>
    <n v="700000"/>
    <n v="4.7463979531399338E-2"/>
    <n v="0.16304347826086957"/>
    <n v="0.375"/>
    <n v="0.22"/>
    <n v="0.2"/>
    <n v="0.15555555555555556"/>
    <n v="7.7747691065147742E-2"/>
    <n v="0.17652982030383263"/>
    <n v="17.652982030383264"/>
    <s v="EMERGING"/>
    <n v="0.60000092751257361"/>
    <n v="0.39999907248742639"/>
    <n v="0.66666409024683393"/>
    <s v="🇰🇷 Korea-Led"/>
    <n v="2231552118"/>
    <x v="3"/>
  </r>
  <r>
    <n v="654"/>
    <n v="54"/>
    <x v="6"/>
    <x v="580"/>
    <x v="141"/>
    <d v="2025-07-20T00:00:00"/>
    <x v="18"/>
    <n v="424611"/>
    <n v="254767"/>
    <n v="169844"/>
    <n v="1488552118"/>
    <n v="2400000000"/>
    <n v="180000000"/>
    <n v="320000"/>
    <n v="140000"/>
    <n v="1800000"/>
    <n v="0.1155299853939401"/>
    <n v="0.2608695652173913"/>
    <n v="0.5625"/>
    <n v="0.32"/>
    <n v="0.31111111111111112"/>
    <n v="0.4"/>
    <n v="7.6548829713012426E-2"/>
    <n v="0.29118303917074156"/>
    <n v="29.118303917074158"/>
    <s v="SOLID"/>
    <n v="0.60000094203871313"/>
    <n v="0.39999905796128693"/>
    <n v="0.66666404989657213"/>
    <s v="🇰🇷 Korea-Led"/>
    <n v="4068552118"/>
    <x v="4"/>
  </r>
  <r>
    <n v="655"/>
    <n v="55"/>
    <x v="6"/>
    <x v="581"/>
    <x v="28"/>
    <d v="2025-05-30T00:00:00"/>
    <x v="4"/>
    <n v="415555"/>
    <n v="249333"/>
    <n v="166222"/>
    <n v="988552118"/>
    <n v="2000000000"/>
    <n v="160000000"/>
    <n v="280000"/>
    <n v="120000"/>
    <n v="1000000"/>
    <n v="7.6723824696938531E-2"/>
    <n v="0.21739130434782608"/>
    <n v="0.5"/>
    <n v="0.28000000000000003"/>
    <n v="0.26666666666666666"/>
    <n v="0.22222222222222221"/>
    <n v="7.491621491527746E-2"/>
    <n v="0.23454092715859323"/>
    <n v="23.454092715859325"/>
    <s v="SOLID"/>
    <n v="0.6"/>
    <n v="0.4"/>
    <n v="0.66666666666666663"/>
    <s v="🇰🇷 Korea-Led"/>
    <n v="3148552118"/>
    <x v="8"/>
  </r>
  <r>
    <n v="656"/>
    <n v="56"/>
    <x v="6"/>
    <x v="582"/>
    <x v="142"/>
    <d v="2025-05-15T00:00:00"/>
    <x v="2"/>
    <n v="407160"/>
    <n v="244296"/>
    <n v="162864"/>
    <n v="611552118"/>
    <n v="1500000000"/>
    <n v="140000000"/>
    <n v="260000"/>
    <n v="110000"/>
    <n v="800000"/>
    <n v="4.7463979531399338E-2"/>
    <n v="0.16304347826086957"/>
    <n v="0.4375"/>
    <n v="0.26"/>
    <n v="0.24444444444444444"/>
    <n v="0.17777777777777778"/>
    <n v="7.3402765133145725E-2"/>
    <n v="0.19947132289575686"/>
    <n v="19.947132289575688"/>
    <s v="EMERGING"/>
    <n v="0.6"/>
    <n v="0.4"/>
    <n v="0.66666666666666663"/>
    <s v="🇰🇷 Korea-Led"/>
    <n v="2251552118"/>
    <x v="8"/>
  </r>
  <r>
    <n v="657"/>
    <n v="57"/>
    <x v="6"/>
    <x v="583"/>
    <x v="131"/>
    <d v="2025-03-10T00:00:00"/>
    <x v="31"/>
    <n v="406744"/>
    <n v="244046"/>
    <n v="162698"/>
    <n v="244552118"/>
    <n v="700000000"/>
    <n v="80000000"/>
    <n v="140000"/>
    <n v="60000"/>
    <n v="300000"/>
    <n v="1.8980257579800184E-2"/>
    <n v="7.6086956521739135E-2"/>
    <n v="0.25"/>
    <n v="0.14000000000000001"/>
    <n v="0.13333333333333333"/>
    <n v="6.6666666666666666E-2"/>
    <n v="7.33277686936738E-2"/>
    <n v="0.10685061686269716"/>
    <n v="10.685061686269716"/>
    <s v="EMERGING"/>
    <n v="0.59999901658045351"/>
    <n v="0.40000098341954643"/>
    <n v="0.66666939839210637"/>
    <s v="⚖️ Balanced"/>
    <n v="1024552118"/>
    <x v="10"/>
  </r>
  <r>
    <n v="658"/>
    <n v="58"/>
    <x v="6"/>
    <x v="584"/>
    <x v="120"/>
    <d v="2025-04-22T00:00:00"/>
    <x v="14"/>
    <n v="397108"/>
    <n v="238265"/>
    <n v="158843"/>
    <n v="522552118"/>
    <n v="1200000000"/>
    <n v="120000000"/>
    <n v="220000"/>
    <n v="90000"/>
    <n v="700000"/>
    <n v="4.0556482927333055E-2"/>
    <n v="0.13043478260869565"/>
    <n v="0.375"/>
    <n v="0.22"/>
    <n v="0.2"/>
    <n v="0.15555555555555556"/>
    <n v="7.1590591552444321E-2"/>
    <n v="0.16906571170783377"/>
    <n v="16.906571170783376"/>
    <s v="EMERGING"/>
    <n v="0.60000050364132684"/>
    <n v="0.39999949635867321"/>
    <n v="0.66666526766415546"/>
    <s v="🇰🇷 Korea-Led"/>
    <n v="1842552118"/>
    <x v="0"/>
  </r>
  <r>
    <n v="659"/>
    <n v="59"/>
    <x v="6"/>
    <x v="585"/>
    <x v="119"/>
    <d v="2025-04-10T00:00:00"/>
    <x v="33"/>
    <n v="372845"/>
    <n v="223707"/>
    <n v="149138"/>
    <n v="611552118"/>
    <n v="1400000000"/>
    <n v="110000000"/>
    <n v="200000"/>
    <n v="80000"/>
    <n v="600000"/>
    <n v="4.7463979531399338E-2"/>
    <n v="0.15217391304347827"/>
    <n v="0.34375"/>
    <n v="0.2"/>
    <n v="0.17777777777777778"/>
    <n v="0.13333333333333333"/>
    <n v="6.7216460276224868E-2"/>
    <n v="0.16048050327453905"/>
    <n v="16.048050327453904"/>
    <s v="EMERGING"/>
    <n v="0.6"/>
    <n v="0.4"/>
    <n v="0.66666666666666663"/>
    <s v="🇰🇷 Korea-Led"/>
    <n v="2121552118"/>
    <x v="0"/>
  </r>
  <r>
    <n v="660"/>
    <n v="60"/>
    <x v="6"/>
    <x v="586"/>
    <x v="143"/>
    <d v="2025-02-20T00:00:00"/>
    <x v="2"/>
    <n v="361295"/>
    <n v="216777"/>
    <n v="144518"/>
    <n v="244552118"/>
    <n v="700000000"/>
    <n v="70000000"/>
    <n v="140000"/>
    <n v="60000"/>
    <n v="400000"/>
    <n v="1.8980257579800184E-2"/>
    <n v="7.6086956521739135E-2"/>
    <n v="0.21875"/>
    <n v="0.14000000000000001"/>
    <n v="0.13333333333333333"/>
    <n v="8.8888888888888892E-2"/>
    <n v="6.5134227401463518E-2"/>
    <n v="0.10392849398722068"/>
    <n v="10.392849398722067"/>
    <s v="EMERGING"/>
    <n v="0.6"/>
    <n v="0.4"/>
    <n v="0.66666666666666663"/>
    <s v="🇰🇷 Korea-Led"/>
    <n v="1014552118"/>
    <x v="9"/>
  </r>
  <r>
    <n v="661"/>
    <n v="61"/>
    <x v="6"/>
    <x v="587"/>
    <x v="1"/>
    <d v="2025-03-28T00:00:00"/>
    <x v="1"/>
    <n v="353445"/>
    <n v="212067"/>
    <n v="141378"/>
    <n v="744552118"/>
    <n v="1600000000"/>
    <n v="100000000"/>
    <n v="180000"/>
    <n v="70000"/>
    <n v="500000"/>
    <n v="5.7786418276801761E-2"/>
    <n v="0.17391304347826086"/>
    <n v="0.3125"/>
    <n v="0.18"/>
    <n v="0.15555555555555556"/>
    <n v="0.1111111111111111"/>
    <n v="6.3719030166236104E-2"/>
    <n v="0.1526064215549702"/>
    <n v="15.26064215549702"/>
    <s v="EMERGING"/>
    <n v="0.6"/>
    <n v="0.4"/>
    <n v="0.66666666666666663"/>
    <s v="🇰🇷 Korea-Led"/>
    <n v="2444552118"/>
    <x v="10"/>
  </r>
  <r>
    <n v="662"/>
    <n v="62"/>
    <x v="6"/>
    <x v="588"/>
    <x v="56"/>
    <d v="2025-07-20T00:00:00"/>
    <x v="18"/>
    <n v="341454"/>
    <n v="204872"/>
    <n v="136582"/>
    <n v="1122552118"/>
    <n v="2400000000"/>
    <n v="180000000"/>
    <n v="320000"/>
    <n v="140000"/>
    <n v="1800000"/>
    <n v="8.7123875763734954E-2"/>
    <n v="0.2608695652173913"/>
    <n v="0.5625"/>
    <n v="0.32"/>
    <n v="0.31111111111111112"/>
    <n v="0.4"/>
    <n v="6.1557293854438401E-2"/>
    <n v="0.28442087049286147"/>
    <n v="28.442087049286148"/>
    <s v="SOLID"/>
    <n v="0.59999882853912967"/>
    <n v="0.40000117146087028"/>
    <n v="0.66666992073099296"/>
    <s v="⚖️ Balanced"/>
    <n v="3702552118"/>
    <x v="4"/>
  </r>
  <r>
    <n v="663"/>
    <n v="63"/>
    <x v="6"/>
    <x v="589"/>
    <x v="7"/>
    <d v="2024-02-13T00:00:00"/>
    <x v="2"/>
    <n v="333616"/>
    <n v="200170"/>
    <n v="133446"/>
    <n v="822552118"/>
    <n v="2000000000"/>
    <n v="200000000"/>
    <n v="500000"/>
    <n v="200000"/>
    <n v="1800000"/>
    <n v="6.3840179345534001E-2"/>
    <n v="0.21739130434782608"/>
    <n v="0.625"/>
    <n v="0.5"/>
    <n v="0.44444444444444442"/>
    <n v="0.4"/>
    <n v="6.014425997804191E-2"/>
    <n v="0.32459140039668893"/>
    <n v="32.459140039668895"/>
    <s v="SOLID"/>
    <n v="0.60000119898326221"/>
    <n v="0.39999880101673779"/>
    <n v="0.66666333616426043"/>
    <s v="🇰🇷 Korea-Led"/>
    <n v="3022552118"/>
    <x v="9"/>
  </r>
  <r>
    <n v="664"/>
    <n v="64"/>
    <x v="6"/>
    <x v="590"/>
    <x v="28"/>
    <d v="2025-06-12T00:00:00"/>
    <x v="2"/>
    <n v="328149"/>
    <n v="196889"/>
    <n v="131260"/>
    <n v="744552118"/>
    <n v="1800000000"/>
    <n v="150000000"/>
    <n v="260000"/>
    <n v="110000"/>
    <n v="900000"/>
    <n v="5.7786418276801761E-2"/>
    <n v="0.19565217391304349"/>
    <n v="0.46875"/>
    <n v="0.26"/>
    <n v="0.24444444444444444"/>
    <n v="0.2"/>
    <n v="5.9158669750654869E-2"/>
    <n v="0.21266015630539153"/>
    <n v="21.266015630539155"/>
    <s v="SOLID"/>
    <n v="0.59999878104153903"/>
    <n v="0.40000121895846097"/>
    <n v="0.66667005266927049"/>
    <s v="⚖️ Balanced"/>
    <n v="2694552118"/>
    <x v="3"/>
  </r>
  <r>
    <n v="665"/>
    <n v="65"/>
    <x v="6"/>
    <x v="591"/>
    <x v="144"/>
    <d v="2025-03-10T00:00:00"/>
    <x v="31"/>
    <n v="322660"/>
    <n v="193596"/>
    <n v="129064"/>
    <n v="244552118"/>
    <n v="700000000"/>
    <n v="80000000"/>
    <n v="140000"/>
    <n v="60000"/>
    <n v="300000"/>
    <n v="1.8980257579800184E-2"/>
    <n v="7.6086956521739135E-2"/>
    <n v="0.25"/>
    <n v="0.14000000000000001"/>
    <n v="0.13333333333333333"/>
    <n v="6.6666666666666666E-2"/>
    <n v="5.816911336541114E-2"/>
    <n v="0.10518316477658826"/>
    <n v="10.518316477658827"/>
    <s v="EMERGING"/>
    <n v="0.6"/>
    <n v="0.4"/>
    <n v="0.66666666666666663"/>
    <s v="🇰🇷 Korea-Led"/>
    <n v="1024552118"/>
    <x v="10"/>
  </r>
  <r>
    <n v="666"/>
    <n v="66"/>
    <x v="6"/>
    <x v="592"/>
    <x v="143"/>
    <d v="2025-06-05T00:00:00"/>
    <x v="35"/>
    <n v="321827"/>
    <n v="193096"/>
    <n v="128731"/>
    <n v="822552118"/>
    <n v="2000000000"/>
    <n v="160000000"/>
    <n v="280000"/>
    <n v="120000"/>
    <n v="1000000"/>
    <n v="6.3840179345534001E-2"/>
    <n v="0.21739130434782608"/>
    <n v="0.5"/>
    <n v="0.28000000000000003"/>
    <n v="0.26666666666666666"/>
    <n v="0.22222222222222221"/>
    <n v="5.8018940206564715E-2"/>
    <n v="0.230363170777382"/>
    <n v="23.0363170777382"/>
    <s v="SOLID"/>
    <n v="0.59999937854810192"/>
    <n v="0.40000062145189808"/>
    <n v="0.66666839292372704"/>
    <s v="⚖️ Balanced"/>
    <n v="2982552118"/>
    <x v="3"/>
  </r>
  <r>
    <n v="667"/>
    <n v="67"/>
    <x v="6"/>
    <x v="593"/>
    <x v="128"/>
    <d v="2025-05-01T00:00:00"/>
    <x v="9"/>
    <n v="316957"/>
    <n v="190174"/>
    <n v="126783"/>
    <n v="611552118"/>
    <n v="1500000000"/>
    <n v="140000000"/>
    <n v="260000"/>
    <n v="110000"/>
    <n v="800000"/>
    <n v="4.7463979531399338E-2"/>
    <n v="0.16304347826086957"/>
    <n v="0.4375"/>
    <n v="0.26"/>
    <n v="0.24444444444444444"/>
    <n v="0.17777777777777778"/>
    <n v="5.7140977081015988E-2"/>
    <n v="0.19768252621002261"/>
    <n v="19.768252621002262"/>
    <s v="EMERGING"/>
    <n v="0.5999993689995804"/>
    <n v="0.4000006310004196"/>
    <n v="0.66666841944745336"/>
    <s v="⚖️ Balanced"/>
    <n v="2251552118"/>
    <x v="8"/>
  </r>
  <r>
    <n v="668"/>
    <n v="68"/>
    <x v="6"/>
    <x v="594"/>
    <x v="131"/>
    <d v="2025-01-30T00:00:00"/>
    <x v="31"/>
    <n v="310273"/>
    <n v="186164"/>
    <n v="124109"/>
    <n v="244552118"/>
    <n v="700000000"/>
    <n v="50000000"/>
    <n v="120000"/>
    <n v="40000"/>
    <n v="300000"/>
    <n v="1.8980257579800184E-2"/>
    <n v="7.6086956521739135E-2"/>
    <n v="0.15625"/>
    <n v="0.12"/>
    <n v="8.8888888888888892E-2"/>
    <n v="6.6666666666666666E-2"/>
    <n v="5.5935986212193048E-2"/>
    <n v="8.2297243011956484E-2"/>
    <n v="8.2297243011956489"/>
    <s v="EMERGING"/>
    <n v="0.600000644593632"/>
    <n v="0.39999935540636794"/>
    <n v="0.66666487613072345"/>
    <s v="🇰🇷 Korea-Led"/>
    <n v="994552118"/>
    <x v="5"/>
  </r>
  <r>
    <n v="669"/>
    <n v="69"/>
    <x v="6"/>
    <x v="595"/>
    <x v="145"/>
    <d v="2025-04-01T00:00:00"/>
    <x v="2"/>
    <n v="305152"/>
    <n v="183091"/>
    <n v="122061"/>
    <n v="522552118"/>
    <n v="1200000000"/>
    <n v="100000000"/>
    <n v="180000"/>
    <n v="70000"/>
    <n v="500000"/>
    <n v="4.0556482927333055E-2"/>
    <n v="0.13043478260869565"/>
    <n v="0.3125"/>
    <n v="0.18"/>
    <n v="0.15555555555555556"/>
    <n v="0.1111111111111111"/>
    <n v="5.501277283109756E-2"/>
    <n v="0.14115604053737452"/>
    <n v="14.115604053737451"/>
    <s v="EMERGING"/>
    <n v="0.59999934458892612"/>
    <n v="0.40000065541107382"/>
    <n v="0.66666848725497152"/>
    <s v="⚖️ Balanced"/>
    <n v="1822552118"/>
    <x v="0"/>
  </r>
  <r>
    <n v="670"/>
    <n v="70"/>
    <x v="6"/>
    <x v="596"/>
    <x v="18"/>
    <d v="2025-09-01T00:00:00"/>
    <x v="4"/>
    <n v="299968"/>
    <n v="179981"/>
    <n v="119987"/>
    <n v="988552118"/>
    <n v="3600000000"/>
    <n v="200000000"/>
    <n v="420000"/>
    <n v="180000"/>
    <n v="2500000"/>
    <n v="7.6723824696938531E-2"/>
    <n v="0.39130434782608697"/>
    <n v="0.625"/>
    <n v="0.42"/>
    <n v="0.4"/>
    <n v="0.55555555555555558"/>
    <n v="5.4078201816139738E-2"/>
    <n v="0.35749729644232575"/>
    <n v="35.749729644232573"/>
    <s v="SOLID"/>
    <n v="0.6000006667377854"/>
    <n v="0.39999933326221465"/>
    <n v="0.66666481461932092"/>
    <s v="🇰🇷 Korea-Led"/>
    <n v="4788552118"/>
    <x v="1"/>
  </r>
  <r>
    <n v="671"/>
    <n v="71"/>
    <x v="6"/>
    <x v="597"/>
    <x v="134"/>
    <d v="2026-02-27T00:00:00"/>
    <x v="7"/>
    <n v="299686"/>
    <n v="179812"/>
    <n v="119874"/>
    <n v="522552118"/>
    <n v="1200000000"/>
    <n v="95000000"/>
    <n v="170000"/>
    <n v="70000"/>
    <n v="500000"/>
    <n v="4.0556482927333055E-2"/>
    <n v="0.13043478260869565"/>
    <n v="0.296875"/>
    <n v="0.17"/>
    <n v="0.15555555555555556"/>
    <n v="0.1111111111111111"/>
    <n v="5.4027362883613095E-2"/>
    <n v="0.13730389544315119"/>
    <n v="13.73038954431512"/>
    <s v="EMERGING"/>
    <n v="0.60000133473035111"/>
    <n v="0.39999866526964889"/>
    <n v="0.66666295909060569"/>
    <s v="🇰🇷 Korea-Led"/>
    <n v="1817552118"/>
    <x v="9"/>
  </r>
  <r>
    <n v="672"/>
    <n v="72"/>
    <x v="6"/>
    <x v="598"/>
    <x v="6"/>
    <d v="2025-07-05T00:00:00"/>
    <x v="2"/>
    <n v="299038"/>
    <n v="149519"/>
    <n v="149519"/>
    <n v="344552118"/>
    <n v="900000000"/>
    <n v="120000000"/>
    <n v="220000"/>
    <n v="90000"/>
    <n v="800000"/>
    <n v="2.6741489719200498E-2"/>
    <n v="9.7826086956521743E-2"/>
    <n v="0.375"/>
    <n v="0.22"/>
    <n v="0.2"/>
    <n v="0.17777777777777778"/>
    <n v="5.3910541506743369E-2"/>
    <n v="0.16175739583113991"/>
    <n v="16.175739583113991"/>
    <s v="EMERGING"/>
    <n v="0.5"/>
    <n v="0.5"/>
    <n v="1"/>
    <s v="⚖️ Balanced"/>
    <n v="1364552118"/>
    <x v="4"/>
  </r>
  <r>
    <n v="673"/>
    <n v="73"/>
    <x v="6"/>
    <x v="599"/>
    <x v="146"/>
    <d v="2025-05-18T00:00:00"/>
    <x v="2"/>
    <n v="286294"/>
    <n v="171776"/>
    <n v="114518"/>
    <n v="611552118"/>
    <n v="1500000000"/>
    <n v="140000000"/>
    <n v="260000"/>
    <n v="110000"/>
    <n v="800000"/>
    <n v="4.7463979531399338E-2"/>
    <n v="0.16304347826086957"/>
    <n v="0.4375"/>
    <n v="0.26"/>
    <n v="0.24444444444444444"/>
    <n v="0.17777777777777778"/>
    <n v="5.161305442830539E-2"/>
    <n v="0.19707445471822443"/>
    <n v="19.707445471822442"/>
    <s v="EMERGING"/>
    <n v="0.59999860283484807"/>
    <n v="0.40000139716515193"/>
    <n v="0.66667054769001488"/>
    <s v="⚖️ Balanced"/>
    <n v="2251552118"/>
    <x v="8"/>
  </r>
  <r>
    <n v="674"/>
    <n v="74"/>
    <x v="6"/>
    <x v="600"/>
    <x v="145"/>
    <d v="2025-06-15T00:00:00"/>
    <x v="2"/>
    <n v="278203"/>
    <n v="166922"/>
    <n v="111281"/>
    <n v="744552118"/>
    <n v="1800000000"/>
    <n v="150000000"/>
    <n v="270000"/>
    <n v="120000"/>
    <n v="900000"/>
    <n v="5.7786418276801761E-2"/>
    <n v="0.19565217391304349"/>
    <n v="0.46875"/>
    <n v="0.27"/>
    <n v="0.26666666666666666"/>
    <n v="0.2"/>
    <n v="5.0154409736556979E-2"/>
    <n v="0.21595857659272963"/>
    <n v="21.595857659272962"/>
    <s v="SOLID"/>
    <n v="0.60000071889950868"/>
    <n v="0.39999928110049138"/>
    <n v="0.66666466972597982"/>
    <s v="🇰🇷 Korea-Led"/>
    <n v="2694552118"/>
    <x v="3"/>
  </r>
  <r>
    <n v="675"/>
    <n v="75"/>
    <x v="6"/>
    <x v="601"/>
    <x v="28"/>
    <d v="2025-03-12T00:00:00"/>
    <x v="22"/>
    <n v="278113"/>
    <n v="166868"/>
    <n v="111245"/>
    <n v="522552118"/>
    <n v="1200000000"/>
    <n v="95000000"/>
    <n v="170000"/>
    <n v="70000"/>
    <n v="500000"/>
    <n v="4.0556482927333055E-2"/>
    <n v="0.13043478260869565"/>
    <n v="0.296875"/>
    <n v="0.17"/>
    <n v="0.15555555555555556"/>
    <n v="0.1111111111111111"/>
    <n v="5.0138184545325072E-2"/>
    <n v="0.13687608582593952"/>
    <n v="13.687608582593953"/>
    <s v="EMERGING"/>
    <n v="0.60000071913215136"/>
    <n v="0.39999928086784869"/>
    <n v="0.66666466907975164"/>
    <s v="🇰🇷 Korea-Led"/>
    <n v="1817552118"/>
    <x v="10"/>
  </r>
  <r>
    <n v="676"/>
    <n v="76"/>
    <x v="6"/>
    <x v="602"/>
    <x v="119"/>
    <d v="2025-03-05T00:00:00"/>
    <x v="32"/>
    <n v="277016"/>
    <n v="166210"/>
    <n v="110806"/>
    <n v="522552118"/>
    <n v="1200000000"/>
    <n v="90000000"/>
    <n v="160000"/>
    <n v="70000"/>
    <n v="500000"/>
    <n v="4.0556482927333055E-2"/>
    <n v="0.13043478260869565"/>
    <n v="0.28125"/>
    <n v="0.16"/>
    <n v="0.15555555555555556"/>
    <n v="0.1111111111111111"/>
    <n v="4.9940417492198387E-2"/>
    <n v="0.13311058145009561"/>
    <n v="13.311058145009561"/>
    <s v="EMERGING"/>
    <n v="0.60000144395991573"/>
    <n v="0.39999855604008433"/>
    <n v="0.66666265567655381"/>
    <s v="🇰🇷 Korea-Led"/>
    <n v="1812552118"/>
    <x v="10"/>
  </r>
  <r>
    <n v="677"/>
    <n v="77"/>
    <x v="6"/>
    <x v="603"/>
    <x v="60"/>
    <d v="2025-06-30T00:00:00"/>
    <x v="18"/>
    <n v="272597"/>
    <n v="163558"/>
    <n v="109039"/>
    <n v="1122552118"/>
    <n v="2400000000"/>
    <n v="180000000"/>
    <n v="320000"/>
    <n v="140000"/>
    <n v="1800000"/>
    <n v="8.7123875763734954E-2"/>
    <n v="0.2608695652173913"/>
    <n v="0.5625"/>
    <n v="0.32"/>
    <n v="0.31111111111111112"/>
    <n v="0.4"/>
    <n v="4.9143760602711771E-2"/>
    <n v="0.28305538183517154"/>
    <n v="28.305538183517154"/>
    <s v="SOLID"/>
    <n v="0.59999926631621037"/>
    <n v="0.40000073368378963"/>
    <n v="0.66666870467968553"/>
    <s v="⚖️ Balanced"/>
    <n v="3702552118"/>
    <x v="3"/>
  </r>
  <r>
    <n v="678"/>
    <n v="78"/>
    <x v="6"/>
    <x v="604"/>
    <x v="70"/>
    <d v="2025-02-25T00:00:00"/>
    <x v="4"/>
    <n v="272320"/>
    <n v="163392"/>
    <n v="108928"/>
    <n v="244552118"/>
    <n v="700000000"/>
    <n v="80000000"/>
    <n v="150000"/>
    <n v="60000"/>
    <n v="400000"/>
    <n v="1.8980257579800184E-2"/>
    <n v="7.6086956521739135E-2"/>
    <n v="0.25"/>
    <n v="0.15"/>
    <n v="0.13333333333333333"/>
    <n v="8.8888888888888892E-2"/>
    <n v="4.9093823069698013E-2"/>
    <n v="0.10825154951072648"/>
    <n v="10.825154951072648"/>
    <s v="EMERGING"/>
    <n v="0.6"/>
    <n v="0.4"/>
    <n v="0.66666666666666663"/>
    <s v="🇰🇷 Korea-Led"/>
    <n v="1024552118"/>
    <x v="9"/>
  </r>
  <r>
    <n v="679"/>
    <n v="79"/>
    <x v="6"/>
    <x v="605"/>
    <x v="115"/>
    <d v="2025-05-12T00:00:00"/>
    <x v="2"/>
    <n v="262497"/>
    <n v="157498"/>
    <n v="104999"/>
    <n v="822552118"/>
    <n v="2000000000"/>
    <n v="160000000"/>
    <n v="280000"/>
    <n v="120000"/>
    <n v="900000"/>
    <n v="6.3840179345534001E-2"/>
    <n v="0.21739130434782608"/>
    <n v="0.5"/>
    <n v="0.28000000000000003"/>
    <n v="0.26666666666666666"/>
    <n v="0.2"/>
    <n v="4.732293358668669E-2"/>
    <n v="0.22651994338252873"/>
    <n v="22.651994338252873"/>
    <s v="SOLID"/>
    <n v="0.59999923808653055"/>
    <n v="0.4000007619134695"/>
    <n v="0.66666878309565836"/>
    <s v="⚖️ Balanced"/>
    <n v="2982552118"/>
    <x v="8"/>
  </r>
  <r>
    <n v="680"/>
    <n v="80"/>
    <x v="6"/>
    <x v="606"/>
    <x v="18"/>
    <d v="2025-07-01T00:00:00"/>
    <x v="2"/>
    <n v="258804"/>
    <n v="155282"/>
    <n v="103522"/>
    <n v="522552118"/>
    <n v="1200000000"/>
    <n v="100000000"/>
    <n v="180000"/>
    <n v="70000"/>
    <n v="500000"/>
    <n v="4.0556482927333055E-2"/>
    <n v="0.13043478260869565"/>
    <n v="0.3125"/>
    <n v="0.18"/>
    <n v="0.15555555555555556"/>
    <n v="0.1111111111111111"/>
    <n v="4.6657159906470784E-2"/>
    <n v="0.14023692311566557"/>
    <n v="14.023692311566558"/>
    <s v="EMERGING"/>
    <n v="0.59999845442883415"/>
    <n v="0.40000154557116585"/>
    <n v="0.66667095993096426"/>
    <s v="⚖️ Balanced"/>
    <n v="1822552118"/>
    <x v="4"/>
  </r>
  <r>
    <n v="681"/>
    <n v="81"/>
    <x v="6"/>
    <x v="607"/>
    <x v="0"/>
    <d v="2025-06-13T00:00:00"/>
    <x v="0"/>
    <n v="255444"/>
    <n v="102178"/>
    <n v="153266"/>
    <n v="1122552118"/>
    <n v="2600000000"/>
    <n v="300000000"/>
    <n v="900000"/>
    <n v="400000"/>
    <n v="4200000"/>
    <n v="8.7123875763734954E-2"/>
    <n v="0.28260869565217389"/>
    <n v="0.9375"/>
    <n v="0.9"/>
    <n v="0.88888888888888884"/>
    <n v="0.93333333333333335"/>
    <n v="4.605141943381294E-2"/>
    <n v="0.56297198759161693"/>
    <n v="56.297198759161695"/>
    <s v="RISING"/>
    <n v="0.4000015659009411"/>
    <n v="0.59999843409905884"/>
    <n v="1.4999902131574312"/>
    <s v="⚖️ Balanced"/>
    <n v="4022552118"/>
    <x v="3"/>
  </r>
  <r>
    <n v="682"/>
    <n v="82"/>
    <x v="6"/>
    <x v="608"/>
    <x v="126"/>
    <d v="2025-06-12T00:00:00"/>
    <x v="0"/>
    <n v="254190"/>
    <n v="152514"/>
    <n v="101676"/>
    <n v="1122552118"/>
    <n v="2200000000"/>
    <n v="130000000"/>
    <n v="240000"/>
    <n v="100000"/>
    <n v="700000"/>
    <n v="8.7123875763734954E-2"/>
    <n v="0.2391304347826087"/>
    <n v="0.40625"/>
    <n v="0.24"/>
    <n v="0.22222222222222221"/>
    <n v="0.15555555555555556"/>
    <n v="4.5825348435981704E-2"/>
    <n v="0.20346831543402932"/>
    <n v="20.346831543402931"/>
    <s v="SOLID"/>
    <n v="0.6"/>
    <n v="0.4"/>
    <n v="0.66666666666666663"/>
    <s v="🇰🇷 Korea-Led"/>
    <n v="3452552118"/>
    <x v="3"/>
  </r>
  <r>
    <n v="683"/>
    <n v="83"/>
    <x v="6"/>
    <x v="609"/>
    <x v="147"/>
    <d v="2025-05-10T00:00:00"/>
    <x v="25"/>
    <n v="253912"/>
    <n v="152347"/>
    <n v="101565"/>
    <n v="822552118"/>
    <n v="1800000000"/>
    <n v="120000000"/>
    <n v="200000"/>
    <n v="90000"/>
    <n v="600000"/>
    <n v="6.3840179345534001E-2"/>
    <n v="0.19565217391304349"/>
    <n v="0.375"/>
    <n v="0.2"/>
    <n v="0.2"/>
    <n v="0.13333333333333333"/>
    <n v="4.577523062306537E-2"/>
    <n v="0.17603737721595067"/>
    <n v="17.603737721595067"/>
    <s v="EMERGING"/>
    <n v="0.59999921232553011"/>
    <n v="0.40000078767446989"/>
    <n v="0.66666885465417769"/>
    <s v="⚖️ Balanced"/>
    <n v="2742552118"/>
    <x v="8"/>
  </r>
  <r>
    <n v="684"/>
    <n v="84"/>
    <x v="6"/>
    <x v="610"/>
    <x v="148"/>
    <d v="2025-05-01T00:00:00"/>
    <x v="12"/>
    <n v="250967"/>
    <n v="150580"/>
    <n v="100387"/>
    <n v="611552118"/>
    <n v="1400000000"/>
    <n v="120000000"/>
    <n v="220000"/>
    <n v="90000"/>
    <n v="700000"/>
    <n v="4.7463979531399338E-2"/>
    <n v="0.15217391304347827"/>
    <n v="0.375"/>
    <n v="0.22"/>
    <n v="0.2"/>
    <n v="0.15555555555555556"/>
    <n v="4.5244306309976869E-2"/>
    <n v="0.17110662189380732"/>
    <n v="17.110662189380733"/>
    <s v="EMERGING"/>
    <n v="0.59999920308247701"/>
    <n v="0.40000079691752299"/>
    <n v="0.66666888032939298"/>
    <s v="⚖️ Balanced"/>
    <n v="2131552118"/>
    <x v="8"/>
  </r>
  <r>
    <n v="685"/>
    <n v="85"/>
    <x v="6"/>
    <x v="611"/>
    <x v="80"/>
    <d v="2024-10-05T00:00:00"/>
    <x v="9"/>
    <n v="244094"/>
    <n v="146456"/>
    <n v="97638"/>
    <n v="2112552118"/>
    <n v="4200000000"/>
    <n v="280000000"/>
    <n v="600000"/>
    <n v="250000"/>
    <n v="2000000"/>
    <n v="0.16396007394379808"/>
    <n v="0.45652173913043476"/>
    <n v="0.875"/>
    <n v="0.6"/>
    <n v="0.55555555555555558"/>
    <n v="0.44444444444444442"/>
    <n v="4.4005242539566933E-2"/>
    <n v="0.4527676411969655"/>
    <n v="45.276764119696551"/>
    <s v="RISING"/>
    <n v="0.5999983612870452"/>
    <n v="0.40000163871295485"/>
    <n v="0.66667121865952916"/>
    <s v="⚖️ Balanced"/>
    <n v="6592552118"/>
    <x v="6"/>
  </r>
  <r>
    <n v="686"/>
    <n v="86"/>
    <x v="6"/>
    <x v="612"/>
    <x v="145"/>
    <d v="2025-04-01T00:00:00"/>
    <x v="2"/>
    <n v="241844"/>
    <n v="145106"/>
    <n v="96738"/>
    <n v="522552118"/>
    <n v="1200000000"/>
    <n v="100000000"/>
    <n v="180000"/>
    <n v="70000"/>
    <n v="500000"/>
    <n v="4.0556482927333055E-2"/>
    <n v="0.13043478260869565"/>
    <n v="0.3125"/>
    <n v="0.18"/>
    <n v="0.15555555555555556"/>
    <n v="0.1111111111111111"/>
    <n v="4.3599612758769266E-2"/>
    <n v="0.13990059292941839"/>
    <n v="13.99005929294184"/>
    <s v="EMERGING"/>
    <n v="0.59999834604124969"/>
    <n v="0.40000165395875026"/>
    <n v="0.66667126100919327"/>
    <s v="⚖️ Balanced"/>
    <n v="1822552118"/>
    <x v="0"/>
  </r>
  <r>
    <n v="687"/>
    <n v="87"/>
    <x v="6"/>
    <x v="613"/>
    <x v="117"/>
    <d v="2025-03-12T00:00:00"/>
    <x v="22"/>
    <n v="240703"/>
    <n v="144422"/>
    <n v="96281"/>
    <n v="522552118"/>
    <n v="1200000000"/>
    <n v="95000000"/>
    <n v="170000"/>
    <n v="70000"/>
    <n v="500000"/>
    <n v="4.0556482927333055E-2"/>
    <n v="0.13043478260869565"/>
    <n v="0.296875"/>
    <n v="0.17"/>
    <n v="0.15555555555555556"/>
    <n v="0.1111111111111111"/>
    <n v="4.3393913389929206E-2"/>
    <n v="0.13613421599884598"/>
    <n v="13.613421599884598"/>
    <s v="EMERGING"/>
    <n v="0.60000083089949019"/>
    <n v="0.39999916910050975"/>
    <n v="0.66666435861572337"/>
    <s v="🇰🇷 Korea-Led"/>
    <n v="1817552118"/>
    <x v="10"/>
  </r>
  <r>
    <n v="688"/>
    <n v="88"/>
    <x v="6"/>
    <x v="614"/>
    <x v="57"/>
    <d v="2025-06-10T00:00:00"/>
    <x v="2"/>
    <n v="235515"/>
    <n v="141309"/>
    <n v="94206"/>
    <n v="822552118"/>
    <n v="2000000000"/>
    <n v="160000000"/>
    <n v="280000"/>
    <n v="120000"/>
    <n v="1000000"/>
    <n v="6.3840179345534001E-2"/>
    <n v="0.21739130434782608"/>
    <n v="0.5"/>
    <n v="0.28000000000000003"/>
    <n v="0.26666666666666666"/>
    <n v="0.22222222222222221"/>
    <n v="4.2458621255361075E-2"/>
    <n v="0.2286515356927496"/>
    <n v="22.865153569274959"/>
    <s v="SOLID"/>
    <n v="0.6"/>
    <n v="0.4"/>
    <n v="0.66666666666666663"/>
    <s v="🇰🇷 Korea-Led"/>
    <n v="2982552118"/>
    <x v="3"/>
  </r>
  <r>
    <n v="689"/>
    <n v="89"/>
    <x v="6"/>
    <x v="615"/>
    <x v="61"/>
    <d v="2024-11-20T00:00:00"/>
    <x v="5"/>
    <n v="235068"/>
    <n v="141041"/>
    <n v="94027"/>
    <n v="611552118"/>
    <n v="1500000000"/>
    <n v="140000000"/>
    <n v="300000"/>
    <n v="120000"/>
    <n v="1000000"/>
    <n v="4.7463979531399338E-2"/>
    <n v="0.16304347826086957"/>
    <n v="0.4375"/>
    <n v="0.3"/>
    <n v="0.26666666666666666"/>
    <n v="0.22222222222222221"/>
    <n v="4.2378036138909274E-2"/>
    <n v="0.20988082492861307"/>
    <n v="20.988082492861306"/>
    <s v="SOLID"/>
    <n v="0.60000085081763577"/>
    <n v="0.39999914918236423"/>
    <n v="0.66666430328769644"/>
    <s v="🇰🇷 Korea-Led"/>
    <n v="2251552118"/>
    <x v="2"/>
  </r>
  <r>
    <n v="690"/>
    <n v="90"/>
    <x v="6"/>
    <x v="616"/>
    <x v="4"/>
    <d v="2025-06-18T00:00:00"/>
    <x v="0"/>
    <n v="225550"/>
    <n v="135330"/>
    <n v="90220"/>
    <n v="1122552118"/>
    <n v="2400000000"/>
    <n v="180000000"/>
    <n v="320000"/>
    <n v="140000"/>
    <n v="1200000"/>
    <n v="8.7123875763734954E-2"/>
    <n v="0.2608695652173913"/>
    <n v="0.5625"/>
    <n v="0.32"/>
    <n v="0.31111111111111112"/>
    <n v="0.26666666666666666"/>
    <n v="4.066213202618385E-2"/>
    <n v="0.26612240269175352"/>
    <n v="26.612240269175352"/>
    <s v="SOLID"/>
    <n v="0.6"/>
    <n v="0.4"/>
    <n v="0.66666666666666663"/>
    <s v="🇰🇷 Korea-Led"/>
    <n v="3702552118"/>
    <x v="3"/>
  </r>
  <r>
    <n v="691"/>
    <n v="91"/>
    <x v="6"/>
    <x v="617"/>
    <x v="127"/>
    <d v="2025-05-02T00:00:00"/>
    <x v="1"/>
    <n v="218547"/>
    <n v="131128"/>
    <n v="87419"/>
    <n v="744552118"/>
    <n v="1600000000"/>
    <n v="130000000"/>
    <n v="240000"/>
    <n v="100000"/>
    <n v="800000"/>
    <n v="5.7786418276801761E-2"/>
    <n v="0.17391304347826086"/>
    <n v="0.40625"/>
    <n v="0.24"/>
    <n v="0.22222222222222221"/>
    <n v="0.17777777777777778"/>
    <n v="3.9399631868438936E-2"/>
    <n v="0.1890604544088792"/>
    <n v="18.906045440887919"/>
    <s v="EMERGING"/>
    <n v="0.5999990848650405"/>
    <n v="0.4000009151349595"/>
    <n v="0.66666920871209812"/>
    <s v="⚖️ Balanced"/>
    <n v="2474552118"/>
    <x v="8"/>
  </r>
  <r>
    <n v="692"/>
    <n v="92"/>
    <x v="6"/>
    <x v="618"/>
    <x v="149"/>
    <d v="2025-03-25T00:00:00"/>
    <x v="7"/>
    <n v="210484"/>
    <n v="126290"/>
    <n v="84194"/>
    <n v="522552118"/>
    <n v="1200000000"/>
    <n v="95000000"/>
    <n v="170000"/>
    <n v="70000"/>
    <n v="500000"/>
    <n v="4.0556482927333055E-2"/>
    <n v="0.13043478260869565"/>
    <n v="0.296875"/>
    <n v="0.17"/>
    <n v="0.15555555555555556"/>
    <n v="0.1111111111111111"/>
    <n v="3.7946035013962681E-2"/>
    <n v="0.13553494937748967"/>
    <n v="13.553494937748967"/>
    <s v="EMERGING"/>
    <n v="0.5999980996180232"/>
    <n v="0.4000019003819768"/>
    <n v="0.66667194552221076"/>
    <s v="⚖️ Balanced"/>
    <n v="1817552118"/>
    <x v="10"/>
  </r>
  <r>
    <n v="693"/>
    <n v="93"/>
    <x v="6"/>
    <x v="619"/>
    <x v="122"/>
    <d v="2025-04-05T00:00:00"/>
    <x v="11"/>
    <n v="207972"/>
    <n v="124783"/>
    <n v="83189"/>
    <n v="522552118"/>
    <n v="1200000000"/>
    <n v="100000000"/>
    <n v="180000"/>
    <n v="70000"/>
    <n v="500000"/>
    <n v="4.0556482927333055E-2"/>
    <n v="0.13043478260869565"/>
    <n v="0.3125"/>
    <n v="0.18"/>
    <n v="0.15555555555555556"/>
    <n v="0.1111111111111111"/>
    <n v="3.7493171898689906E-2"/>
    <n v="0.13922888443480966"/>
    <n v="13.922888443480966"/>
    <s v="EMERGING"/>
    <n v="0.59999903833208312"/>
    <n v="0.40000096166791682"/>
    <n v="0.66666933797071715"/>
    <s v="⚖️ Balanced"/>
    <n v="1822552118"/>
    <x v="0"/>
  </r>
  <r>
    <n v="694"/>
    <n v="94"/>
    <x v="6"/>
    <x v="620"/>
    <x v="1"/>
    <d v="2025-09-15T00:00:00"/>
    <x v="1"/>
    <n v="205222"/>
    <n v="123133"/>
    <n v="82089"/>
    <n v="1122552118"/>
    <n v="2600000000"/>
    <n v="200000000"/>
    <n v="400000"/>
    <n v="170000"/>
    <n v="1200000"/>
    <n v="8.7123875763734954E-2"/>
    <n v="0.28260869565217389"/>
    <n v="0.625"/>
    <n v="0.4"/>
    <n v="0.37777777777777777"/>
    <n v="0.26666666666666666"/>
    <n v="3.6997402166603868E-2"/>
    <n v="0.29865660124777943"/>
    <n v="29.865660124777943"/>
    <s v="SOLID"/>
    <n v="0.59999902544561501"/>
    <n v="0.40000097455438499"/>
    <n v="0.66666937376657764"/>
    <s v="⚖️ Balanced"/>
    <n v="3922552118"/>
    <x v="1"/>
  </r>
  <r>
    <n v="695"/>
    <n v="95"/>
    <x v="6"/>
    <x v="621"/>
    <x v="139"/>
    <d v="2025-03-22T00:00:00"/>
    <x v="7"/>
    <n v="201811"/>
    <n v="121087"/>
    <n v="80724"/>
    <n v="522552118"/>
    <n v="1200000000"/>
    <n v="95000000"/>
    <n v="170000"/>
    <n v="70000"/>
    <n v="500000"/>
    <n v="4.0556482927333055E-2"/>
    <n v="0.13043478260869565"/>
    <n v="0.296875"/>
    <n v="0.17"/>
    <n v="0.15555555555555556"/>
    <n v="0.1111111111111111"/>
    <n v="3.6382467418914606E-2"/>
    <n v="0.13536295694203437"/>
    <n v="13.536295694203437"/>
    <s v="EMERGING"/>
    <n v="0.60000198205251443"/>
    <n v="0.39999801794748552"/>
    <n v="0.66666116098342509"/>
    <s v="🇰🇷 Korea-Led"/>
    <n v="1817552118"/>
    <x v="10"/>
  </r>
  <r>
    <n v="696"/>
    <n v="96"/>
    <x v="6"/>
    <x v="622"/>
    <x v="16"/>
    <d v="2024-09-15T00:00:00"/>
    <x v="9"/>
    <n v="198456"/>
    <n v="119074"/>
    <n v="79382"/>
    <n v="2112552118"/>
    <n v="4200000000"/>
    <n v="280000000"/>
    <n v="600000"/>
    <n v="250000"/>
    <n v="2000000"/>
    <n v="0.16396007394379808"/>
    <n v="0.45652173913043476"/>
    <n v="0.875"/>
    <n v="0.6"/>
    <n v="0.55555555555555558"/>
    <n v="0.44444444444444442"/>
    <n v="3.5777628345769641E-2"/>
    <n v="0.45186260363564784"/>
    <n v="45.186260363564784"/>
    <s v="RISING"/>
    <n v="0.60000201556012411"/>
    <n v="0.39999798443987583"/>
    <n v="0.66666106790735169"/>
    <s v="🇰🇷 Korea-Led"/>
    <n v="6592552118"/>
    <x v="1"/>
  </r>
  <r>
    <n v="697"/>
    <n v="97"/>
    <x v="6"/>
    <x v="623"/>
    <x v="81"/>
    <d v="2025-08-25T00:00:00"/>
    <x v="7"/>
    <n v="198209"/>
    <n v="118925"/>
    <n v="79284"/>
    <n v="1122552118"/>
    <n v="2800000000"/>
    <n v="180000000"/>
    <n v="350000"/>
    <n v="150000"/>
    <n v="1500000"/>
    <n v="8.7123875763734954E-2"/>
    <n v="0.30434782608695654"/>
    <n v="0.5625"/>
    <n v="0.35"/>
    <n v="0.33333333333333331"/>
    <n v="0.33333333333333331"/>
    <n v="3.573309920983319E-2"/>
    <n v="0.28806040231866986"/>
    <n v="28.806040231866987"/>
    <s v="SOLID"/>
    <n v="0.59999798192816678"/>
    <n v="0.40000201807183328"/>
    <n v="0.66667227244061378"/>
    <s v="⚖️ Balanced"/>
    <n v="4102552118"/>
    <x v="7"/>
  </r>
  <r>
    <n v="698"/>
    <n v="98"/>
    <x v="6"/>
    <x v="624"/>
    <x v="123"/>
    <d v="2025-02-18T00:00:00"/>
    <x v="14"/>
    <n v="195925"/>
    <n v="117555"/>
    <n v="78370"/>
    <n v="244552118"/>
    <n v="700000000"/>
    <n v="80000000"/>
    <n v="150000"/>
    <n v="60000"/>
    <n v="400000"/>
    <n v="1.8980257579800184E-2"/>
    <n v="7.6086956521739135E-2"/>
    <n v="0.25"/>
    <n v="0.15"/>
    <n v="0.13333333333333333"/>
    <n v="8.8888888888888892E-2"/>
    <n v="3.5321339912347913E-2"/>
    <n v="0.10673657636341796"/>
    <n v="10.673657636341796"/>
    <s v="EMERGING"/>
    <n v="0.6"/>
    <n v="0.4"/>
    <n v="0.66666666666666663"/>
    <s v="🇰🇷 Korea-Led"/>
    <n v="1024552118"/>
    <x v="9"/>
  </r>
  <r>
    <n v="699"/>
    <n v="99"/>
    <x v="6"/>
    <x v="625"/>
    <x v="1"/>
    <d v="2025-09-15T00:00:00"/>
    <x v="1"/>
    <n v="193470"/>
    <n v="116082"/>
    <n v="77388"/>
    <n v="1122552118"/>
    <n v="2600000000"/>
    <n v="200000000"/>
    <n v="400000"/>
    <n v="170000"/>
    <n v="1200000"/>
    <n v="8.7123875763734954E-2"/>
    <n v="0.28260869565217389"/>
    <n v="0.625"/>
    <n v="0.4"/>
    <n v="0.37777777777777777"/>
    <n v="0.26666666666666666"/>
    <n v="3.487875275152201E-2"/>
    <n v="0.29842354981212044"/>
    <n v="29.842354981212043"/>
    <s v="SOLID"/>
    <n v="0.6"/>
    <n v="0.4"/>
    <n v="0.66666666666666663"/>
    <s v="🇰🇷 Korea-Led"/>
    <n v="3922552118"/>
    <x v="1"/>
  </r>
  <r>
    <n v="700"/>
    <n v="100"/>
    <x v="6"/>
    <x v="626"/>
    <x v="150"/>
    <d v="2025-02-05T00:00:00"/>
    <x v="36"/>
    <n v="193399"/>
    <n v="116039"/>
    <n v="77360"/>
    <n v="244552118"/>
    <n v="700000000"/>
    <n v="60000000"/>
    <n v="120000"/>
    <n v="50000"/>
    <n v="300000"/>
    <n v="1.8980257579800184E-2"/>
    <n v="7.6086956521739135E-2"/>
    <n v="0.1875"/>
    <n v="0.12"/>
    <n v="0.1111111111111111"/>
    <n v="6.6666666666666666E-2"/>
    <n v="3.4865952878439063E-2"/>
    <n v="8.7555928234132441E-2"/>
    <n v="8.7555928234132434"/>
    <s v="EMERGING"/>
    <n v="0.59999793173697902"/>
    <n v="0.40000206826302098"/>
    <n v="0.66667241186152937"/>
    <s v="⚖️ Balanced"/>
    <n v="1004552118"/>
    <x v="9"/>
  </r>
  <r>
    <n v="701"/>
    <n v="1"/>
    <x v="7"/>
    <x v="627"/>
    <x v="0"/>
    <d v="2026-01-05T00:00:00"/>
    <x v="0"/>
    <n v="3803910"/>
    <n v="1521564"/>
    <n v="2282346"/>
    <n v="988552118"/>
    <n v="2600000000"/>
    <n v="182000000"/>
    <n v="420000"/>
    <n v="180000"/>
    <n v="4200000"/>
    <n v="7.6723824696938531E-2"/>
    <n v="0.28260869565217389"/>
    <n v="0.56874999999999998"/>
    <n v="0.42"/>
    <n v="0.4"/>
    <n v="0.93333333333333335"/>
    <n v="0.68576852421068957"/>
    <n v="0.44540080436949436"/>
    <n v="44.540080436949438"/>
    <s v="RISING"/>
    <n v="0.4"/>
    <n v="0.6"/>
    <n v="1.5"/>
    <s v="🌍 Global-Led"/>
    <n v="3770552118"/>
    <x v="5"/>
  </r>
  <r>
    <n v="702"/>
    <n v="2"/>
    <x v="7"/>
    <x v="628"/>
    <x v="56"/>
    <d v="2026-01-12T00:00:00"/>
    <x v="18"/>
    <n v="1803105"/>
    <n v="721242"/>
    <n v="1081863"/>
    <n v="822552118"/>
    <n v="2200000000"/>
    <n v="145000000"/>
    <n v="310000"/>
    <n v="140000"/>
    <n v="1800000"/>
    <n v="6.3840179345534001E-2"/>
    <n v="0.2391304347826087"/>
    <n v="0.453125"/>
    <n v="0.31"/>
    <n v="0.31111111111111112"/>
    <n v="0.4"/>
    <n v="0.32506359373563393"/>
    <n v="0.28771359595060381"/>
    <n v="28.771359595060382"/>
    <s v="SOLID"/>
    <n v="0.4"/>
    <n v="0.6"/>
    <n v="1.5"/>
    <s v="🌍 Global-Led"/>
    <n v="3167552118"/>
    <x v="5"/>
  </r>
  <r>
    <n v="703"/>
    <n v="3"/>
    <x v="7"/>
    <x v="629"/>
    <x v="9"/>
    <d v="2026-01-20T00:00:00"/>
    <x v="4"/>
    <n v="1750692"/>
    <n v="700277"/>
    <n v="1050415"/>
    <n v="1122552118"/>
    <n v="3200000000"/>
    <n v="198000000"/>
    <n v="500000"/>
    <n v="210000"/>
    <n v="2500000"/>
    <n v="8.7123875763734954E-2"/>
    <n v="0.34782608695652173"/>
    <n v="0.61875000000000002"/>
    <n v="0.5"/>
    <n v="0.46666666666666667"/>
    <n v="0.55555555555555558"/>
    <n v="0.31561458320187924"/>
    <n v="0.39967616990562099"/>
    <n v="39.967616990562099"/>
    <s v="SOLID"/>
    <n v="0.40000011424054033"/>
    <n v="0.59999988575945973"/>
    <n v="1.499999285996827"/>
    <s v="⚖️ Balanced"/>
    <n v="4520552118"/>
    <x v="5"/>
  </r>
  <r>
    <n v="704"/>
    <n v="4"/>
    <x v="7"/>
    <x v="630"/>
    <x v="151"/>
    <d v="2026-01-25T00:00:00"/>
    <x v="0"/>
    <n v="1421925"/>
    <n v="568770"/>
    <n v="853155"/>
    <n v="1988552118"/>
    <n v="4800000000"/>
    <n v="260000000"/>
    <n v="720000"/>
    <n v="300000"/>
    <n v="4200000"/>
    <n v="0.15433614609094168"/>
    <n v="0.52173913043478259"/>
    <n v="0.8125"/>
    <n v="0.72"/>
    <n v="0.66666666666666663"/>
    <n v="0.93333333333333335"/>
    <n v="0.25634450047143192"/>
    <n v="0.56601572018880675"/>
    <n v="56.601572018880674"/>
    <s v="RISING"/>
    <n v="0.4"/>
    <n v="0.6"/>
    <n v="1.5"/>
    <s v="🌍 Global-Led"/>
    <n v="7048552118"/>
    <x v="5"/>
  </r>
  <r>
    <n v="705"/>
    <n v="5"/>
    <x v="7"/>
    <x v="631"/>
    <x v="81"/>
    <d v="2026-02-01T00:00:00"/>
    <x v="5"/>
    <n v="782574"/>
    <n v="391287"/>
    <n v="391287"/>
    <n v="611552118"/>
    <n v="1500000000"/>
    <n v="120000000"/>
    <n v="210000"/>
    <n v="90000"/>
    <n v="1000000"/>
    <n v="4.7463979531399338E-2"/>
    <n v="0.16304347826086957"/>
    <n v="0.375"/>
    <n v="0.21"/>
    <n v="0.2"/>
    <n v="0.22222222222222221"/>
    <n v="0.14108236447909023"/>
    <n v="0.1900966343793663"/>
    <n v="19.009663437936631"/>
    <s v="EMERGING"/>
    <n v="0.5"/>
    <n v="0.5"/>
    <n v="1"/>
    <s v="⚖️ Balanced"/>
    <n v="2231552118"/>
    <x v="9"/>
  </r>
  <r>
    <n v="706"/>
    <n v="6"/>
    <x v="7"/>
    <x v="632"/>
    <x v="2"/>
    <d v="2026-02-05T00:00:00"/>
    <x v="2"/>
    <n v="678262"/>
    <n v="339131"/>
    <n v="339131"/>
    <n v="344552118"/>
    <n v="900000000"/>
    <n v="90000000"/>
    <n v="150000"/>
    <n v="60000"/>
    <n v="800000"/>
    <n v="2.6741489719200498E-2"/>
    <n v="9.7826086956521743E-2"/>
    <n v="0.28125"/>
    <n v="0.15"/>
    <n v="0.13333333333333333"/>
    <n v="0.17777777777777778"/>
    <n v="0.12227700728150527"/>
    <n v="0.13674854039969703"/>
    <n v="13.674854039969702"/>
    <s v="EMERGING"/>
    <n v="0.5"/>
    <n v="0.5"/>
    <n v="1"/>
    <s v="⚖️ Balanced"/>
    <n v="1334552118"/>
    <x v="9"/>
  </r>
  <r>
    <n v="707"/>
    <n v="7"/>
    <x v="7"/>
    <x v="633"/>
    <x v="22"/>
    <d v="2026-02-10T00:00:00"/>
    <x v="11"/>
    <n v="614106"/>
    <n v="307053"/>
    <n v="307053"/>
    <n v="822552118"/>
    <n v="2100000000"/>
    <n v="160000000"/>
    <n v="280000"/>
    <n v="120000"/>
    <n v="900000"/>
    <n v="6.3840179345534001E-2"/>
    <n v="0.22826086956521738"/>
    <n v="0.5"/>
    <n v="0.28000000000000003"/>
    <n v="0.26666666666666666"/>
    <n v="0.2"/>
    <n v="0.11071096985179189"/>
    <n v="0.23534045345864685"/>
    <n v="23.534045345864683"/>
    <s v="SOLID"/>
    <n v="0.5"/>
    <n v="0.5"/>
    <n v="1"/>
    <s v="⚖️ Balanced"/>
    <n v="3082552118"/>
    <x v="9"/>
  </r>
  <r>
    <n v="708"/>
    <n v="8"/>
    <x v="7"/>
    <x v="634"/>
    <x v="1"/>
    <d v="2026-02-12T00:00:00"/>
    <x v="10"/>
    <n v="470959"/>
    <n v="282575"/>
    <n v="188384"/>
    <n v="244552118"/>
    <n v="400000000"/>
    <n v="40000000"/>
    <n v="90000"/>
    <n v="30000"/>
    <n v="200000"/>
    <n v="1.8980257579800184E-2"/>
    <n v="4.3478260869565216E-2"/>
    <n v="0.125"/>
    <n v="0.09"/>
    <n v="6.6666666666666666E-2"/>
    <n v="4.4444444444444446E-2"/>
    <n v="8.4904442637639202E-2"/>
    <n v="6.5497239402330432E-2"/>
    <n v="6.5497239402330436"/>
    <s v="EMERGING"/>
    <n v="0.59999915066916654"/>
    <n v="0.40000084933083346"/>
    <n v="0.66666902592232147"/>
    <s v="⚖️ Balanced"/>
    <n v="684552118"/>
    <x v="9"/>
  </r>
  <r>
    <n v="709"/>
    <n v="9"/>
    <x v="7"/>
    <x v="635"/>
    <x v="152"/>
    <d v="2026-02-15T00:00:00"/>
    <x v="2"/>
    <n v="395000"/>
    <n v="237000"/>
    <n v="158000"/>
    <n v="611552118"/>
    <n v="2000000000"/>
    <n v="110000000"/>
    <n v="200000"/>
    <n v="80000"/>
    <n v="600000"/>
    <n v="4.7463979531399338E-2"/>
    <n v="0.21739130434782608"/>
    <n v="0.34375"/>
    <n v="0.2"/>
    <n v="0.17777777777777778"/>
    <n v="0.13333333333333333"/>
    <n v="7.1210561517812562E-2"/>
    <n v="0.17200681093285283"/>
    <n v="17.200681093285283"/>
    <s v="EMERGING"/>
    <n v="0.6"/>
    <n v="0.4"/>
    <n v="0.66666666666666663"/>
    <s v="🇰🇷 Korea-Led"/>
    <n v="2721552118"/>
    <x v="9"/>
  </r>
  <r>
    <n v="710"/>
    <n v="10"/>
    <x v="7"/>
    <x v="636"/>
    <x v="120"/>
    <d v="2026-02-18T00:00:00"/>
    <x v="22"/>
    <n v="385753"/>
    <n v="231452"/>
    <n v="154301"/>
    <n v="522552118"/>
    <n v="1200000000"/>
    <n v="95000000"/>
    <n v="180000"/>
    <n v="70000"/>
    <n v="500000"/>
    <n v="4.0556482927333055E-2"/>
    <n v="0.13043478260869565"/>
    <n v="0.296875"/>
    <n v="0.18"/>
    <n v="0.15555555555555556"/>
    <n v="0.1111111111111111"/>
    <n v="6.9543513258685435E-2"/>
    <n v="0.14041067198440918"/>
    <n v="14.041067198440919"/>
    <s v="EMERGING"/>
    <n v="0.60000051846647984"/>
    <n v="0.39999948153352016"/>
    <n v="0.66666522648324489"/>
    <s v="🇰🇷 Korea-Led"/>
    <n v="1817552118"/>
    <x v="9"/>
  </r>
  <r>
    <n v="711"/>
    <n v="11"/>
    <x v="7"/>
    <x v="637"/>
    <x v="144"/>
    <d v="2026-02-20T00:00:00"/>
    <x v="31"/>
    <n v="368139"/>
    <n v="220883"/>
    <n v="147256"/>
    <n v="244552118"/>
    <n v="700000000"/>
    <n v="50000000"/>
    <n v="120000"/>
    <n v="40000"/>
    <n v="300000"/>
    <n v="1.8980257579800184E-2"/>
    <n v="7.6086956521739135E-2"/>
    <n v="0.15625"/>
    <n v="0.12"/>
    <n v="8.8888888888888892E-2"/>
    <n v="6.6666666666666666E-2"/>
    <n v="6.6368063054698723E-2"/>
    <n v="8.3444771464632098E-2"/>
    <n v="8.344477146463209"/>
    <s v="EMERGING"/>
    <n v="0.59999891345388567"/>
    <n v="0.40000108654611438"/>
    <n v="0.66666968485578337"/>
    <s v="⚖️ Balanced"/>
    <n v="994552118"/>
    <x v="9"/>
  </r>
  <r>
    <n v="712"/>
    <n v="12"/>
    <x v="7"/>
    <x v="638"/>
    <x v="0"/>
    <d v="2026-01-05T00:00:00"/>
    <x v="0"/>
    <n v="282796"/>
    <n v="169678"/>
    <n v="113118"/>
    <n v="988552118"/>
    <n v="2600000000"/>
    <n v="182000000"/>
    <n v="420000"/>
    <n v="180000"/>
    <n v="4200000"/>
    <n v="7.6723824696938531E-2"/>
    <n v="0.28260869565217389"/>
    <n v="0.56874999999999998"/>
    <n v="0.42"/>
    <n v="0.4"/>
    <n v="0.93333333333333335"/>
    <n v="5.0982435329091948E-2"/>
    <n v="0.3755743345925186"/>
    <n v="37.557433459251861"/>
    <s v="SOLID"/>
    <n v="0.60000141444716337"/>
    <n v="0.39999858555283668"/>
    <n v="0.66666273765603079"/>
    <s v="🇰🇷 Korea-Led"/>
    <n v="3770552118"/>
    <x v="5"/>
  </r>
  <r>
    <n v="713"/>
    <n v="13"/>
    <x v="7"/>
    <x v="639"/>
    <x v="22"/>
    <d v="2026-02-10T00:00:00"/>
    <x v="11"/>
    <n v="258235"/>
    <n v="154941"/>
    <n v="103294"/>
    <n v="822552118"/>
    <n v="2100000000"/>
    <n v="160000000"/>
    <n v="280000"/>
    <n v="120000"/>
    <n v="900000"/>
    <n v="6.3840179345534001E-2"/>
    <n v="0.22826086956521738"/>
    <n v="0.5"/>
    <n v="0.28000000000000003"/>
    <n v="0.26666666666666666"/>
    <n v="0.2"/>
    <n v="4.6554580641904618E-2"/>
    <n v="0.22828325064555927"/>
    <n v="22.828325064555926"/>
    <s v="SOLID"/>
    <n v="0.6"/>
    <n v="0.4"/>
    <n v="0.66666666666666663"/>
    <s v="🇰🇷 Korea-Led"/>
    <n v="3082552118"/>
    <x v="9"/>
  </r>
  <r>
    <n v="714"/>
    <n v="14"/>
    <x v="7"/>
    <x v="640"/>
    <x v="153"/>
    <d v="2026-02-22T00:00:00"/>
    <x v="0"/>
    <n v="219058"/>
    <n v="131435"/>
    <n v="87623"/>
    <n v="611552118"/>
    <n v="2200000000"/>
    <n v="130000000"/>
    <n v="220000"/>
    <n v="90000"/>
    <n v="700000"/>
    <n v="4.7463979531399338E-2"/>
    <n v="0.2391304347826087"/>
    <n v="0.40625"/>
    <n v="0.22"/>
    <n v="0.2"/>
    <n v="0.15555555555555556"/>
    <n v="3.9491754898655654E-2"/>
    <n v="0.18994394993421412"/>
    <n v="18.994394993421412"/>
    <s v="EMERGING"/>
    <n v="0.60000091300020997"/>
    <n v="0.39999908699979003"/>
    <n v="0.66666413055883134"/>
    <s v="🇰🇷 Korea-Led"/>
    <n v="2941552118"/>
    <x v="9"/>
  </r>
  <r>
    <n v="715"/>
    <n v="15"/>
    <x v="7"/>
    <x v="641"/>
    <x v="148"/>
    <d v="2026-02-25T00:00:00"/>
    <x v="2"/>
    <n v="216414"/>
    <n v="129848"/>
    <n v="86566"/>
    <n v="522552118"/>
    <n v="1500000000"/>
    <n v="100000000"/>
    <n v="200000"/>
    <n v="85000"/>
    <n v="600000"/>
    <n v="4.0556482927333055E-2"/>
    <n v="0.16304347826086957"/>
    <n v="0.3125"/>
    <n v="0.2"/>
    <n v="0.18888888888888888"/>
    <n v="0.13333333333333333"/>
    <n v="3.9015094836242749E-2"/>
    <n v="0.15473977421881002"/>
    <n v="15.473977421881003"/>
    <s v="EMERGING"/>
    <n v="0.59999815169074089"/>
    <n v="0.40000184830925911"/>
    <n v="0.6666718008748691"/>
    <s v="⚖️ Balanced"/>
    <n v="2122552118"/>
    <x v="9"/>
  </r>
  <r>
    <n v="716"/>
    <n v="16"/>
    <x v="7"/>
    <x v="545"/>
    <x v="134"/>
    <d v="2026-02-27T00:00:00"/>
    <x v="7"/>
    <n v="200150"/>
    <n v="120090"/>
    <n v="80060"/>
    <n v="522552118"/>
    <n v="1200000000"/>
    <n v="95000000"/>
    <n v="170000"/>
    <n v="70000"/>
    <n v="500000"/>
    <n v="4.0556482927333055E-2"/>
    <n v="0.13043478260869565"/>
    <n v="0.296875"/>
    <n v="0.17"/>
    <n v="0.15555555555555556"/>
    <n v="0.1111111111111111"/>
    <n v="3.6083022500734641E-2"/>
    <n v="0.13533001800103459"/>
    <n v="13.533001800103458"/>
    <s v="EMERGING"/>
    <n v="0.6"/>
    <n v="0.4"/>
    <n v="0.66666666666666663"/>
    <s v="🇰🇷 Korea-Led"/>
    <n v="1817552118"/>
    <x v="9"/>
  </r>
  <r>
    <n v="717"/>
    <n v="17"/>
    <x v="7"/>
    <x v="642"/>
    <x v="0"/>
    <d v="2026-01-05T00:00:00"/>
    <x v="0"/>
    <n v="185106"/>
    <n v="111064"/>
    <n v="74042"/>
    <n v="988552118"/>
    <n v="2600000000"/>
    <n v="182000000"/>
    <n v="420000"/>
    <n v="180000"/>
    <n v="4200000"/>
    <n v="7.6723824696938531E-2"/>
    <n v="0.28260869565217389"/>
    <n v="0.56874999999999998"/>
    <n v="0.42"/>
    <n v="0.4"/>
    <n v="0.93333333333333335"/>
    <n v="3.3370891646370152E-2"/>
    <n v="0.3736370647874192"/>
    <n v="37.363706478741918"/>
    <s v="SOLID"/>
    <n v="0.60000216092401115"/>
    <n v="0.3999978390759889"/>
    <n v="0.66666066412158753"/>
    <s v="🇰🇷 Korea-Led"/>
    <n v="3770552118"/>
    <x v="5"/>
  </r>
  <r>
    <n v="718"/>
    <n v="18"/>
    <x v="7"/>
    <x v="643"/>
    <x v="81"/>
    <d v="2026-02-01T00:00:00"/>
    <x v="5"/>
    <n v="176019"/>
    <n v="105611"/>
    <n v="70408"/>
    <n v="611552118"/>
    <n v="1500000000"/>
    <n v="120000000"/>
    <n v="210000"/>
    <n v="90000"/>
    <n v="1000000"/>
    <n v="4.7463979531399338E-2"/>
    <n v="0.16304347826086957"/>
    <n v="0.375"/>
    <n v="0.21"/>
    <n v="0.2"/>
    <n v="0.22222222222222221"/>
    <n v="3.173268817165531E-2"/>
    <n v="0.17806816998554845"/>
    <n v="17.806816998554844"/>
    <s v="EMERGING"/>
    <n v="0.59999772751805203"/>
    <n v="0.40000227248194797"/>
    <n v="0.66667297914043044"/>
    <s v="⚖️ Balanced"/>
    <n v="2231552118"/>
    <x v="9"/>
  </r>
  <r>
    <n v="719"/>
    <n v="19"/>
    <x v="7"/>
    <x v="644"/>
    <x v="56"/>
    <d v="2026-01-12T00:00:00"/>
    <x v="18"/>
    <n v="164663"/>
    <n v="98798"/>
    <n v="65865"/>
    <n v="822552118"/>
    <n v="2200000000"/>
    <n v="145000000"/>
    <n v="310000"/>
    <n v="140000"/>
    <n v="1800000"/>
    <n v="6.3840179345534001E-2"/>
    <n v="0.2391304347826087"/>
    <n v="0.453125"/>
    <n v="0.31"/>
    <n v="0.31111111111111112"/>
    <n v="0.4"/>
    <n v="2.9685429597993845E-2"/>
    <n v="0.2552219978954634"/>
    <n v="25.522199789546342"/>
    <s v="SOLID"/>
    <n v="0.60000121460194455"/>
    <n v="0.39999878539805545"/>
    <n v="0.66666329277920611"/>
    <s v="🇰🇷 Korea-Led"/>
    <n v="3167552118"/>
    <x v="5"/>
  </r>
  <r>
    <n v="720"/>
    <n v="20"/>
    <x v="7"/>
    <x v="645"/>
    <x v="154"/>
    <d v="2026-03-01T00:00:00"/>
    <x v="30"/>
    <n v="154182"/>
    <n v="92509"/>
    <n v="61673"/>
    <n v="744552118"/>
    <n v="1600000000"/>
    <n v="140000000"/>
    <n v="260000"/>
    <n v="110000"/>
    <n v="800000"/>
    <n v="5.7786418276801761E-2"/>
    <n v="0.17391304347826086"/>
    <n v="0.4375"/>
    <n v="0.26"/>
    <n v="0.24444444444444444"/>
    <n v="0.17777777777777778"/>
    <n v="2.7795915939087028E-2"/>
    <n v="0.19816043454553939"/>
    <n v="19.816043454553938"/>
    <s v="EMERGING"/>
    <n v="0.59999870283171841"/>
    <n v="0.40000129716828164"/>
    <n v="0.66667026991968348"/>
    <s v="⚖️ Balanced"/>
    <n v="2484552118"/>
    <x v="10"/>
  </r>
  <r>
    <n v="721"/>
    <n v="21"/>
    <x v="7"/>
    <x v="646"/>
    <x v="2"/>
    <d v="2026-02-05T00:00:00"/>
    <x v="2"/>
    <n v="149870"/>
    <n v="89922"/>
    <n v="59948"/>
    <n v="344552118"/>
    <n v="900000000"/>
    <n v="90000000"/>
    <n v="150000"/>
    <n v="60000"/>
    <n v="800000"/>
    <n v="2.6741489719200498E-2"/>
    <n v="9.7826086956521743E-2"/>
    <n v="0.28125"/>
    <n v="0.15"/>
    <n v="0.13333333333333333"/>
    <n v="0.17777777777777778"/>
    <n v="2.701854899917612E-2"/>
    <n v="0.12627010998864083"/>
    <n v="12.627010998864083"/>
    <s v="EMERGING"/>
    <n v="0.6"/>
    <n v="0.4"/>
    <n v="0.66666666666666663"/>
    <s v="🇰🇷 Korea-Led"/>
    <n v="1334552118"/>
    <x v="9"/>
  </r>
  <r>
    <n v="722"/>
    <n v="22"/>
    <x v="7"/>
    <x v="647"/>
    <x v="28"/>
    <d v="2020-08-28T00:00:00"/>
    <x v="5"/>
    <n v="106709"/>
    <n v="64025"/>
    <n v="42684"/>
    <n v="2112552118"/>
    <n v="3800000000"/>
    <n v="300000000"/>
    <n v="900000"/>
    <n v="400000"/>
    <n v="3500000"/>
    <n v="0.16396007394379808"/>
    <n v="0.41304347826086957"/>
    <n v="0.9375"/>
    <n v="0.9"/>
    <n v="0.88888888888888884"/>
    <n v="0.77777777777777779"/>
    <n v="1.9237488124061418E-2"/>
    <n v="0.57736021719676722"/>
    <n v="57.736021719676721"/>
    <s v="RISING"/>
    <n v="0.59999625148769087"/>
    <n v="0.40000374851230919"/>
    <n v="0.6666770792659118"/>
    <s v="⚖️ Balanced"/>
    <n v="6212552118"/>
    <x v="7"/>
  </r>
  <r>
    <n v="723"/>
    <n v="23"/>
    <x v="7"/>
    <x v="648"/>
    <x v="123"/>
    <d v="2023-02-14T00:00:00"/>
    <x v="25"/>
    <n v="82852"/>
    <n v="49711"/>
    <n v="33141"/>
    <n v="822552118"/>
    <n v="1800000000"/>
    <n v="120000000"/>
    <n v="200000"/>
    <n v="90000"/>
    <n v="600000"/>
    <n v="6.3840179345534001E-2"/>
    <n v="0.19565217391304349"/>
    <n v="0.375"/>
    <n v="0.2"/>
    <n v="0.2"/>
    <n v="0.13333333333333333"/>
    <n v="1.4936550488288116E-2"/>
    <n v="0.17264512240112517"/>
    <n v="17.264512240112516"/>
    <s v="EMERGING"/>
    <n v="0.59999758605706566"/>
    <n v="0.4000024139429344"/>
    <n v="0.66667337209068411"/>
    <s v="⚖️ Balanced"/>
    <n v="2742552118"/>
    <x v="9"/>
  </r>
  <r>
    <n v="724"/>
    <n v="24"/>
    <x v="7"/>
    <x v="649"/>
    <x v="155"/>
    <d v="2025-04-10T00:00:00"/>
    <x v="0"/>
    <n v="74882"/>
    <n v="44929"/>
    <n v="29953"/>
    <n v="1122552118"/>
    <n v="2800000000"/>
    <n v="180000000"/>
    <n v="300000"/>
    <n v="140000"/>
    <n v="900000"/>
    <n v="8.7123875763734954E-2"/>
    <n v="0.30434782608695654"/>
    <n v="0.5625"/>
    <n v="0.3"/>
    <n v="0.31111111111111112"/>
    <n v="0.2"/>
    <n v="1.3499719664751494E-2"/>
    <n v="0.25972584167982204"/>
    <n v="25.972584167982205"/>
    <s v="SOLID"/>
    <n v="0.59999732913116632"/>
    <n v="0.40000267086883362"/>
    <n v="0.66667408577978593"/>
    <s v="⚖️ Balanced"/>
    <n v="4102552118"/>
    <x v="0"/>
  </r>
  <r>
    <n v="725"/>
    <n v="25"/>
    <x v="7"/>
    <x v="650"/>
    <x v="156"/>
    <d v="2025-05-02T00:00:00"/>
    <x v="2"/>
    <n v="71064"/>
    <n v="42638"/>
    <n v="28426"/>
    <n v="822552118"/>
    <n v="2100000000"/>
    <n v="160000000"/>
    <n v="280000"/>
    <n v="120000"/>
    <n v="1000000"/>
    <n v="6.3840179345534001E-2"/>
    <n v="0.22826086956521738"/>
    <n v="0.5"/>
    <n v="0.28000000000000003"/>
    <n v="0.26666666666666666"/>
    <n v="0.22222222222222221"/>
    <n v="1.2811410996713497E-2"/>
    <n v="0.2272381686512549"/>
    <n v="22.723816865125489"/>
    <s v="SOLID"/>
    <n v="0.599994371270967"/>
    <n v="0.400005628729033"/>
    <n v="0.66668230217177171"/>
    <s v="⚖️ Balanced"/>
    <n v="3082552118"/>
    <x v="8"/>
  </r>
  <r>
    <n v="726"/>
    <n v="26"/>
    <x v="7"/>
    <x v="651"/>
    <x v="157"/>
    <d v="2025-06-01T00:00:00"/>
    <x v="4"/>
    <n v="71002"/>
    <n v="42601"/>
    <n v="28401"/>
    <n v="822552118"/>
    <n v="2000000000"/>
    <n v="150000000"/>
    <n v="260000"/>
    <n v="110000"/>
    <n v="900000"/>
    <n v="6.3840179345534001E-2"/>
    <n v="0.21739130434782608"/>
    <n v="0.46875"/>
    <n v="0.26"/>
    <n v="0.24444444444444444"/>
    <n v="0.2"/>
    <n v="1.280023364275374E-2"/>
    <n v="0.21234605749980726"/>
    <n v="21.234605749980727"/>
    <s v="SOLID"/>
    <n v="0.5999971831779386"/>
    <n v="0.40000281682206135"/>
    <n v="0.66667449120912659"/>
    <s v="⚖️ Balanced"/>
    <n v="2972552118"/>
    <x v="3"/>
  </r>
  <r>
    <n v="727"/>
    <n v="27"/>
    <x v="7"/>
    <x v="652"/>
    <x v="110"/>
    <d v="2025-03-18T00:00:00"/>
    <x v="14"/>
    <n v="69830"/>
    <n v="41898"/>
    <n v="27932"/>
    <n v="522552118"/>
    <n v="1200000000"/>
    <n v="95000000"/>
    <n v="170000"/>
    <n v="70000"/>
    <n v="500000"/>
    <n v="4.0556482927333055E-2"/>
    <n v="0.13043478260869565"/>
    <n v="0.296875"/>
    <n v="0.17"/>
    <n v="0.15555555555555556"/>
    <n v="0.1111111111111111"/>
    <n v="1.25889455969338E-2"/>
    <n v="0.13274566954161648"/>
    <n v="13.274566954161649"/>
    <s v="EMERGING"/>
    <n v="0.6"/>
    <n v="0.4"/>
    <n v="0.66666666666666663"/>
    <s v="🇰🇷 Korea-Led"/>
    <n v="1817552118"/>
    <x v="10"/>
  </r>
  <r>
    <n v="728"/>
    <n v="28"/>
    <x v="7"/>
    <x v="653"/>
    <x v="158"/>
    <d v="2025-04-25T00:00:00"/>
    <x v="1"/>
    <n v="67572"/>
    <n v="40543"/>
    <n v="27029"/>
    <n v="1122552118"/>
    <n v="2600000000"/>
    <n v="200000000"/>
    <n v="350000"/>
    <n v="150000"/>
    <n v="1200000"/>
    <n v="8.7123875763734954E-2"/>
    <n v="0.28260869565217389"/>
    <n v="0.625"/>
    <n v="0.35"/>
    <n v="0.33333333333333331"/>
    <n v="0.26666666666666666"/>
    <n v="1.218187357691552E-2"/>
    <n v="0.28314911532513592"/>
    <n v="28.314911532513591"/>
    <s v="SOLID"/>
    <n v="0.59999704019416322"/>
    <n v="0.40000295980583672"/>
    <n v="0.66667488839010436"/>
    <s v="⚖️ Balanced"/>
    <n v="3922552118"/>
    <x v="0"/>
  </r>
  <r>
    <n v="729"/>
    <n v="29"/>
    <x v="7"/>
    <x v="654"/>
    <x v="149"/>
    <d v="2025-05-10T00:00:00"/>
    <x v="0"/>
    <n v="62268"/>
    <n v="37361"/>
    <n v="24907"/>
    <n v="1122552118"/>
    <n v="2200000000"/>
    <n v="180000000"/>
    <n v="320000"/>
    <n v="140000"/>
    <n v="800000"/>
    <n v="8.7123875763734954E-2"/>
    <n v="0.2391304347826087"/>
    <n v="0.5625"/>
    <n v="0.32"/>
    <n v="0.31111111111111112"/>
    <n v="0.17777777777777778"/>
    <n v="1.1225668973648486E-2"/>
    <n v="0.24852207291539491"/>
    <n v="24.852207291539489"/>
    <s v="SOLID"/>
    <n v="0.60000321192265693"/>
    <n v="0.39999678807734312"/>
    <n v="0.66665774470704742"/>
    <s v="🇰🇷 Korea-Led"/>
    <n v="3502552118"/>
    <x v="8"/>
  </r>
  <r>
    <n v="730"/>
    <n v="30"/>
    <x v="7"/>
    <x v="655"/>
    <x v="63"/>
    <d v="2025-02-20T00:00:00"/>
    <x v="2"/>
    <n v="60377"/>
    <n v="36226"/>
    <n v="24151"/>
    <n v="611552118"/>
    <n v="2000000000"/>
    <n v="110000000"/>
    <n v="200000"/>
    <n v="80000"/>
    <n v="600000"/>
    <n v="4.7463979531399338E-2"/>
    <n v="0.21739130434782608"/>
    <n v="0.34375"/>
    <n v="0.2"/>
    <n v="0.17777777777777778"/>
    <n v="0.13333333333333333"/>
    <n v="1.0884759677875871E-2"/>
    <n v="0.16537097273045978"/>
    <n v="16.53709727304598"/>
    <s v="EMERGING"/>
    <n v="0.59999668748033197"/>
    <n v="0.40000331251966809"/>
    <n v="0.66667586816098934"/>
    <s v="⚖️ Balanced"/>
    <n v="2721552118"/>
    <x v="9"/>
  </r>
  <r>
    <n v="731"/>
    <n v="31"/>
    <x v="7"/>
    <x v="656"/>
    <x v="159"/>
    <d v="2025-01-15T00:00:00"/>
    <x v="22"/>
    <n v="51740"/>
    <n v="31044"/>
    <n v="20696"/>
    <n v="522552118"/>
    <n v="1200000000"/>
    <n v="90000000"/>
    <n v="150000"/>
    <n v="60000"/>
    <n v="400000"/>
    <n v="4.0556482927333055E-2"/>
    <n v="0.13043478260869565"/>
    <n v="0.28125"/>
    <n v="0.15"/>
    <n v="0.13333333333333333"/>
    <n v="8.8888888888888892E-2"/>
    <n v="9.3276821593205606E-3"/>
    <n v="0.12168762500792348"/>
    <n v="12.168762500792347"/>
    <s v="EMERGING"/>
    <n v="0.6"/>
    <n v="0.4"/>
    <n v="0.66666666666666663"/>
    <s v="🇰🇷 Korea-Led"/>
    <n v="1812552118"/>
    <x v="5"/>
  </r>
  <r>
    <n v="732"/>
    <n v="32"/>
    <x v="7"/>
    <x v="657"/>
    <x v="46"/>
    <d v="2024-10-05T00:00:00"/>
    <x v="9"/>
    <n v="48800"/>
    <n v="29280"/>
    <n v="19520"/>
    <n v="2112552118"/>
    <n v="4200000000"/>
    <n v="280000000"/>
    <n v="600000"/>
    <n v="250000"/>
    <n v="2000000"/>
    <n v="0.16396007394379808"/>
    <n v="0.45652173913043476"/>
    <n v="0.875"/>
    <n v="0.6"/>
    <n v="0.55555555555555558"/>
    <n v="0.44444444444444442"/>
    <n v="8.7976592457449428E-3"/>
    <n v="0.44889480703464513"/>
    <n v="44.889480703464514"/>
    <s v="RISING"/>
    <n v="0.6"/>
    <n v="0.4"/>
    <n v="0.66666666666666663"/>
    <s v="🇰🇷 Korea-Led"/>
    <n v="6592552118"/>
    <x v="6"/>
  </r>
  <r>
    <n v="733"/>
    <n v="33"/>
    <x v="7"/>
    <x v="658"/>
    <x v="84"/>
    <d v="2024-11-01T00:00:00"/>
    <x v="5"/>
    <n v="46370"/>
    <n v="27822"/>
    <n v="18548"/>
    <n v="611552118"/>
    <n v="1200000000"/>
    <n v="140000000"/>
    <n v="300000"/>
    <n v="120000"/>
    <n v="1000000"/>
    <n v="4.7463979531399338E-2"/>
    <n v="0.13043478260869565"/>
    <n v="0.4375"/>
    <n v="0.3"/>
    <n v="0.26666666666666666"/>
    <n v="0.22222222222222221"/>
    <n v="8.3595790824834634E-3"/>
    <n v="0.20059531639153669"/>
    <n v="20.059531639153668"/>
    <s v="SOLID"/>
    <n v="0.6"/>
    <n v="0.4"/>
    <n v="0.66666666666666663"/>
    <s v="🇰🇷 Korea-Led"/>
    <n v="1951552118"/>
    <x v="2"/>
  </r>
  <r>
    <n v="734"/>
    <n v="34"/>
    <x v="7"/>
    <x v="659"/>
    <x v="152"/>
    <d v="2026-02-15T00:00:00"/>
    <x v="2"/>
    <n v="45000"/>
    <n v="27000"/>
    <n v="18000"/>
    <n v="611552118"/>
    <n v="2000000000"/>
    <n v="110000000"/>
    <n v="200000"/>
    <n v="80000"/>
    <n v="600000"/>
    <n v="4.7463979531399338E-2"/>
    <n v="0.21739130434782608"/>
    <n v="0.34375"/>
    <n v="0.2"/>
    <n v="0.17777777777777778"/>
    <n v="0.13333333333333333"/>
    <n v="8.1125956159533285E-3"/>
    <n v="0.16506603468364831"/>
    <n v="16.50660346836483"/>
    <s v="EMERGING"/>
    <n v="0.6"/>
    <n v="0.4"/>
    <n v="0.66666666666666663"/>
    <s v="🇰🇷 Korea-Led"/>
    <n v="2721552118"/>
    <x v="9"/>
  </r>
  <r>
    <n v="735"/>
    <n v="35"/>
    <x v="7"/>
    <x v="660"/>
    <x v="1"/>
    <d v="2026-02-12T00:00:00"/>
    <x v="10"/>
    <n v="44436"/>
    <n v="26662"/>
    <n v="17774"/>
    <n v="244552118"/>
    <n v="400000000"/>
    <n v="40000000"/>
    <n v="90000"/>
    <n v="30000"/>
    <n v="200000"/>
    <n v="1.8980257579800184E-2"/>
    <n v="4.3478260869565216E-2"/>
    <n v="0.125"/>
    <n v="0.09"/>
    <n v="6.6666666666666666E-2"/>
    <n v="4.4444444444444446E-2"/>
    <n v="8.0109177509000481E-3"/>
    <n v="5.7038951664789131E-2"/>
    <n v="5.7038951664789135"/>
    <s v="EMERGING"/>
    <n v="0.60000900171032501"/>
    <n v="0.39999099828967505"/>
    <n v="0.66664166229090094"/>
    <s v="🇰🇷 Korea-Led"/>
    <n v="684552118"/>
    <x v="9"/>
  </r>
  <r>
    <n v="736"/>
    <n v="36"/>
    <x v="7"/>
    <x v="661"/>
    <x v="160"/>
    <d v="2025-06-20T00:00:00"/>
    <x v="2"/>
    <n v="44256"/>
    <n v="26554"/>
    <n v="17702"/>
    <n v="744552118"/>
    <n v="1800000000"/>
    <n v="150000000"/>
    <n v="260000"/>
    <n v="110000"/>
    <n v="900000"/>
    <n v="5.7786418276801761E-2"/>
    <n v="0.19565217391304349"/>
    <n v="0.46875"/>
    <n v="0.26"/>
    <n v="0.24444444444444444"/>
    <n v="0.2"/>
    <n v="7.9784673684362342E-3"/>
    <n v="0.2070303340433475"/>
    <n v="20.70303340433475"/>
    <s v="SOLID"/>
    <n v="0.60000903832248731"/>
    <n v="0.39999096167751264"/>
    <n v="0.66664156059350754"/>
    <s v="🇰🇷 Korea-Led"/>
    <n v="2694552118"/>
    <x v="3"/>
  </r>
  <r>
    <n v="737"/>
    <n v="37"/>
    <x v="7"/>
    <x v="662"/>
    <x v="161"/>
    <d v="2025-04-01T00:00:00"/>
    <x v="0"/>
    <n v="43834"/>
    <n v="26300"/>
    <n v="17534"/>
    <n v="1122552118"/>
    <n v="2800000000"/>
    <n v="180000000"/>
    <n v="320000"/>
    <n v="140000"/>
    <n v="1000000"/>
    <n v="8.7123875763734954E-2"/>
    <n v="0.30434782608695654"/>
    <n v="0.5625"/>
    <n v="0.32"/>
    <n v="0.31111111111111112"/>
    <n v="0.22222222222222221"/>
    <n v="7.9023892495488496E-3"/>
    <n v="0.2645768020008164"/>
    <n v="26.45768020008164"/>
    <s v="SOLID"/>
    <n v="0.5999908746635032"/>
    <n v="0.4000091253364968"/>
    <n v="0.66669201520912547"/>
    <s v="⚖️ Balanced"/>
    <n v="4102552118"/>
    <x v="0"/>
  </r>
  <r>
    <n v="738"/>
    <n v="38"/>
    <x v="7"/>
    <x v="663"/>
    <x v="162"/>
    <d v="2025-03-22T00:00:00"/>
    <x v="7"/>
    <n v="39456"/>
    <n v="23674"/>
    <n v="15782"/>
    <n v="611552118"/>
    <n v="1300000000"/>
    <n v="120000000"/>
    <n v="220000"/>
    <n v="90000"/>
    <n v="700000"/>
    <n v="4.7463979531399338E-2"/>
    <n v="0.14130434782608695"/>
    <n v="0.375"/>
    <n v="0.22"/>
    <n v="0.2"/>
    <n v="0.15555555555555556"/>
    <n v="7.1131238360678788E-3"/>
    <n v="0.1650643657347208"/>
    <n v="16.506436573472079"/>
    <s v="EMERGING"/>
    <n v="0.60001013787510138"/>
    <n v="0.39998986212489862"/>
    <n v="0.66663850637830535"/>
    <s v="🇰🇷 Korea-Led"/>
    <n v="2031552118"/>
    <x v="10"/>
  </r>
  <r>
    <n v="739"/>
    <n v="39"/>
    <x v="7"/>
    <x v="664"/>
    <x v="163"/>
    <d v="2025-03-10T00:00:00"/>
    <x v="9"/>
    <n v="38190"/>
    <n v="22914"/>
    <n v="15276"/>
    <n v="611552118"/>
    <n v="1200000000"/>
    <n v="110000000"/>
    <n v="200000"/>
    <n v="80000"/>
    <n v="600000"/>
    <n v="4.7463979531399338E-2"/>
    <n v="0.13043478260869565"/>
    <n v="0.34375"/>
    <n v="0.2"/>
    <n v="0.17777777777777778"/>
    <n v="0.13333333333333333"/>
    <n v="6.8848894794057251E-3"/>
    <n v="0.15014837831297589"/>
    <n v="15.014837831297589"/>
    <s v="EMERGING"/>
    <n v="0.6"/>
    <n v="0.4"/>
    <n v="0.66666666666666663"/>
    <s v="🇰🇷 Korea-Led"/>
    <n v="1921552118"/>
    <x v="10"/>
  </r>
  <r>
    <n v="740"/>
    <n v="40"/>
    <x v="7"/>
    <x v="665"/>
    <x v="157"/>
    <d v="2025-06-01T00:00:00"/>
    <x v="4"/>
    <n v="36145"/>
    <n v="21687"/>
    <n v="14458"/>
    <n v="822552118"/>
    <n v="2000000000"/>
    <n v="150000000"/>
    <n v="260000"/>
    <n v="110000"/>
    <n v="900000"/>
    <n v="6.3840179345534001E-2"/>
    <n v="0.21739130434782608"/>
    <n v="0.46875"/>
    <n v="0.26"/>
    <n v="0.24444444444444444"/>
    <n v="0.2"/>
    <n v="6.5162170786362906E-3"/>
    <n v="0.21165481567775432"/>
    <n v="21.165481567775434"/>
    <s v="SOLID"/>
    <n v="0.6"/>
    <n v="0.4"/>
    <n v="0.66666666666666663"/>
    <s v="🇰🇷 Korea-Led"/>
    <n v="2972552118"/>
    <x v="3"/>
  </r>
  <r>
    <n v="741"/>
    <n v="41"/>
    <x v="7"/>
    <x v="597"/>
    <x v="134"/>
    <d v="2026-02-27T00:00:00"/>
    <x v="7"/>
    <n v="35597"/>
    <n v="21358"/>
    <n v="14239"/>
    <n v="522552118"/>
    <n v="1200000000"/>
    <n v="95000000"/>
    <n v="170000"/>
    <n v="70000"/>
    <n v="500000"/>
    <n v="4.0556482927333055E-2"/>
    <n v="0.13043478260869565"/>
    <n v="0.296875"/>
    <n v="0.17"/>
    <n v="0.15555555555555556"/>
    <n v="0.1111111111111111"/>
    <n v="6.4174236920242368E-3"/>
    <n v="0.13206680213207642"/>
    <n v="13.206680213207642"/>
    <s v="EMERGING"/>
    <n v="0.59999438154900697"/>
    <n v="0.40000561845099308"/>
    <n v="0.66668227362112553"/>
    <s v="⚖️ Balanced"/>
    <n v="1817552118"/>
    <x v="9"/>
  </r>
  <r>
    <n v="742"/>
    <n v="42"/>
    <x v="7"/>
    <x v="666"/>
    <x v="161"/>
    <d v="2025-04-01T00:00:00"/>
    <x v="0"/>
    <n v="35246"/>
    <n v="21148"/>
    <n v="14098"/>
    <n v="1122552118"/>
    <n v="2800000000"/>
    <n v="180000000"/>
    <n v="320000"/>
    <n v="140000"/>
    <n v="1000000"/>
    <n v="8.7123875763734954E-2"/>
    <n v="0.30434782608695654"/>
    <n v="0.5625"/>
    <n v="0.32"/>
    <n v="0.31111111111111112"/>
    <n v="0.22222222222222221"/>
    <n v="6.354145446219801E-3"/>
    <n v="0.26440649518245024"/>
    <n v="26.440649518245024"/>
    <s v="SOLID"/>
    <n v="0.60001134880553819"/>
    <n v="0.39998865119446181"/>
    <n v="0.66663514280310199"/>
    <s v="🇰🇷 Korea-Led"/>
    <n v="4102552118"/>
    <x v="0"/>
  </r>
  <r>
    <n v="743"/>
    <n v="43"/>
    <x v="7"/>
    <x v="626"/>
    <x v="150"/>
    <d v="2025-02-05T00:00:00"/>
    <x v="36"/>
    <n v="35005"/>
    <n v="21003"/>
    <n v="14002"/>
    <n v="244552118"/>
    <n v="700000000"/>
    <n v="60000000"/>
    <n v="120000"/>
    <n v="50000"/>
    <n v="300000"/>
    <n v="1.8980257579800184E-2"/>
    <n v="7.6086956521739135E-2"/>
    <n v="0.1875"/>
    <n v="0.12"/>
    <n v="0.1111111111111111"/>
    <n v="6.6666666666666666E-2"/>
    <n v="6.3106979896988061E-3"/>
    <n v="8.4414850196371002E-2"/>
    <n v="8.441485019637101"/>
    <s v="EMERGING"/>
    <n v="0.6"/>
    <n v="0.4"/>
    <n v="0.66666666666666663"/>
    <s v="🇰🇷 Korea-Led"/>
    <n v="1004552118"/>
    <x v="9"/>
  </r>
  <r>
    <n v="744"/>
    <n v="44"/>
    <x v="7"/>
    <x v="667"/>
    <x v="2"/>
    <d v="2026-02-05T00:00:00"/>
    <x v="2"/>
    <n v="34854"/>
    <n v="20912"/>
    <n v="13942"/>
    <n v="344552118"/>
    <n v="900000000"/>
    <n v="90000000"/>
    <n v="150000"/>
    <n v="60000"/>
    <n v="800000"/>
    <n v="2.6741489719200498E-2"/>
    <n v="9.7826086956521743E-2"/>
    <n v="0.28125"/>
    <n v="0.15"/>
    <n v="0.13333333333333333"/>
    <n v="0.17777777777777778"/>
    <n v="6.2834757244097181E-3"/>
    <n v="0.12398925192841652"/>
    <n v="12.398925192841652"/>
    <s v="EMERGING"/>
    <n v="0.59998852355540255"/>
    <n v="0.40001147644459745"/>
    <n v="0.66669854628921199"/>
    <s v="⚖️ Balanced"/>
    <n v="1334552118"/>
    <x v="9"/>
  </r>
  <r>
    <n v="745"/>
    <n v="45"/>
    <x v="7"/>
    <x v="668"/>
    <x v="164"/>
    <d v="2025-05-01T00:00:00"/>
    <x v="4"/>
    <n v="34327"/>
    <n v="20596"/>
    <n v="13731"/>
    <n v="822552118"/>
    <n v="2200000000"/>
    <n v="140000000"/>
    <n v="250000"/>
    <n v="110000"/>
    <n v="800000"/>
    <n v="6.3840179345534001E-2"/>
    <n v="0.2391304347826087"/>
    <n v="0.4375"/>
    <n v="0.25"/>
    <n v="0.24444444444444444"/>
    <n v="0.17777777777777778"/>
    <n v="6.1884682157517766E-3"/>
    <n v="0.20656024881008339"/>
    <n v="20.656024881008339"/>
    <s v="SOLID"/>
    <n v="0.59999417368252395"/>
    <n v="0.40000582631747605"/>
    <n v="0.66668285103903668"/>
    <s v="⚖️ Balanced"/>
    <n v="3162552118"/>
    <x v="8"/>
  </r>
  <r>
    <n v="746"/>
    <n v="46"/>
    <x v="7"/>
    <x v="669"/>
    <x v="19"/>
    <d v="2025-07-01T00:00:00"/>
    <x v="0"/>
    <n v="31622"/>
    <n v="18973"/>
    <n v="12649"/>
    <n v="1744552118"/>
    <n v="4200000000"/>
    <n v="240000000"/>
    <n v="600000"/>
    <n v="260000"/>
    <n v="4000000"/>
    <n v="0.1353987396708049"/>
    <n v="0.45652173913043476"/>
    <n v="0.75"/>
    <n v="0.6"/>
    <n v="0.57777777777777772"/>
    <n v="0.88888888888888884"/>
    <n v="5.7008110792816924E-3"/>
    <n v="0.48088533578941761"/>
    <n v="48.088533578941764"/>
    <s v="RISING"/>
    <n v="0.59999367528935554"/>
    <n v="0.40000632471064451"/>
    <n v="0.66668423549254208"/>
    <s v="⚖️ Balanced"/>
    <n v="6184552118"/>
    <x v="4"/>
  </r>
  <r>
    <n v="747"/>
    <n v="47"/>
    <x v="7"/>
    <x v="670"/>
    <x v="165"/>
    <d v="2025-06-10T00:00:00"/>
    <x v="18"/>
    <n v="30967"/>
    <n v="18580"/>
    <n v="12387"/>
    <n v="1122552118"/>
    <n v="2800000000"/>
    <n v="180000000"/>
    <n v="320000"/>
    <n v="140000"/>
    <n v="1800000"/>
    <n v="8.7123875763734954E-2"/>
    <n v="0.30434782608695654"/>
    <n v="0.5625"/>
    <n v="0.32"/>
    <n v="0.31111111111111112"/>
    <n v="0.4"/>
    <n v="5.5827277430939275E-3"/>
    <n v="0.28565497256843969"/>
    <n v="28.565497256843969"/>
    <s v="SOLID"/>
    <n v="0.59999354151193207"/>
    <n v="0.40000645848806793"/>
    <n v="0.66668460710441335"/>
    <s v="⚖️ Balanced"/>
    <n v="4102552118"/>
    <x v="3"/>
  </r>
  <r>
    <n v="748"/>
    <n v="48"/>
    <x v="7"/>
    <x v="671"/>
    <x v="166"/>
    <d v="2025-05-20T00:00:00"/>
    <x v="30"/>
    <n v="30240"/>
    <n v="18144"/>
    <n v="12096"/>
    <n v="611552118"/>
    <n v="1600000000"/>
    <n v="120000000"/>
    <n v="220000"/>
    <n v="90000"/>
    <n v="700000"/>
    <n v="4.7463979531399338E-2"/>
    <n v="0.17391304347826086"/>
    <n v="0.375"/>
    <n v="0.22"/>
    <n v="0.2"/>
    <n v="0.15555555555555556"/>
    <n v="5.4516642539206373E-3"/>
    <n v="0.17042508344155413"/>
    <n v="17.042508344155411"/>
    <s v="EMERGING"/>
    <n v="0.6"/>
    <n v="0.4"/>
    <n v="0.66666666666666663"/>
    <s v="🇰🇷 Korea-Led"/>
    <n v="2331552118"/>
    <x v="8"/>
  </r>
  <r>
    <n v="749"/>
    <n v="49"/>
    <x v="7"/>
    <x v="672"/>
    <x v="153"/>
    <d v="2025-02-22T00:00:00"/>
    <x v="0"/>
    <n v="29155"/>
    <n v="17493"/>
    <n v="11662"/>
    <n v="611552118"/>
    <n v="2200000000"/>
    <n v="130000000"/>
    <n v="220000"/>
    <n v="90000"/>
    <n v="700000"/>
    <n v="4.7463979531399338E-2"/>
    <n v="0.2391304347826087"/>
    <n v="0.40625"/>
    <n v="0.22"/>
    <n v="0.2"/>
    <n v="0.15555555555555556"/>
    <n v="5.2560605596248733E-3"/>
    <n v="0.18617802355692076"/>
    <n v="18.617802355692074"/>
    <s v="EMERGING"/>
    <n v="0.6"/>
    <n v="0.4"/>
    <n v="0.66666666666666663"/>
    <s v="🇰🇷 Korea-Led"/>
    <n v="2941552118"/>
    <x v="9"/>
  </r>
  <r>
    <n v="750"/>
    <n v="50"/>
    <x v="7"/>
    <x v="673"/>
    <x v="151"/>
    <d v="2026-01-25T00:00:00"/>
    <x v="0"/>
    <n v="28429"/>
    <n v="17057"/>
    <n v="11372"/>
    <n v="1988552118"/>
    <n v="4800000000"/>
    <n v="260000000"/>
    <n v="720000"/>
    <n v="300000"/>
    <n v="4200000"/>
    <n v="0.15433614609094168"/>
    <n v="0.52173913043478259"/>
    <n v="0.8125"/>
    <n v="0.72"/>
    <n v="0.66666666666666663"/>
    <n v="0.93333333333333335"/>
    <n v="5.1251773503541596E-3"/>
    <n v="0.53838159464548818"/>
    <n v="53.838159464548816"/>
    <s v="RISING"/>
    <n v="0.59998592986035382"/>
    <n v="0.40001407013964613"/>
    <n v="0.66670575130444976"/>
    <s v="⚖️ Balanced"/>
    <n v="7048552118"/>
    <x v="5"/>
  </r>
  <r>
    <n v="751"/>
    <n v="51"/>
    <x v="7"/>
    <x v="674"/>
    <x v="167"/>
    <d v="2025-04-15T00:00:00"/>
    <x v="2"/>
    <n v="25310"/>
    <n v="15186"/>
    <n v="10124"/>
    <n v="611552118"/>
    <n v="1400000000"/>
    <n v="120000000"/>
    <n v="200000"/>
    <n v="80000"/>
    <n v="600000"/>
    <n v="4.7463979531399338E-2"/>
    <n v="0.15217391304347827"/>
    <n v="0.375"/>
    <n v="0.2"/>
    <n v="0.17777777777777778"/>
    <n v="0.13333333333333333"/>
    <n v="4.5628843342173054E-3"/>
    <n v="0.15827610992091823"/>
    <n v="15.827610992091824"/>
    <s v="EMERGING"/>
    <n v="0.6"/>
    <n v="0.4"/>
    <n v="0.66666666666666663"/>
    <s v="🇰🇷 Korea-Led"/>
    <n v="2131552118"/>
    <x v="0"/>
  </r>
  <r>
    <n v="752"/>
    <n v="52"/>
    <x v="7"/>
    <x v="675"/>
    <x v="1"/>
    <d v="2026-02-12T00:00:00"/>
    <x v="10"/>
    <n v="24951"/>
    <n v="14971"/>
    <n v="9980"/>
    <n v="244552118"/>
    <n v="400000000"/>
    <n v="40000000"/>
    <n v="90000"/>
    <n v="30000"/>
    <n v="200000"/>
    <n v="1.8980257579800184E-2"/>
    <n v="4.3478260869565216E-2"/>
    <n v="0.125"/>
    <n v="0.09"/>
    <n v="6.6666666666666666E-2"/>
    <n v="4.4444444444444446E-2"/>
    <n v="4.4981638491922559E-3"/>
    <n v="5.6652548735601271E-2"/>
    <n v="5.6652548735601274"/>
    <s v="EMERGING"/>
    <n v="0.60001603142158633"/>
    <n v="0.39998396857841367"/>
    <n v="0.666622136129851"/>
    <s v="🇰🇷 Korea-Led"/>
    <n v="684552118"/>
    <x v="9"/>
  </r>
  <r>
    <n v="753"/>
    <n v="53"/>
    <x v="7"/>
    <x v="676"/>
    <x v="95"/>
    <d v="2025-03-05T00:00:00"/>
    <x v="22"/>
    <n v="23690"/>
    <n v="14214"/>
    <n v="9476"/>
    <n v="522552118"/>
    <n v="1200000000"/>
    <n v="90000000"/>
    <n v="150000"/>
    <n v="60000"/>
    <n v="400000"/>
    <n v="4.0556482927333055E-2"/>
    <n v="0.13043478260869565"/>
    <n v="0.28125"/>
    <n v="0.15"/>
    <n v="0.13333333333333333"/>
    <n v="8.8888888888888892E-2"/>
    <n v="4.2708308920429861E-3"/>
    <n v="0.12113137136852294"/>
    <n v="12.113137136852293"/>
    <s v="EMERGING"/>
    <n v="0.6"/>
    <n v="0.4"/>
    <n v="0.66666666666666663"/>
    <s v="🇰🇷 Korea-Led"/>
    <n v="1812552118"/>
    <x v="10"/>
  </r>
  <r>
    <n v="754"/>
    <n v="54"/>
    <x v="7"/>
    <x v="677"/>
    <x v="168"/>
    <d v="2021-02-05T00:00:00"/>
    <x v="2"/>
    <n v="23431"/>
    <n v="14059"/>
    <n v="9372"/>
    <n v="1488552118"/>
    <n v="3600000000"/>
    <n v="210000000"/>
    <n v="500000"/>
    <n v="200000"/>
    <n v="2000000"/>
    <n v="0.1155299853939401"/>
    <n v="0.39130434782608697"/>
    <n v="0.65625"/>
    <n v="0.5"/>
    <n v="0.44444444444444442"/>
    <n v="0.44444444444444442"/>
    <n v="4.2241383972756105E-3"/>
    <n v="0.36733040283615542"/>
    <n v="36.733040283615544"/>
    <s v="SOLID"/>
    <n v="0.60001707140113525"/>
    <n v="0.39998292859886475"/>
    <n v="0.66661924745714485"/>
    <s v="🇰🇷 Korea-Led"/>
    <n v="5298552118"/>
    <x v="9"/>
  </r>
  <r>
    <n v="755"/>
    <n v="55"/>
    <x v="7"/>
    <x v="608"/>
    <x v="126"/>
    <d v="2025-06-12T00:00:00"/>
    <x v="0"/>
    <n v="23117"/>
    <n v="13870"/>
    <n v="9247"/>
    <n v="1122552118"/>
    <n v="2200000000"/>
    <n v="130000000"/>
    <n v="240000"/>
    <n v="100000"/>
    <n v="700000"/>
    <n v="8.7123875763734954E-2"/>
    <n v="0.2391304347826087"/>
    <n v="0.40625"/>
    <n v="0.24"/>
    <n v="0.22222222222222221"/>
    <n v="0.15555555555555556"/>
    <n v="4.1675305078665136E-3"/>
    <n v="0.19888595546193666"/>
    <n v="19.888595546193667"/>
    <s v="EMERGING"/>
    <n v="0.599991348358351"/>
    <n v="0.400008651641649"/>
    <n v="0.66669069935111747"/>
    <s v="⚖️ Balanced"/>
    <n v="3452552118"/>
    <x v="3"/>
  </r>
  <r>
    <n v="756"/>
    <n v="56"/>
    <x v="7"/>
    <x v="678"/>
    <x v="28"/>
    <d v="2020-08-28T00:00:00"/>
    <x v="5"/>
    <n v="22380"/>
    <n v="13428"/>
    <n v="8952"/>
    <n v="2112552118"/>
    <n v="3800000000"/>
    <n v="300000000"/>
    <n v="900000"/>
    <n v="400000"/>
    <n v="3500000"/>
    <n v="0.16396007394379808"/>
    <n v="0.41304347826086957"/>
    <n v="0.9375"/>
    <n v="0.9"/>
    <n v="0.88888888888888884"/>
    <n v="0.77777777777777779"/>
    <n v="4.0346642196674555E-3"/>
    <n v="0.57568790656728386"/>
    <n v="57.568790656728389"/>
    <s v="RISING"/>
    <n v="0.6"/>
    <n v="0.4"/>
    <n v="0.66666666666666663"/>
    <s v="🇰🇷 Korea-Led"/>
    <n v="6212552118"/>
    <x v="7"/>
  </r>
  <r>
    <n v="757"/>
    <n v="57"/>
    <x v="7"/>
    <x v="606"/>
    <x v="18"/>
    <d v="2025-07-01T00:00:00"/>
    <x v="2"/>
    <n v="21580"/>
    <n v="12948"/>
    <n v="8632"/>
    <n v="522552118"/>
    <n v="1200000000"/>
    <n v="100000000"/>
    <n v="180000"/>
    <n v="70000"/>
    <n v="500000"/>
    <n v="4.0556482927333055E-2"/>
    <n v="0.13043478260869565"/>
    <n v="0.3125"/>
    <n v="0.18"/>
    <n v="0.15555555555555556"/>
    <n v="0.1111111111111111"/>
    <n v="3.8904402976060633E-3"/>
    <n v="0.13553258395869044"/>
    <n v="13.553258395869044"/>
    <s v="EMERGING"/>
    <n v="0.6"/>
    <n v="0.4"/>
    <n v="0.66666666666666663"/>
    <s v="🇰🇷 Korea-Led"/>
    <n v="1822552118"/>
    <x v="4"/>
  </r>
  <r>
    <n v="758"/>
    <n v="58"/>
    <x v="7"/>
    <x v="679"/>
    <x v="169"/>
    <d v="2025-05-18T00:00:00"/>
    <x v="2"/>
    <n v="20000"/>
    <n v="12000"/>
    <n v="8000"/>
    <n v="611552118"/>
    <n v="2000000000"/>
    <n v="110000000"/>
    <n v="200000"/>
    <n v="80000"/>
    <n v="600000"/>
    <n v="4.7463979531399338E-2"/>
    <n v="0.21739130434782608"/>
    <n v="0.34375"/>
    <n v="0.2"/>
    <n v="0.17777777777777778"/>
    <n v="0.13333333333333333"/>
    <n v="3.6055980515348131E-3"/>
    <n v="0.16457026495156227"/>
    <n v="16.457026495156228"/>
    <s v="EMERGING"/>
    <n v="0.6"/>
    <n v="0.4"/>
    <n v="0.66666666666666663"/>
    <s v="🇰🇷 Korea-Led"/>
    <n v="2721552118"/>
    <x v="8"/>
  </r>
  <r>
    <n v="759"/>
    <n v="59"/>
    <x v="7"/>
    <x v="680"/>
    <x v="170"/>
    <d v="2025-08-01T00:00:00"/>
    <x v="0"/>
    <n v="20000"/>
    <n v="12000"/>
    <n v="8000"/>
    <n v="1744552118"/>
    <n v="3800000000"/>
    <n v="240000000"/>
    <n v="550000"/>
    <n v="230000"/>
    <n v="3800000"/>
    <n v="0.1353987396708049"/>
    <n v="0.41304347826086957"/>
    <n v="0.75"/>
    <n v="0.55000000000000004"/>
    <n v="0.51111111111111107"/>
    <n v="0.84444444444444444"/>
    <n v="3.6055980515348131E-3"/>
    <n v="0.45226355800853929"/>
    <n v="45.226355800853931"/>
    <s v="RISING"/>
    <n v="0.6"/>
    <n v="0.4"/>
    <n v="0.66666666666666663"/>
    <s v="🇰🇷 Korea-Led"/>
    <n v="5784552118"/>
    <x v="7"/>
  </r>
  <r>
    <n v="760"/>
    <n v="60"/>
    <x v="7"/>
    <x v="681"/>
    <x v="21"/>
    <d v="2024-03-10T00:00:00"/>
    <x v="2"/>
    <n v="19600"/>
    <n v="11760"/>
    <n v="7840"/>
    <n v="2112552118"/>
    <n v="4200000000"/>
    <n v="260000000"/>
    <n v="600000"/>
    <n v="250000"/>
    <n v="2200000"/>
    <n v="0.16396007394379808"/>
    <n v="0.45652173913043476"/>
    <n v="0.8125"/>
    <n v="0.6"/>
    <n v="0.55555555555555558"/>
    <n v="0.48888888888888887"/>
    <n v="3.5334860905041165E-3"/>
    <n v="0.44427408132090196"/>
    <n v="44.427408132090193"/>
    <s v="RISING"/>
    <n v="0.6"/>
    <n v="0.4"/>
    <n v="0.66666666666666663"/>
    <s v="🇰🇷 Korea-Led"/>
    <n v="6572552118"/>
    <x v="10"/>
  </r>
  <r>
    <n v="761"/>
    <n v="61"/>
    <x v="7"/>
    <x v="529"/>
    <x v="1"/>
    <d v="2025-09-15T00:00:00"/>
    <x v="1"/>
    <n v="19143"/>
    <n v="11486"/>
    <n v="7657"/>
    <n v="1122552118"/>
    <n v="2600000000"/>
    <n v="200000000"/>
    <n v="400000"/>
    <n v="170000"/>
    <n v="1200000"/>
    <n v="8.7123875763734954E-2"/>
    <n v="0.28260869565217389"/>
    <n v="0.625"/>
    <n v="0.4"/>
    <n v="0.37777777777777777"/>
    <n v="0.26666666666666666"/>
    <n v="3.4510981750265463E-3"/>
    <n v="0.29496650780870592"/>
    <n v="29.496650780870592"/>
    <s v="SOLID"/>
    <n v="0.6000104476832262"/>
    <n v="0.39998955231677374"/>
    <n v="0.66663764582970575"/>
    <s v="🇰🇷 Korea-Led"/>
    <n v="3922552118"/>
    <x v="1"/>
  </r>
  <r>
    <n v="762"/>
    <n v="62"/>
    <x v="7"/>
    <x v="682"/>
    <x v="171"/>
    <d v="2025-06-25T00:00:00"/>
    <x v="5"/>
    <n v="19059"/>
    <n v="11435"/>
    <n v="7624"/>
    <n v="611552118"/>
    <n v="1500000000"/>
    <n v="120000000"/>
    <n v="220000"/>
    <n v="90000"/>
    <n v="700000"/>
    <n v="4.7463979531399338E-2"/>
    <n v="0.16304347826086957"/>
    <n v="0.375"/>
    <n v="0.22"/>
    <n v="0.2"/>
    <n v="0.15555555555555556"/>
    <n v="3.4359546632100999E-3"/>
    <n v="0.1683555292996195"/>
    <n v="16.835552929961949"/>
    <s v="EMERGING"/>
    <n v="0.59997901254000729"/>
    <n v="0.40002098745999265"/>
    <n v="0.66672496720594665"/>
    <s v="⚖️ Balanced"/>
    <n v="2231552118"/>
    <x v="3"/>
  </r>
  <r>
    <n v="763"/>
    <n v="63"/>
    <x v="7"/>
    <x v="683"/>
    <x v="46"/>
    <d v="2025-07-12T00:00:00"/>
    <x v="2"/>
    <n v="18704"/>
    <n v="11222"/>
    <n v="7482"/>
    <n v="744552118"/>
    <n v="1800000000"/>
    <n v="140000000"/>
    <n v="260000"/>
    <n v="110000"/>
    <n v="800000"/>
    <n v="5.7786418276801761E-2"/>
    <n v="0.19565217391304349"/>
    <n v="0.4375"/>
    <n v="0.26"/>
    <n v="0.24444444444444444"/>
    <n v="0.17777777777777778"/>
    <n v="3.3719552977953572E-3"/>
    <n v="0.19916945104891035"/>
    <n v="19.916945104891035"/>
    <s v="EMERGING"/>
    <n v="0.59997861420017107"/>
    <n v="0.40002138579982893"/>
    <n v="0.66672607378363924"/>
    <s v="⚖️ Balanced"/>
    <n v="2684552118"/>
    <x v="4"/>
  </r>
  <r>
    <n v="764"/>
    <n v="64"/>
    <x v="7"/>
    <x v="684"/>
    <x v="172"/>
    <d v="2025-08-05T00:00:00"/>
    <x v="18"/>
    <n v="18562"/>
    <n v="11137"/>
    <n v="7425"/>
    <n v="1122552118"/>
    <n v="2800000000"/>
    <n v="180000000"/>
    <n v="320000"/>
    <n v="140000"/>
    <n v="1800000"/>
    <n v="8.7123875763734954E-2"/>
    <n v="0.30434782608695654"/>
    <n v="0.5625"/>
    <n v="0.32"/>
    <n v="0.31111111111111112"/>
    <n v="0.4"/>
    <n v="3.3463555516294601E-3"/>
    <n v="0.2854089716273786"/>
    <n v="28.54089716273786"/>
    <s v="SOLID"/>
    <n v="0.59998922529899801"/>
    <n v="0.40001077470100205"/>
    <n v="0.66669659692915506"/>
    <s v="⚖️ Balanced"/>
    <n v="4102552118"/>
    <x v="7"/>
  </r>
  <r>
    <n v="765"/>
    <n v="65"/>
    <x v="7"/>
    <x v="685"/>
    <x v="173"/>
    <d v="2025-05-28T00:00:00"/>
    <x v="35"/>
    <n v="18492"/>
    <n v="11095"/>
    <n v="7397"/>
    <n v="822552118"/>
    <n v="2000000000"/>
    <n v="150000000"/>
    <n v="260000"/>
    <n v="110000"/>
    <n v="800000"/>
    <n v="6.3840179345534001E-2"/>
    <n v="0.21739130434782608"/>
    <n v="0.46875"/>
    <n v="0.26"/>
    <n v="0.24444444444444444"/>
    <n v="0.17777777777777778"/>
    <n v="3.3337359584490879E-3"/>
    <n v="0.20863807608786708"/>
    <n v="20.863807608786708"/>
    <s v="SOLID"/>
    <n v="0.5999891845122215"/>
    <n v="0.4000108154877785"/>
    <n v="0.66669671022983323"/>
    <s v="⚖️ Balanced"/>
    <n v="2972552118"/>
    <x v="8"/>
  </r>
  <r>
    <n v="766"/>
    <n v="66"/>
    <x v="7"/>
    <x v="686"/>
    <x v="174"/>
    <d v="2025-06-08T00:00:00"/>
    <x v="25"/>
    <n v="18205"/>
    <n v="10923"/>
    <n v="7282"/>
    <n v="822552118"/>
    <n v="1800000000"/>
    <n v="120000000"/>
    <n v="200000"/>
    <n v="90000"/>
    <n v="600000"/>
    <n v="6.3840179345534001E-2"/>
    <n v="0.19565217391304349"/>
    <n v="0.375"/>
    <n v="0.2"/>
    <n v="0.2"/>
    <n v="0.13333333333333333"/>
    <n v="3.2819956264095633E-3"/>
    <n v="0.17136312136631854"/>
    <n v="17.136312136631854"/>
    <s v="EMERGING"/>
    <n v="0.6"/>
    <n v="0.4"/>
    <n v="0.66666666666666663"/>
    <s v="🇰🇷 Korea-Led"/>
    <n v="2742552118"/>
    <x v="3"/>
  </r>
  <r>
    <n v="767"/>
    <n v="67"/>
    <x v="7"/>
    <x v="687"/>
    <x v="69"/>
    <d v="2025-04-22T00:00:00"/>
    <x v="2"/>
    <n v="17888"/>
    <n v="10733"/>
    <n v="7155"/>
    <n v="611552118"/>
    <n v="1400000000"/>
    <n v="110000000"/>
    <n v="190000"/>
    <n v="80000"/>
    <n v="600000"/>
    <n v="4.7463979531399338E-2"/>
    <n v="0.15217391304347827"/>
    <n v="0.34375"/>
    <n v="0.19"/>
    <n v="0.17777777777777778"/>
    <n v="0.13333333333333333"/>
    <n v="3.2248468972927366E-3"/>
    <n v="0.15204142580285651"/>
    <n v="15.204142580285652"/>
    <s v="EMERGING"/>
    <n v="0.60001118067978532"/>
    <n v="0.39998881932021468"/>
    <n v="0.66663560980154668"/>
    <s v="🇰🇷 Korea-Led"/>
    <n v="2121552118"/>
    <x v="0"/>
  </r>
  <r>
    <n v="768"/>
    <n v="68"/>
    <x v="7"/>
    <x v="688"/>
    <x v="134"/>
    <d v="2026-02-27T00:00:00"/>
    <x v="7"/>
    <n v="17500"/>
    <n v="10500"/>
    <n v="7000"/>
    <n v="522552118"/>
    <n v="1200000000"/>
    <n v="95000000"/>
    <n v="170000"/>
    <n v="70000"/>
    <n v="500000"/>
    <n v="4.0556482927333055E-2"/>
    <n v="0.13043478260869565"/>
    <n v="0.296875"/>
    <n v="0.17"/>
    <n v="0.15555555555555556"/>
    <n v="0.1111111111111111"/>
    <n v="3.1548982950929615E-3"/>
    <n v="0.131707924338414"/>
    <n v="13.170792433841399"/>
    <s v="EMERGING"/>
    <n v="0.6"/>
    <n v="0.4"/>
    <n v="0.66666666666666663"/>
    <s v="🇰🇷 Korea-Led"/>
    <n v="1817552118"/>
    <x v="9"/>
  </r>
  <r>
    <n v="769"/>
    <n v="69"/>
    <x v="7"/>
    <x v="435"/>
    <x v="56"/>
    <d v="2025-07-15T00:00:00"/>
    <x v="18"/>
    <n v="17136"/>
    <n v="10282"/>
    <n v="6854"/>
    <n v="1488552118"/>
    <n v="2400000000"/>
    <n v="180000000"/>
    <n v="320000"/>
    <n v="140000"/>
    <n v="1800000"/>
    <n v="0.1155299853939401"/>
    <n v="0.2608695652173913"/>
    <n v="0.5625"/>
    <n v="0.32"/>
    <n v="0.31111111111111112"/>
    <n v="0.4"/>
    <n v="3.0892764105550276E-3"/>
    <n v="0.28310248830747126"/>
    <n v="28.310248830747124"/>
    <s v="SOLID"/>
    <n v="0.60002334267040147"/>
    <n v="0.39997665732959853"/>
    <n v="0.66660182843804705"/>
    <s v="🇰🇷 Korea-Led"/>
    <n v="4068552118"/>
    <x v="4"/>
  </r>
  <r>
    <n v="770"/>
    <n v="70"/>
    <x v="7"/>
    <x v="689"/>
    <x v="175"/>
    <d v="2025-03-30T00:00:00"/>
    <x v="2"/>
    <n v="16898"/>
    <n v="10139"/>
    <n v="6759"/>
    <n v="611552118"/>
    <n v="2000000000"/>
    <n v="110000000"/>
    <n v="200000"/>
    <n v="80000"/>
    <n v="600000"/>
    <n v="4.7463979531399338E-2"/>
    <n v="0.21739130434782608"/>
    <n v="0.34375"/>
    <n v="0.2"/>
    <n v="0.17777777777777778"/>
    <n v="0.13333333333333333"/>
    <n v="3.0463697937417634E-3"/>
    <n v="0.16450874984320504"/>
    <n v="16.450874984320503"/>
    <s v="EMERGING"/>
    <n v="0.60001183572020356"/>
    <n v="0.39998816427979644"/>
    <n v="0.66663379031462666"/>
    <s v="🇰🇷 Korea-Led"/>
    <n v="2721552118"/>
    <x v="10"/>
  </r>
  <r>
    <n v="771"/>
    <n v="71"/>
    <x v="7"/>
    <x v="690"/>
    <x v="176"/>
    <d v="2025-08-18T00:00:00"/>
    <x v="7"/>
    <n v="16588"/>
    <n v="9953"/>
    <n v="6635"/>
    <n v="1488552118"/>
    <n v="3200000000"/>
    <n v="210000000"/>
    <n v="400000"/>
    <n v="170000"/>
    <n v="1500000"/>
    <n v="0.1155299853939401"/>
    <n v="0.34782608695652173"/>
    <n v="0.65625"/>
    <n v="0.4"/>
    <n v="0.37777777777777777"/>
    <n v="0.33333333333333331"/>
    <n v="2.9904830239429738E-3"/>
    <n v="0.32380339639726269"/>
    <n v="32.380339639726266"/>
    <s v="SOLID"/>
    <n v="0.60001205690860859"/>
    <n v="0.39998794309139135"/>
    <n v="0.66663317592685623"/>
    <s v="🇰🇷 Korea-Led"/>
    <n v="4898552118"/>
    <x v="7"/>
  </r>
  <r>
    <n v="772"/>
    <n v="72"/>
    <x v="7"/>
    <x v="691"/>
    <x v="63"/>
    <d v="2025-02-20T00:00:00"/>
    <x v="2"/>
    <n v="16141"/>
    <n v="9685"/>
    <n v="6456"/>
    <n v="611552118"/>
    <n v="2000000000"/>
    <n v="110000000"/>
    <n v="200000"/>
    <n v="80000"/>
    <n v="600000"/>
    <n v="4.7463979531399338E-2"/>
    <n v="0.21739130434782608"/>
    <n v="0.34375"/>
    <n v="0.2"/>
    <n v="0.17777777777777778"/>
    <n v="0.13333333333333333"/>
    <n v="2.9098979074911706E-3"/>
    <n v="0.16449373793571748"/>
    <n v="16.449373793571748"/>
    <s v="EMERGING"/>
    <n v="0.60002478161204387"/>
    <n v="0.39997521838795613"/>
    <n v="0.66659783169850284"/>
    <s v="🇰🇷 Korea-Led"/>
    <n v="2721552118"/>
    <x v="9"/>
  </r>
  <r>
    <n v="773"/>
    <n v="73"/>
    <x v="7"/>
    <x v="528"/>
    <x v="18"/>
    <d v="2025-09-01T00:00:00"/>
    <x v="4"/>
    <n v="15970"/>
    <n v="9582"/>
    <n v="6388"/>
    <n v="988552118"/>
    <n v="3600000000"/>
    <n v="200000000"/>
    <n v="420000"/>
    <n v="180000"/>
    <n v="2500000"/>
    <n v="7.6723824696938531E-2"/>
    <n v="0.39130434782608697"/>
    <n v="0.625"/>
    <n v="0.42"/>
    <n v="0.4"/>
    <n v="0.55555555555555558"/>
    <n v="2.8790700441505483E-3"/>
    <n v="0.3518653919474069"/>
    <n v="35.186539194740689"/>
    <s v="SOLID"/>
    <n v="0.6"/>
    <n v="0.4"/>
    <n v="0.66666666666666663"/>
    <s v="🇰🇷 Korea-Led"/>
    <n v="4788552118"/>
    <x v="1"/>
  </r>
  <r>
    <n v="774"/>
    <n v="74"/>
    <x v="7"/>
    <x v="692"/>
    <x v="144"/>
    <d v="2026-02-20T00:00:00"/>
    <x v="31"/>
    <n v="15875"/>
    <n v="9525"/>
    <n v="6350"/>
    <n v="244552118"/>
    <n v="700000000"/>
    <n v="50000000"/>
    <n v="120000"/>
    <n v="40000"/>
    <n v="300000"/>
    <n v="1.8980257579800184E-2"/>
    <n v="7.6086956521739135E-2"/>
    <n v="0.15625"/>
    <n v="0.12"/>
    <n v="8.8888888888888892E-2"/>
    <n v="6.6666666666666666E-2"/>
    <n v="2.8619434534057579E-3"/>
    <n v="7.6459098308489876E-2"/>
    <n v="7.6459098308489875"/>
    <s v="EMERGING"/>
    <n v="0.6"/>
    <n v="0.4"/>
    <n v="0.66666666666666663"/>
    <s v="🇰🇷 Korea-Led"/>
    <n v="994552118"/>
    <x v="9"/>
  </r>
  <r>
    <n v="775"/>
    <n v="75"/>
    <x v="7"/>
    <x v="693"/>
    <x v="177"/>
    <d v="2025-06-15T00:00:00"/>
    <x v="0"/>
    <n v="15778"/>
    <n v="9467"/>
    <n v="6311"/>
    <n v="1122552118"/>
    <n v="2800000000"/>
    <n v="180000000"/>
    <n v="320000"/>
    <n v="140000"/>
    <n v="1200000"/>
    <n v="8.7123875763734954E-2"/>
    <n v="0.30434782608695654"/>
    <n v="0.5625"/>
    <n v="0.32"/>
    <n v="0.31111111111111112"/>
    <n v="0.26666666666666666"/>
    <n v="2.8444563028558138E-3"/>
    <n v="0.26935376271001354"/>
    <n v="26.935376271001353"/>
    <s v="SOLID"/>
    <n v="0.60001267587780449"/>
    <n v="0.39998732412219545"/>
    <n v="0.66663145663885071"/>
    <s v="🇰🇷 Korea-Led"/>
    <n v="4102552118"/>
    <x v="3"/>
  </r>
  <r>
    <n v="776"/>
    <n v="76"/>
    <x v="7"/>
    <x v="694"/>
    <x v="178"/>
    <d v="2025-07-10T00:00:00"/>
    <x v="2"/>
    <n v="15413"/>
    <n v="9248"/>
    <n v="6165"/>
    <n v="744552118"/>
    <n v="1800000000"/>
    <n v="150000000"/>
    <n v="260000"/>
    <n v="110000"/>
    <n v="900000"/>
    <n v="5.7786418276801761E-2"/>
    <n v="0.19565217391304349"/>
    <n v="0.46875"/>
    <n v="0.26"/>
    <n v="0.24444444444444444"/>
    <n v="0.2"/>
    <n v="2.7786541384153037E-3"/>
    <n v="0.20645835458804521"/>
    <n v="20.64583545880452"/>
    <s v="SOLID"/>
    <n v="0.60001297605917081"/>
    <n v="0.39998702394082919"/>
    <n v="0.66663062283737029"/>
    <s v="🇰🇷 Korea-Led"/>
    <n v="2694552118"/>
    <x v="4"/>
  </r>
  <r>
    <n v="777"/>
    <n v="77"/>
    <x v="7"/>
    <x v="695"/>
    <x v="170"/>
    <d v="2025-08-01T00:00:00"/>
    <x v="0"/>
    <n v="15371"/>
    <n v="9223"/>
    <n v="6148"/>
    <n v="1744552118"/>
    <n v="3800000000"/>
    <n v="240000000"/>
    <n v="550000"/>
    <n v="230000"/>
    <n v="3800000"/>
    <n v="0.1353987396708049"/>
    <n v="0.41304347826086957"/>
    <n v="0.75"/>
    <n v="0.55000000000000004"/>
    <n v="0.51111111111111107"/>
    <n v="0.84444444444444444"/>
    <n v="2.7710823825070805E-3"/>
    <n v="0.45217176128494624"/>
    <n v="45.217176128494621"/>
    <s v="RISING"/>
    <n v="0.60002602303038188"/>
    <n v="0.39997397696961812"/>
    <n v="0.66659438360620193"/>
    <s v="🇰🇷 Korea-Led"/>
    <n v="5784552118"/>
    <x v="7"/>
  </r>
  <r>
    <n v="778"/>
    <n v="78"/>
    <x v="7"/>
    <x v="696"/>
    <x v="120"/>
    <d v="2026-02-18T00:00:00"/>
    <x v="22"/>
    <n v="15000"/>
    <n v="9000"/>
    <n v="6000"/>
    <n v="522552118"/>
    <n v="1200000000"/>
    <n v="95000000"/>
    <n v="180000"/>
    <n v="70000"/>
    <n v="500000"/>
    <n v="4.0556482927333055E-2"/>
    <n v="0.13043478260869565"/>
    <n v="0.296875"/>
    <n v="0.18"/>
    <n v="0.15555555555555556"/>
    <n v="0.1111111111111111"/>
    <n v="2.7041985386511095E-3"/>
    <n v="0.13305834736520539"/>
    <n v="13.305834736520538"/>
    <s v="EMERGING"/>
    <n v="0.6"/>
    <n v="0.4"/>
    <n v="0.66666666666666663"/>
    <s v="🇰🇷 Korea-Led"/>
    <n v="1817552118"/>
    <x v="9"/>
  </r>
  <r>
    <n v="779"/>
    <n v="79"/>
    <x v="7"/>
    <x v="697"/>
    <x v="166"/>
    <d v="2025-05-20T00:00:00"/>
    <x v="30"/>
    <n v="15000"/>
    <n v="9000"/>
    <n v="6000"/>
    <n v="611552118"/>
    <n v="1600000000"/>
    <n v="120000000"/>
    <n v="220000"/>
    <n v="90000"/>
    <n v="700000"/>
    <n v="4.7463979531399338E-2"/>
    <n v="0.17391304347826086"/>
    <n v="0.375"/>
    <n v="0.22"/>
    <n v="0.2"/>
    <n v="0.15555555555555556"/>
    <n v="2.7041985386511095E-3"/>
    <n v="0.17012286221287448"/>
    <n v="17.012286221287447"/>
    <s v="EMERGING"/>
    <n v="0.6"/>
    <n v="0.4"/>
    <n v="0.66666666666666663"/>
    <s v="🇰🇷 Korea-Led"/>
    <n v="2331552118"/>
    <x v="8"/>
  </r>
  <r>
    <n v="780"/>
    <n v="80"/>
    <x v="7"/>
    <x v="698"/>
    <x v="179"/>
    <d v="2025-06-30T00:00:00"/>
    <x v="0"/>
    <n v="14155"/>
    <n v="8493"/>
    <n v="5662"/>
    <n v="1488552118"/>
    <n v="2600000000"/>
    <n v="180000000"/>
    <n v="320000"/>
    <n v="140000"/>
    <n v="1200000"/>
    <n v="0.1155299853939401"/>
    <n v="0.28260869565217389"/>
    <n v="0.5625"/>
    <n v="0.32"/>
    <n v="0.31111111111111112"/>
    <n v="0.26666666666666666"/>
    <n v="2.5518620209737638E-3"/>
    <n v="0.27073902489853036"/>
    <n v="27.073902489853037"/>
    <s v="SOLID"/>
    <n v="0.6"/>
    <n v="0.4"/>
    <n v="0.66666666666666663"/>
    <s v="🇰🇷 Korea-Led"/>
    <n v="4268552118"/>
    <x v="3"/>
  </r>
  <r>
    <n v="781"/>
    <n v="81"/>
    <x v="7"/>
    <x v="699"/>
    <x v="180"/>
    <d v="2025-04-12T00:00:00"/>
    <x v="2"/>
    <n v="13990"/>
    <n v="8394"/>
    <n v="5596"/>
    <n v="611552118"/>
    <n v="2000000000"/>
    <n v="110000000"/>
    <n v="200000"/>
    <n v="80000"/>
    <n v="600000"/>
    <n v="4.7463979531399338E-2"/>
    <n v="0.21739130434782608"/>
    <n v="0.34375"/>
    <n v="0.2"/>
    <n v="0.17777777777777778"/>
    <n v="0.13333333333333333"/>
    <n v="2.5221158370486016E-3"/>
    <n v="0.16445108190796878"/>
    <n v="16.44510819079688"/>
    <s v="EMERGING"/>
    <n v="0.6"/>
    <n v="0.4"/>
    <n v="0.66666666666666663"/>
    <s v="🇰🇷 Korea-Led"/>
    <n v="2721552118"/>
    <x v="0"/>
  </r>
  <r>
    <n v="782"/>
    <n v="82"/>
    <x v="7"/>
    <x v="700"/>
    <x v="181"/>
    <d v="2024-11-20T00:00:00"/>
    <x v="5"/>
    <n v="12503"/>
    <n v="7502"/>
    <n v="5001"/>
    <n v="611552118"/>
    <n v="1200000000"/>
    <n v="140000000"/>
    <n v="300000"/>
    <n v="120000"/>
    <n v="1000000"/>
    <n v="4.7463979531399338E-2"/>
    <n v="0.13043478260869565"/>
    <n v="0.4375"/>
    <n v="0.3"/>
    <n v="0.26666666666666666"/>
    <n v="0.22222222222222221"/>
    <n v="2.2540396219169882E-3"/>
    <n v="0.19992370705087437"/>
    <n v="19.992370705087438"/>
    <s v="EMERGING"/>
    <n v="0.60001599616092138"/>
    <n v="0.39998400383907862"/>
    <n v="0.66662223407091448"/>
    <s v="🇰🇷 Korea-Led"/>
    <n v="1951552118"/>
    <x v="2"/>
  </r>
  <r>
    <n v="783"/>
    <n v="83"/>
    <x v="7"/>
    <x v="701"/>
    <x v="5"/>
    <d v="2025-05-05T00:00:00"/>
    <x v="4"/>
    <n v="12500"/>
    <n v="7500"/>
    <n v="5000"/>
    <n v="822552118"/>
    <n v="2200000000"/>
    <n v="150000000"/>
    <n v="260000"/>
    <n v="110000"/>
    <n v="800000"/>
    <n v="6.3840179345534001E-2"/>
    <n v="0.2391304347826087"/>
    <n v="0.46875"/>
    <n v="0.26"/>
    <n v="0.24444444444444444"/>
    <n v="0.17777777777777778"/>
    <n v="2.2534987822092579E-3"/>
    <n v="0.21221490217239375"/>
    <n v="21.221490217239374"/>
    <s v="SOLID"/>
    <n v="0.6"/>
    <n v="0.4"/>
    <n v="0.66666666666666663"/>
    <s v="🇰🇷 Korea-Led"/>
    <n v="3172552118"/>
    <x v="8"/>
  </r>
  <r>
    <n v="784"/>
    <n v="84"/>
    <x v="7"/>
    <x v="702"/>
    <x v="182"/>
    <d v="2025-04-18T00:00:00"/>
    <x v="2"/>
    <n v="12289"/>
    <n v="7373"/>
    <n v="4916"/>
    <n v="611552118"/>
    <n v="1400000000"/>
    <n v="110000000"/>
    <n v="200000"/>
    <n v="80000"/>
    <n v="600000"/>
    <n v="4.7463979531399338E-2"/>
    <n v="0.15217391304347827"/>
    <n v="0.34375"/>
    <n v="0.2"/>
    <n v="0.17777777777777778"/>
    <n v="0.13333333333333333"/>
    <n v="2.2154597227655656E-3"/>
    <n v="0.15333039321365852"/>
    <n v="15.333039321365852"/>
    <s v="EMERGING"/>
    <n v="0.59996745056554646"/>
    <n v="0.4000325494344536"/>
    <n v="0.66675708666757083"/>
    <s v="⚖️ Balanced"/>
    <n v="2121552118"/>
    <x v="0"/>
  </r>
  <r>
    <n v="785"/>
    <n v="85"/>
    <x v="7"/>
    <x v="703"/>
    <x v="183"/>
    <d v="2025-03-25T00:00:00"/>
    <x v="25"/>
    <n v="12063"/>
    <n v="7238"/>
    <n v="4825"/>
    <n v="822552118"/>
    <n v="1800000000"/>
    <n v="120000000"/>
    <n v="220000"/>
    <n v="90000"/>
    <n v="700000"/>
    <n v="6.3840179345534001E-2"/>
    <n v="0.19565217391304349"/>
    <n v="0.375"/>
    <n v="0.22"/>
    <n v="0.2"/>
    <n v="0.15555555555555556"/>
    <n v="2.1747164647832225E-3"/>
    <n v="0.17670798732520632"/>
    <n v="17.67079873252063"/>
    <s v="EMERGING"/>
    <n v="0.60001657962364252"/>
    <n v="0.39998342037635748"/>
    <n v="0.66662061342912404"/>
    <s v="🇰🇷 Korea-Led"/>
    <n v="2742552118"/>
    <x v="10"/>
  </r>
  <r>
    <n v="786"/>
    <n v="86"/>
    <x v="7"/>
    <x v="704"/>
    <x v="184"/>
    <d v="2025-02-28T00:00:00"/>
    <x v="2"/>
    <n v="11988"/>
    <n v="7193"/>
    <n v="4795"/>
    <n v="522552118"/>
    <n v="1500000000"/>
    <n v="100000000"/>
    <n v="180000"/>
    <n v="70000"/>
    <n v="500000"/>
    <n v="4.0556482927333055E-2"/>
    <n v="0.16304347826086957"/>
    <n v="0.3125"/>
    <n v="0.18"/>
    <n v="0.15555555555555556"/>
    <n v="0.1111111111111111"/>
    <n v="2.1611954720899668E-3"/>
    <n v="0.14088584528875325"/>
    <n v="14.088584528875325"/>
    <s v="EMERGING"/>
    <n v="0.60001668335001668"/>
    <n v="0.39998331664998332"/>
    <n v="0.66662032531627968"/>
    <s v="🇰🇷 Korea-Led"/>
    <n v="2122552118"/>
    <x v="9"/>
  </r>
  <r>
    <n v="787"/>
    <n v="87"/>
    <x v="7"/>
    <x v="365"/>
    <x v="56"/>
    <d v="2023-05-22T00:00:00"/>
    <x v="18"/>
    <n v="11919"/>
    <n v="7151"/>
    <n v="4768"/>
    <n v="1988552118"/>
    <n v="3200000000"/>
    <n v="260000000"/>
    <n v="700000"/>
    <n v="300000"/>
    <n v="2500000"/>
    <n v="0.15433614609094168"/>
    <n v="0.34782608695652173"/>
    <n v="0.8125"/>
    <n v="0.7"/>
    <n v="0.66666666666666663"/>
    <n v="0.55555555555555558"/>
    <n v="2.1487561588121717E-3"/>
    <n v="0.46035563758978082"/>
    <n v="46.035563758978086"/>
    <s v="RISING"/>
    <n v="0.59996644013759548"/>
    <n v="0.40003355986240458"/>
    <n v="0.66675989372115785"/>
    <s v="⚖️ Balanced"/>
    <n v="5448552118"/>
    <x v="8"/>
  </r>
  <r>
    <n v="788"/>
    <n v="88"/>
    <x v="7"/>
    <x v="183"/>
    <x v="115"/>
    <d v="2023-06-10T00:00:00"/>
    <x v="12"/>
    <n v="11897"/>
    <n v="7138"/>
    <n v="4759"/>
    <n v="144118552"/>
    <n v="300000000"/>
    <n v="40000000"/>
    <n v="80000"/>
    <n v="30000"/>
    <n v="200000"/>
    <n v="1.1185375376662355E-2"/>
    <n v="3.2608695652173912E-2"/>
    <n v="0.125"/>
    <n v="0.08"/>
    <n v="6.6666666666666666E-2"/>
    <n v="4.4444444444444446E-2"/>
    <n v="2.1447900009554837E-3"/>
    <n v="5.1742772728773895E-2"/>
    <n v="5.1742772728773891"/>
    <s v="EMERGING"/>
    <n v="0.59998318903925363"/>
    <n v="0.40001681096074643"/>
    <n v="0.66671336508826007"/>
    <s v="⚖️ Balanced"/>
    <n v="484118552"/>
    <x v="3"/>
  </r>
  <r>
    <n v="789"/>
    <n v="89"/>
    <x v="7"/>
    <x v="594"/>
    <x v="131"/>
    <d v="2025-01-30T00:00:00"/>
    <x v="31"/>
    <n v="11723"/>
    <n v="7034"/>
    <n v="4689"/>
    <n v="244552118"/>
    <n v="700000000"/>
    <n v="50000000"/>
    <n v="120000"/>
    <n v="40000"/>
    <n v="300000"/>
    <n v="1.8980257579800184E-2"/>
    <n v="7.6086956521739135E-2"/>
    <n v="0.15625"/>
    <n v="0.12"/>
    <n v="8.8888888888888892E-2"/>
    <n v="6.6666666666666666E-2"/>
    <n v="2.1134212979071307E-3"/>
    <n v="7.6376760871385022E-2"/>
    <n v="7.6376760871385025"/>
    <s v="EMERGING"/>
    <n v="0.60001706047939951"/>
    <n v="0.39998293952060054"/>
    <n v="0.66661927779357411"/>
    <s v="🇰🇷 Korea-Led"/>
    <n v="994552118"/>
    <x v="5"/>
  </r>
  <r>
    <n v="790"/>
    <n v="90"/>
    <x v="7"/>
    <x v="705"/>
    <x v="185"/>
    <d v="2025-02-14T00:00:00"/>
    <x v="7"/>
    <n v="11614"/>
    <n v="6968"/>
    <n v="4646"/>
    <n v="522552118"/>
    <n v="1200000000"/>
    <n v="95000000"/>
    <n v="170000"/>
    <n v="70000"/>
    <n v="500000"/>
    <n v="4.0556482927333055E-2"/>
    <n v="0.13043478260869565"/>
    <n v="0.296875"/>
    <n v="0.17"/>
    <n v="0.15555555555555556"/>
    <n v="0.1111111111111111"/>
    <n v="2.093770788526266E-3"/>
    <n v="0.13159120031269164"/>
    <n v="13.159120031269165"/>
    <s v="EMERGING"/>
    <n v="0.5999655588083348"/>
    <n v="0.40003444119166526"/>
    <n v="0.66676234213547647"/>
    <s v="⚖️ Balanced"/>
    <n v="1817552118"/>
    <x v="9"/>
  </r>
  <r>
    <n v="791"/>
    <n v="91"/>
    <x v="7"/>
    <x v="706"/>
    <x v="186"/>
    <d v="2024-09-15T00:00:00"/>
    <x v="9"/>
    <n v="11555"/>
    <n v="6933"/>
    <n v="4622"/>
    <n v="2112552118"/>
    <n v="4200000000"/>
    <n v="280000000"/>
    <n v="600000"/>
    <n v="250000"/>
    <n v="2000000"/>
    <n v="0.16396007394379808"/>
    <n v="0.45652173913043476"/>
    <n v="0.875"/>
    <n v="0.6"/>
    <n v="0.55555555555555558"/>
    <n v="0.44444444444444442"/>
    <n v="2.0831342742742382E-3"/>
    <n v="0.44815620928778332"/>
    <n v="44.81562092877833"/>
    <s v="RISING"/>
    <n v="0.6"/>
    <n v="0.4"/>
    <n v="0.66666666666666663"/>
    <s v="🇰🇷 Korea-Led"/>
    <n v="6592552118"/>
    <x v="1"/>
  </r>
  <r>
    <n v="792"/>
    <n v="92"/>
    <x v="7"/>
    <x v="707"/>
    <x v="187"/>
    <d v="2025-07-20T00:00:00"/>
    <x v="18"/>
    <n v="11522"/>
    <n v="6913"/>
    <n v="4609"/>
    <n v="1122552118"/>
    <n v="2800000000"/>
    <n v="180000000"/>
    <n v="320000"/>
    <n v="140000"/>
    <n v="1800000"/>
    <n v="8.7123875763734954E-2"/>
    <n v="0.30434782608695654"/>
    <n v="0.5625"/>
    <n v="0.32"/>
    <n v="0.31111111111111112"/>
    <n v="0.4"/>
    <n v="2.0771850374892058E-3"/>
    <n v="0.28526936287082316"/>
    <n v="28.526936287082314"/>
    <s v="SOLID"/>
    <n v="0.59998264190244754"/>
    <n v="0.40001735809755251"/>
    <n v="0.66671488499927678"/>
    <s v="⚖️ Balanced"/>
    <n v="4102552118"/>
    <x v="4"/>
  </r>
  <r>
    <n v="793"/>
    <n v="93"/>
    <x v="7"/>
    <x v="554"/>
    <x v="135"/>
    <d v="2022-01-03T00:00:00"/>
    <x v="1"/>
    <n v="11000"/>
    <n v="6600"/>
    <n v="4400"/>
    <n v="822552118"/>
    <n v="2000000000"/>
    <n v="150000000"/>
    <n v="400000"/>
    <n v="150000"/>
    <n v="1200000"/>
    <n v="6.3840179345534001E-2"/>
    <n v="0.21739130434782608"/>
    <n v="0.46875"/>
    <n v="0.4"/>
    <n v="0.33333333333333331"/>
    <n v="0.26666666666666666"/>
    <n v="1.9830789283441473E-3"/>
    <n v="0.25031172603677776"/>
    <n v="25.031172603677774"/>
    <s v="SOLID"/>
    <n v="0.6"/>
    <n v="0.4"/>
    <n v="0.66666666666666663"/>
    <s v="🇰🇷 Korea-Led"/>
    <n v="2972552118"/>
    <x v="5"/>
  </r>
  <r>
    <n v="794"/>
    <n v="94"/>
    <x v="7"/>
    <x v="558"/>
    <x v="124"/>
    <d v="2025-06-08T00:00:00"/>
    <x v="25"/>
    <n v="10965"/>
    <n v="6579"/>
    <n v="4386"/>
    <n v="822552118"/>
    <n v="1800000000"/>
    <n v="120000000"/>
    <n v="200000"/>
    <n v="90000"/>
    <n v="600000"/>
    <n v="6.3840179345534001E-2"/>
    <n v="0.19565217391304349"/>
    <n v="0.375"/>
    <n v="0.2"/>
    <n v="0.2"/>
    <n v="0.13333333333333333"/>
    <n v="1.9767691317539612E-3"/>
    <n v="0.17121954645190643"/>
    <n v="17.121954645190645"/>
    <s v="EMERGING"/>
    <n v="0.6"/>
    <n v="0.4"/>
    <n v="0.66666666666666663"/>
    <s v="🇰🇷 Korea-Led"/>
    <n v="2742552118"/>
    <x v="3"/>
  </r>
  <r>
    <n v="795"/>
    <n v="95"/>
    <x v="7"/>
    <x v="543"/>
    <x v="117"/>
    <d v="2025-03-18T00:00:00"/>
    <x v="14"/>
    <n v="10178"/>
    <n v="6107"/>
    <n v="4071"/>
    <n v="522552118"/>
    <n v="1200000000"/>
    <n v="95000000"/>
    <n v="170000"/>
    <n v="70000"/>
    <n v="500000"/>
    <n v="4.0556482927333055E-2"/>
    <n v="0.13043478260869565"/>
    <n v="0.296875"/>
    <n v="0.17"/>
    <n v="0.15555555555555556"/>
    <n v="0.1111111111111111"/>
    <n v="1.8348888484260664E-3"/>
    <n v="0.13156272329928062"/>
    <n v="13.156272329928061"/>
    <s v="EMERGING"/>
    <n v="0.60001965022597759"/>
    <n v="0.39998034977402241"/>
    <n v="0.66661208449320453"/>
    <s v="🇰🇷 Korea-Led"/>
    <n v="1817552118"/>
    <x v="10"/>
  </r>
  <r>
    <n v="796"/>
    <n v="96"/>
    <x v="7"/>
    <x v="708"/>
    <x v="181"/>
    <d v="2024-12-01T00:00:00"/>
    <x v="5"/>
    <n v="10174"/>
    <n v="6104"/>
    <n v="4070"/>
    <n v="611552118"/>
    <n v="1200000000"/>
    <n v="140000000"/>
    <n v="300000"/>
    <n v="120000"/>
    <n v="1000000"/>
    <n v="4.7463979531399338E-2"/>
    <n v="0.13043478260869565"/>
    <n v="0.4375"/>
    <n v="0.3"/>
    <n v="0.26666666666666666"/>
    <n v="0.22222222222222221"/>
    <n v="1.8341677288157593E-3"/>
    <n v="0.19987752114263324"/>
    <n v="19.987752114263323"/>
    <s v="EMERGING"/>
    <n v="0.5999606840967171"/>
    <n v="0.4000393159032829"/>
    <n v="0.66677588466579296"/>
    <s v="⚖️ Balanced"/>
    <n v="1951552118"/>
    <x v="11"/>
  </r>
  <r>
    <n v="797"/>
    <n v="97"/>
    <x v="7"/>
    <x v="709"/>
    <x v="123"/>
    <d v="2023-02-14T00:00:00"/>
    <x v="25"/>
    <n v="10001"/>
    <n v="6001"/>
    <n v="4000"/>
    <n v="822552118"/>
    <n v="1800000000"/>
    <n v="120000000"/>
    <n v="200000"/>
    <n v="90000"/>
    <n v="600000"/>
    <n v="6.3840179345534001E-2"/>
    <n v="0.19565217391304349"/>
    <n v="0.375"/>
    <n v="0.2"/>
    <n v="0.2"/>
    <n v="0.13333333333333333"/>
    <n v="1.8029793056699832E-3"/>
    <n v="0.17120042957103718"/>
    <n v="17.120042957103717"/>
    <s v="EMERGING"/>
    <n v="0.60003999600039992"/>
    <n v="0.39996000399960002"/>
    <n v="0.6665555740709882"/>
    <s v="🇰🇷 Korea-Led"/>
    <n v="2742552118"/>
    <x v="9"/>
  </r>
  <r>
    <n v="798"/>
    <n v="98"/>
    <x v="7"/>
    <x v="710"/>
    <x v="188"/>
    <d v="2016-10-10T00:00:00"/>
    <x v="0"/>
    <n v="9857"/>
    <n v="5914"/>
    <n v="3943"/>
    <n v="2112552118"/>
    <n v="4200000000"/>
    <n v="300000000"/>
    <n v="900000"/>
    <n v="400000"/>
    <n v="4200000"/>
    <n v="0.16396007394379808"/>
    <n v="0.45652173913043476"/>
    <n v="0.9375"/>
    <n v="0.9"/>
    <n v="0.88888888888888884"/>
    <n v="0.93333333333333335"/>
    <n v="1.7770189996989326E-3"/>
    <n v="0.60149753660757999"/>
    <n v="60.149753660758002"/>
    <s v="ICONIC"/>
    <n v="0.59997970985086735"/>
    <n v="0.4000202901491326"/>
    <n v="0.66672303009807232"/>
    <s v="⚖️ Balanced"/>
    <n v="6612552118"/>
    <x v="6"/>
  </r>
  <r>
    <n v="799"/>
    <n v="99"/>
    <x v="7"/>
    <x v="711"/>
    <x v="70"/>
    <d v="2025-01-10T00:00:00"/>
    <x v="2"/>
    <n v="9721"/>
    <n v="5833"/>
    <n v="3888"/>
    <n v="611552118"/>
    <n v="1400000000"/>
    <n v="110000000"/>
    <n v="200000"/>
    <n v="80000"/>
    <n v="600000"/>
    <n v="4.7463979531399338E-2"/>
    <n v="0.15217391304347827"/>
    <n v="0.34375"/>
    <n v="0.2"/>
    <n v="0.17777777777777778"/>
    <n v="0.13333333333333333"/>
    <n v="1.7525009329484957E-3"/>
    <n v="0.15327946774677864"/>
    <n v="15.327946774677864"/>
    <s v="EMERGING"/>
    <n v="0.60004114803003805"/>
    <n v="0.39995885196996195"/>
    <n v="0.66655237442139548"/>
    <s v="🇰🇷 Korea-Led"/>
    <n v="2121552118"/>
    <x v="5"/>
  </r>
  <r>
    <n v="800"/>
    <n v="100"/>
    <x v="7"/>
    <x v="712"/>
    <x v="189"/>
    <d v="2025-05-15T00:00:00"/>
    <x v="2"/>
    <n v="9251"/>
    <n v="5551"/>
    <n v="3700"/>
    <n v="611552118"/>
    <n v="2000000000"/>
    <n v="110000000"/>
    <n v="200000"/>
    <n v="80000"/>
    <n v="600000"/>
    <n v="4.7463979531399338E-2"/>
    <n v="0.21739130434782608"/>
    <n v="0.34375"/>
    <n v="0.2"/>
    <n v="0.17777777777777778"/>
    <n v="0.13333333333333333"/>
    <n v="1.6677693787374276E-3"/>
    <n v="0.16435710379755455"/>
    <n v="16.435710379755456"/>
    <s v="EMERGING"/>
    <n v="0.60004323856880337"/>
    <n v="0.39995676143119663"/>
    <n v="0.6665465681859124"/>
    <s v="🇰🇷 Korea-Led"/>
    <n v="2721552118"/>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
  <r>
    <x v="0"/>
    <n v="32669990"/>
    <n v="15175994"/>
    <n v="17493996"/>
    <n v="296868707813"/>
    <n v="243200000000"/>
    <n v="15626000000"/>
    <n v="0.46452398669237427"/>
    <n v="0.53547601330762573"/>
    <n v="1.1527413624438703"/>
    <s v="⚖️ Balanced"/>
    <s v="MAP OF THE SOUL : 7"/>
    <s v="MAP OF THE SOUL : 7"/>
    <n v="555694707813"/>
    <n v="17009.33204488278"/>
    <s v="🎧 Stream-Heavy"/>
    <n v="18.998381403622169"/>
    <s v="🌍 Spotify Global"/>
    <n v="55"/>
    <n v="24"/>
    <n v="5014888"/>
    <s v="MAP OF THE SOUL : 7"/>
    <s v="HYBE"/>
    <s v="2 Cool 4 Skool"/>
    <n v="185183"/>
    <n v="10604237104"/>
    <s v="ARIRANG (LP)"/>
    <n v="185106"/>
    <n v="3770552118"/>
    <n v="-77"/>
    <n v="-4.1580490649789669E-4"/>
    <n v="-6833684986"/>
    <n v="-0.64442966702642679"/>
    <s v="⚖️ Softening"/>
  </r>
  <r>
    <x v="1"/>
    <n v="42573334"/>
    <n v="19856191"/>
    <n v="22717143"/>
    <n v="73745638405"/>
    <n v="96400000000"/>
    <n v="9640000000"/>
    <n v="0.46639971865957219"/>
    <n v="0.53360028134042781"/>
    <n v="1.1440836261093581"/>
    <s v="⚖️ Balanced"/>
    <s v="10th Mini Album `FML`"/>
    <s v="10th Mini Album `FML`"/>
    <n v="179785638405"/>
    <n v="4222.9635669360541"/>
    <s v="🏆 Physically Loyal"/>
    <n v="7.6499624901452279"/>
    <s v="🌍 Spotify Global"/>
    <n v="50"/>
    <n v="36"/>
    <n v="5546930"/>
    <s v="10th Mini Album `FML`"/>
    <s v="PLEDIS"/>
    <s v="4th Mini Album `Al1`"/>
    <n v="225173"/>
    <n v="2502552118"/>
    <s v="1st Mini Album `소야곡` (Weverse)"/>
    <n v="44436"/>
    <n v="684552118"/>
    <n v="-180737"/>
    <n v="-0.80265840042989167"/>
    <n v="-1818000000"/>
    <n v="-0.72645839697952697"/>
    <s v="⬇️ Declining"/>
  </r>
  <r>
    <x v="2"/>
    <n v="5754364"/>
    <n v="2934429"/>
    <n v="2819935"/>
    <n v="8200191259"/>
    <n v="12300000000"/>
    <n v="1560000000"/>
    <n v="0.50994844955932572"/>
    <n v="0.49005155044067422"/>
    <n v="0.96098252845783627"/>
    <s v="⚖️ Balanced"/>
    <s v="EXIST - The 7th Album"/>
    <s v="EXIST - The 7th Album"/>
    <n v="22060191259"/>
    <n v="3833.6454313630488"/>
    <s v="🏆 Physically Loyal"/>
    <n v="5.2565328583333333"/>
    <s v="🌍 Spotify Global"/>
    <n v="9"/>
    <n v="9"/>
    <n v="1644860"/>
    <s v="EXIST - The 7th Album"/>
    <s v="SM"/>
    <s v="What a life - The 1st Mini Album"/>
    <n v="391121"/>
    <n v="1311552118"/>
    <s v="REVERXE - The 8th Album"/>
    <n v="678262"/>
    <n v="1334552118"/>
    <n v="287141"/>
    <n v="0.73414876726128231"/>
    <n v="23000000"/>
    <n v="1.7536474292057069E-2"/>
    <s v="🚀 Accelerating"/>
  </r>
  <r>
    <x v="3"/>
    <n v="642583"/>
    <n v="327493"/>
    <n v="315090"/>
    <n v="489104236"/>
    <n v="500000000"/>
    <n v="360000000"/>
    <n v="0.50965089334762981"/>
    <n v="0.49034910665237019"/>
    <n v="0.96212743478486562"/>
    <s v="⚖️ Balanced"/>
    <s v="비상 : QUANTUM LEAP"/>
    <s v="비상 : QUANTUM LEAP"/>
    <n v="1349104236"/>
    <n v="2099.5019102590636"/>
    <s v="🏆 Physically Loyal"/>
    <n v="1.3586228777777778"/>
    <s v="🇰🇷 Melon Korea"/>
    <n v="2"/>
    <n v="2"/>
    <n v="580573"/>
    <s v="비상 : QUANTUM LEAP"/>
    <s v="BRANDNEW"/>
    <s v="비상 : QUANTUM LEAP"/>
    <n v="580573"/>
    <n v="674552118"/>
    <s v="비상 : QUANTUM LEAP"/>
    <n v="580573"/>
    <n v="674552118"/>
    <n v="0"/>
    <n v="0"/>
    <n v="0"/>
    <n v="0"/>
    <s v="⚖️ Softening"/>
  </r>
  <r>
    <x v="4"/>
    <n v="4608479"/>
    <n v="2640555"/>
    <n v="1967924"/>
    <n v="4963055742"/>
    <n v="8200000000"/>
    <n v="1150000000"/>
    <n v="0.57297754855777794"/>
    <n v="0.42702245144222206"/>
    <n v="0.74526908168926609"/>
    <s v="⚖️ Balanced"/>
    <s v="Hello, World - The 4th Mini Album"/>
    <s v="Hello, World - The 4th Mini Album"/>
    <n v="14313055742"/>
    <n v="3105.8090406834881"/>
    <s v="🏆 Physically Loyal"/>
    <n v="4.3157006452173912"/>
    <s v="⚖️ Mixed"/>
    <n v="6"/>
    <n v="6"/>
    <n v="1245318"/>
    <s v="Hello, World - The 4th Mini Album"/>
    <s v="SM"/>
    <s v="City Lights - The 1st Mini Album"/>
    <n v="525935"/>
    <n v="1932552118"/>
    <s v="Essence of Reverie"/>
    <n v="643272"/>
    <n v="3702552118"/>
    <n v="117337"/>
    <n v="0.22310171409014423"/>
    <n v="1770000000"/>
    <n v="0.91588733028932467"/>
    <s v="📈 Growing"/>
  </r>
  <r>
    <x v="5"/>
    <n v="1743535"/>
    <n v="1046120"/>
    <n v="697415"/>
    <n v="3662653809"/>
    <n v="7200000000"/>
    <n v="1040000000"/>
    <n v="0.59999942645258053"/>
    <n v="0.40000057354741947"/>
    <n v="0.66666825985546596"/>
    <s v="⚖️ Balanced"/>
    <s v="color on me"/>
    <s v="color on me"/>
    <n v="11902653809"/>
    <n v="6826.7363769583062"/>
    <s v="⚖️ Balanced"/>
    <n v="3.5217825086538461"/>
    <s v="⚖️ Mixed"/>
    <n v="7"/>
    <n v="7"/>
    <n v="500134"/>
    <s v="color on me"/>
    <s v="KONNECT"/>
    <s v="color on me"/>
    <n v="500134"/>
    <n v="1422552118"/>
    <s v="PULSEPHASE"/>
    <n v="12500"/>
    <n v="3172552118"/>
    <n v="-487634"/>
    <n v="-0.97500669820488106"/>
    <n v="1750000000"/>
    <n v="1.2301833991575415"/>
    <s v="⬇️ Declining"/>
  </r>
  <r>
    <x v="6"/>
    <n v="2292081"/>
    <n v="1345345"/>
    <n v="946736"/>
    <n v="4165418459"/>
    <n v="8100000000"/>
    <n v="1700000000"/>
    <n v="0.58695351516809402"/>
    <n v="0.41304648483190604"/>
    <n v="0.70371243064046773"/>
    <s v="⚖️ Balanced"/>
    <s v="The Renaissance - The 10th Album"/>
    <s v="The Renaissance - The 10th Album"/>
    <n v="13965418459"/>
    <n v="6092.8991859362741"/>
    <s v="⚖️ Balanced"/>
    <n v="2.4502461523529413"/>
    <s v="⚖️ Mixed"/>
    <n v="10"/>
    <n v="10"/>
    <n v="442742"/>
    <s v="The Renaissance - The 10th Album"/>
    <s v="SM"/>
    <s v="DANGER - The 3rd Mini Album"/>
    <n v="89959"/>
    <n v="5262552118"/>
    <s v="Super Junior25 - The 12th Album"/>
    <n v="299038"/>
    <n v="1364552118"/>
    <n v="209079"/>
    <n v="2.324158783445792"/>
    <n v="-3898000000"/>
    <n v="-0.74070525338215754"/>
    <s v="🚀 Accelerating"/>
  </r>
  <r>
    <x v="7"/>
    <n v="10993696"/>
    <n v="6204042"/>
    <n v="4789654"/>
    <n v="24825274625"/>
    <n v="39000000000"/>
    <n v="3530000000"/>
    <n v="0.56432722898650278"/>
    <n v="0.43567277101349716"/>
    <n v="0.77202153047964539"/>
    <s v="⚖️ Balanced"/>
    <s v="READY TO BE"/>
    <s v="READY TO BE"/>
    <n v="67355274625"/>
    <n v="6126.7179504508767"/>
    <s v="⚖️ Balanced"/>
    <n v="7.0326557011331445"/>
    <s v="🌍 Spotify Global"/>
    <n v="17"/>
    <n v="17"/>
    <n v="1674143"/>
    <s v="READY TO BE"/>
    <s v="JYP"/>
    <s v="What is Love?"/>
    <n v="50877"/>
    <n v="5172552118"/>
    <s v="THIS IS FOR"/>
    <n v="765171"/>
    <n v="3462552118"/>
    <n v="714294"/>
    <n v="14.039624977887847"/>
    <n v="-1710000000"/>
    <n v="-0.33059115906234354"/>
    <s v="🚀 Accelerating"/>
  </r>
  <r>
    <x v="8"/>
    <n v="19935099"/>
    <n v="9278971"/>
    <n v="10656128"/>
    <n v="24389390441"/>
    <n v="37900000000"/>
    <n v="3780000000"/>
    <n v="0.46545898768799693"/>
    <n v="0.53454101231200302"/>
    <n v="1.1484169958069703"/>
    <s v="⚖️ Balanced"/>
    <s v="ISTJ - The 3rd Album"/>
    <s v="ISTJ - The 3rd Album"/>
    <n v="66069390441"/>
    <n v="3314.2243457632189"/>
    <s v="🏆 Physically Loyal"/>
    <n v="6.452219693386243"/>
    <s v="🌍 Spotify Global"/>
    <n v="19"/>
    <n v="16"/>
    <n v="3369118"/>
    <s v="ISTJ - The 3rd Album"/>
    <s v="SM"/>
    <s v="We Boom - The 3rd Mini Album"/>
    <n v="457608"/>
    <n v="4177104236"/>
    <s v="Go Back To The Future"/>
    <n v="959579"/>
    <n v="2694552118"/>
    <n v="501971"/>
    <n v="1.0969454205346061"/>
    <n v="-1482552118"/>
    <n v="-0.3549234192488559"/>
    <s v="🚀 Accelerating"/>
  </r>
  <r>
    <x v="9"/>
    <n v="6857027"/>
    <n v="3010529"/>
    <n v="3846498"/>
    <n v="38279470270"/>
    <n v="68600000000"/>
    <n v="2838000000"/>
    <n v="0.43904289716228329"/>
    <n v="0.56095710283771671"/>
    <n v="1.2776817629061206"/>
    <s v="⚖️ Balanced"/>
    <s v="BORN PINK"/>
    <s v="BORN PINK"/>
    <n v="109717470270"/>
    <n v="16000.734760122717"/>
    <s v="🎧 Stream-Heavy"/>
    <n v="13.488185436927413"/>
    <s v="🌍 Spotify Global"/>
    <n v="10"/>
    <n v="6"/>
    <n v="2768482"/>
    <s v="BORN PINK"/>
    <s v="YG"/>
    <s v="SQUARE UP"/>
    <n v="57332"/>
    <n v="7574552118"/>
    <s v="DEADLINE"/>
    <n v="1750692"/>
    <n v="4520552118"/>
    <n v="1693360"/>
    <n v="29.536035721760971"/>
    <n v="-3054000000"/>
    <n v="-0.40319215610683318"/>
    <s v="🚀 Accelerating"/>
  </r>
  <r>
    <x v="10"/>
    <n v="1867675"/>
    <n v="1120605"/>
    <n v="747070"/>
    <n v="3726421378"/>
    <n v="5100000000"/>
    <n v="1000000000"/>
    <n v="0.6"/>
    <n v="0.4"/>
    <n v="0.66666666666666663"/>
    <s v="🇰🇷 Korea-Led"/>
    <s v="GOT7"/>
    <s v="GOT7"/>
    <n v="9826421378"/>
    <n v="5261.3122615016"/>
    <s v="⚖️ Balanced"/>
    <n v="3.726421378"/>
    <s v="⚖️ Mixed"/>
    <n v="5"/>
    <n v="5"/>
    <n v="459254"/>
    <s v="GOT7"/>
    <s v="JYP"/>
    <s v="SPINNING TOP : BETWEEN SECURITY &amp; INSECURITY"/>
    <n v="314948"/>
    <n v="1722552118"/>
    <s v="GOT7"/>
    <n v="459254"/>
    <n v="2822552118"/>
    <n v="144306"/>
    <n v="0.45818992341592896"/>
    <n v="1100000000"/>
    <n v="0.63858735448723303"/>
    <s v="📈 Growing"/>
  </r>
  <r>
    <x v="11"/>
    <n v="11184297"/>
    <n v="5601756"/>
    <n v="5582541"/>
    <n v="12362209596"/>
    <n v="18800000000"/>
    <n v="2360000000"/>
    <n v="0.5008590168876953"/>
    <n v="0.4991409831123047"/>
    <n v="0.99656982560468543"/>
    <s v="⚖️ Balanced"/>
    <s v="Sticker - The 3rd Album"/>
    <s v="Sticker - The 3rd Album"/>
    <n v="33522209596"/>
    <n v="2997.2567427349254"/>
    <s v="🏆 Physically Loyal"/>
    <n v="5.238224405084746"/>
    <s v="🌍 Spotify Global"/>
    <n v="11"/>
    <n v="11"/>
    <n v="2427559"/>
    <s v="Sticker - The 3rd Album"/>
    <s v="SM"/>
    <s v="NCT #127 WE ARE SUPERHUMAN - The 4th Mini Album"/>
    <n v="265762"/>
    <n v="1998552118"/>
    <s v="WALK - The 6th Album"/>
    <n v="915337"/>
    <n v="3122552118"/>
    <n v="649575"/>
    <n v="2.4441981923676073"/>
    <n v="1124000000"/>
    <n v="0.56240714959428439"/>
    <s v="🚀 Accelerating"/>
  </r>
  <r>
    <x v="12"/>
    <n v="1667834"/>
    <n v="1000701"/>
    <n v="667133"/>
    <n v="2965446141"/>
    <n v="4100000000"/>
    <n v="840000000"/>
    <n v="0.60000035974803245"/>
    <n v="0.39999964025196755"/>
    <n v="0.66666566736717559"/>
    <s v="🇰🇷 Korea-Led"/>
    <s v="Oneiric Diary (幻想日記)"/>
    <s v="Oneiric Diary (幻想日記)"/>
    <n v="7905446141"/>
    <n v="4739.9478251432693"/>
    <s v="🏆 Physically Loyal"/>
    <n v="3.5302930250000002"/>
    <s v="⚖️ Mixed"/>
    <n v="4"/>
    <n v="4"/>
    <n v="515492"/>
    <s v="Oneiric Diary (幻想日記)"/>
    <s v="OFF THE RECORD"/>
    <s v="HEART*IZ"/>
    <n v="255536"/>
    <n v="2032552118"/>
    <s v="One-reeler / Act IV"/>
    <n v="431498"/>
    <n v="1831441902"/>
    <n v="175962"/>
    <n v="0.68859964936447315"/>
    <n v="-201110216"/>
    <n v="-9.8944678573796851E-2"/>
    <s v="🚀 Accelerating"/>
  </r>
  <r>
    <x v="13"/>
    <n v="3085153"/>
    <n v="1851092"/>
    <n v="1234061"/>
    <n v="5759633571"/>
    <n v="9200000000"/>
    <n v="1620000000"/>
    <n v="0.60000006482660662"/>
    <n v="0.39999993517339333"/>
    <n v="0.66666648659277872"/>
    <s v="🇰🇷 Korea-Led"/>
    <s v="SHAPE of LOVE"/>
    <s v="SHAPE of LOVE"/>
    <n v="16579633571"/>
    <n v="5374.0069199161271"/>
    <s v="⚖️ Balanced"/>
    <n v="3.5553293648148148"/>
    <s v="⚖️ Mixed"/>
    <n v="9"/>
    <n v="9"/>
    <n v="435754"/>
    <s v="SHAPE of LOVE"/>
    <s v="STARSHIP"/>
    <s v="WE ARE HERE - The 2nd Album Take.2"/>
    <n v="253456"/>
    <n v="1544552118"/>
    <s v="THE X"/>
    <n v="431261"/>
    <n v="2231552118"/>
    <n v="177805"/>
    <n v="0.70152215769206494"/>
    <n v="687000000"/>
    <n v="0.44478913465838776"/>
    <s v="🚀 Accelerating"/>
  </r>
  <r>
    <x v="14"/>
    <n v="863063"/>
    <n v="517837"/>
    <n v="345226"/>
    <n v="1644431015"/>
    <n v="2200000000"/>
    <n v="730000000"/>
    <n v="0.59999907306882583"/>
    <n v="0.40000092693117423"/>
    <n v="0.66666924147946172"/>
    <s v="⚖️ Balanced"/>
    <s v="The 6th Mini Album `Happily Ever After`"/>
    <s v="The 6th Mini Album `Happily Ever After`"/>
    <n v="4574431015"/>
    <n v="5300.2283900480033"/>
    <s v="⚖️ Balanced"/>
    <n v="2.2526452260273975"/>
    <s v="⚖️ Mixed"/>
    <n v="4"/>
    <n v="4"/>
    <n v="251083"/>
    <s v="The 6th Mini Album `Happily Ever After`"/>
    <s v="PLEDIS"/>
    <s v="The 8th Mini Album `The Nocturne`"/>
    <n v="193509"/>
    <n v="978774661"/>
    <s v="The 2nd Album 'Romanticize'"/>
    <n v="205972"/>
    <n v="1211552118"/>
    <n v="12463"/>
    <n v="6.4405273139750599E-2"/>
    <n v="232777457"/>
    <n v="0.23782538134178363"/>
    <s v="⚖️ Softening"/>
  </r>
  <r>
    <x v="15"/>
    <n v="16381840"/>
    <n v="7386668"/>
    <n v="8995172"/>
    <n v="31318280942"/>
    <n v="37500000000"/>
    <n v="3980000000"/>
    <n v="0.4509058811464402"/>
    <n v="0.54909411885355974"/>
    <n v="1.2177577224264038"/>
    <s v="⚖️ Balanced"/>
    <s v="이름의 장: TEMPTATION"/>
    <s v="이름의 장: TEMPTATION"/>
    <n v="72798280942"/>
    <n v="4443.8403098797207"/>
    <s v="🏆 Physically Loyal"/>
    <n v="7.8689148095477384"/>
    <s v="🌍 Spotify Global"/>
    <n v="17"/>
    <n v="13"/>
    <n v="2868866"/>
    <s v="이름의 장: TEMPTATION"/>
    <s v="HYBE"/>
    <s v="꿈의 장: STAR"/>
    <n v="203795"/>
    <n v="2222552118"/>
    <s v="별의 장: TOGETHER"/>
    <n v="1801907"/>
    <n v="4498552118"/>
    <n v="1598112"/>
    <n v="7.841762555509213"/>
    <n v="2276000000"/>
    <n v="1.02404797690328"/>
    <s v="🚀 Accelerating"/>
  </r>
  <r>
    <x v="16"/>
    <n v="1170167"/>
    <n v="702101"/>
    <n v="468066"/>
    <n v="9112209238"/>
    <n v="12400000000"/>
    <n v="1000000000"/>
    <n v="0.60000068366310111"/>
    <n v="0.39999931633689895"/>
    <n v="0.66666476760466087"/>
    <s v="🇰🇷 Korea-Led"/>
    <s v="5th Album `LILAC`"/>
    <s v="5th Album `LILAC`"/>
    <n v="22512209238"/>
    <n v="19238.458474730531"/>
    <s v="🎧 Stream-Heavy"/>
    <n v="9.1122092380000002"/>
    <s v="🌍 Spotify Global"/>
    <n v="4"/>
    <n v="4"/>
    <n v="402864"/>
    <s v="5th Album `LILAC`"/>
    <s v="EDAM"/>
    <s v="Love poem"/>
    <n v="191051"/>
    <n v="3872552118"/>
    <s v="꽃갈피 셋"/>
    <n v="198456"/>
    <n v="6592552118"/>
    <n v="7405"/>
    <n v="3.8759284170195391E-2"/>
    <n v="2720000000"/>
    <n v="0.70237918486808082"/>
    <s v="⚖️ Softening"/>
  </r>
  <r>
    <x v="17"/>
    <n v="345004"/>
    <n v="207002"/>
    <n v="138002"/>
    <n v="989104236"/>
    <n v="800000000"/>
    <n v="320000000"/>
    <n v="0.59999884059315256"/>
    <n v="0.40000115940684744"/>
    <n v="0.66666988724746623"/>
    <s v="⚖️ Balanced"/>
    <s v="사월, 그리고 꽃 - The 1st Mini Album"/>
    <s v="사월, 그리고 꽃 - The 1st Mini Album"/>
    <n v="2109104236"/>
    <n v="6113.2747330465736"/>
    <s v="⚖️ Balanced"/>
    <n v="3.0909507375"/>
    <s v="⚖️ Mixed"/>
    <n v="2"/>
    <n v="2"/>
    <n v="187575"/>
    <s v="사월, 그리고 꽃 - The 1st Mini Album"/>
    <s v="SM"/>
    <s v="사랑하는 그대에게 - The 2nd Mini Album"/>
    <n v="157429"/>
    <n v="564552118"/>
    <s v="사월, 그리고 꽃 - The 1st Mini Album"/>
    <n v="187575"/>
    <n v="1544552118"/>
    <n v="30146"/>
    <n v="0.1914894968525494"/>
    <n v="980000000"/>
    <n v="1.7358893337815802"/>
    <s v="📈 Growing"/>
  </r>
  <r>
    <x v="18"/>
    <n v="30106968"/>
    <n v="12971574"/>
    <n v="17135394"/>
    <n v="45798475932"/>
    <n v="64700000000"/>
    <n v="5340000000"/>
    <n v="0.43084956279888431"/>
    <n v="0.56915043720111569"/>
    <n v="1.3209957403781529"/>
    <s v="⚖️ Balanced"/>
    <s v="★★★★★ (5-STAR)"/>
    <s v="★★★★★ (5-STAR)"/>
    <n v="115838475932"/>
    <n v="3847.5636580873902"/>
    <s v="🏆 Physically Loyal"/>
    <n v="8.5764936202247188"/>
    <s v="🌍 Spotify Global"/>
    <n v="25"/>
    <n v="18"/>
    <n v="5246998"/>
    <s v="★★★★★ (5-STAR)"/>
    <s v="JYP"/>
    <s v="Cle 1 : MIROH"/>
    <n v="169319"/>
    <n v="2898552118"/>
    <s v="KARMA"/>
    <n v="3413780"/>
    <n v="9577104236"/>
    <n v="3244461"/>
    <n v="19.161824721383898"/>
    <n v="6678552118"/>
    <n v="2.3040993731063906"/>
    <s v="🚀 Accelerating"/>
  </r>
  <r>
    <x v="19"/>
    <n v="587559"/>
    <n v="352535"/>
    <n v="235024"/>
    <n v="3455761466"/>
    <n v="6300000000"/>
    <n v="890000000"/>
    <n v="0.59999931921730409"/>
    <n v="0.40000068078269585"/>
    <n v="0.6666685577318564"/>
    <s v="⚖️ Balanced"/>
    <s v="B:COMPLETE"/>
    <s v="B:COMPLETE"/>
    <n v="10645761466"/>
    <n v="18118.625475909652"/>
    <s v="🎧 Stream-Heavy"/>
    <n v="3.8828780516853931"/>
    <s v="⚖️ Mixed"/>
    <n v="5"/>
    <n v="5"/>
    <n v="168075"/>
    <s v="B:COMPLETE"/>
    <s v="BRANDNEW"/>
    <s v="B:COMPLETE"/>
    <n v="168075"/>
    <n v="1161552118"/>
    <s v="SEVEN : CRIMSON HORIZON"/>
    <n v="31622"/>
    <n v="6184552118"/>
    <n v="-136453"/>
    <n v="-0.81185780157667709"/>
    <n v="5023000000"/>
    <n v="4.324386243338588"/>
    <s v="⬇️ Declining"/>
  </r>
  <r>
    <x v="20"/>
    <n v="671872"/>
    <n v="403123"/>
    <n v="268749"/>
    <n v="1244216498"/>
    <n v="1550000000"/>
    <n v="340000000"/>
    <n v="0.59999970232425226"/>
    <n v="0.40000029767574774"/>
    <n v="0.666667493544154"/>
    <s v="⚖️ Balanced"/>
    <s v="Super One"/>
    <s v="Super One"/>
    <n v="3134216498"/>
    <n v="4664.9011984425606"/>
    <s v="🏆 Physically Loyal"/>
    <n v="3.659460288235294"/>
    <s v="⚖️ Mixed"/>
    <n v="2"/>
    <n v="2"/>
    <n v="504232"/>
    <s v="Super One"/>
    <s v="INDIE"/>
    <s v="The 1st Mini Album"/>
    <n v="167640"/>
    <n v="992552118"/>
    <s v="Super One"/>
    <n v="504232"/>
    <n v="2141664380"/>
    <n v="336592"/>
    <n v="2.0078262944404677"/>
    <n v="1149112262"/>
    <n v="1.1577349351845321"/>
    <s v="🚀 Accelerating"/>
  </r>
  <r>
    <x v="21"/>
    <n v="477558"/>
    <n v="286534"/>
    <n v="191024"/>
    <n v="6660541015"/>
    <n v="9500000000"/>
    <n v="950000000"/>
    <n v="0.59999832481080828"/>
    <n v="0.40000167518919166"/>
    <n v="0.66667131998296891"/>
    <s v="⚖️ Balanced"/>
    <s v="INVU - The 3rd Album"/>
    <s v="INVU - The 3rd Album"/>
    <n v="17110541015"/>
    <n v="35829.241715142452"/>
    <s v="🎧 Stream-Heavy"/>
    <n v="7.0110958052631576"/>
    <s v="🌍 Spotify Global"/>
    <n v="4"/>
    <n v="4"/>
    <n v="193154"/>
    <s v="INVU - The 3rd Album"/>
    <s v="SM"/>
    <s v="Purpose - The 2nd Album"/>
    <n v="165739"/>
    <n v="3972552118"/>
    <s v="Panorama : The Best of TAEYEON (LP)"/>
    <n v="19600"/>
    <n v="6572552118"/>
    <n v="-146139"/>
    <n v="-0.8817417747180808"/>
    <n v="2600000000"/>
    <n v="0.65449109861118249"/>
    <s v="⬇️ Declining"/>
  </r>
  <r>
    <x v="22"/>
    <n v="11641335"/>
    <n v="6324394"/>
    <n v="5316941"/>
    <n v="20580492453"/>
    <n v="33900000000"/>
    <n v="4060000000"/>
    <n v="0.54327050978259794"/>
    <n v="0.45672949021740206"/>
    <n v="0.84070363105144941"/>
    <s v="⚖️ Balanced"/>
    <s v="THE WORLD EP.FIN : WILL"/>
    <s v="THE WORLD EP.FIN : WILL"/>
    <n v="58540492453"/>
    <n v="5028.6751865658016"/>
    <s v="⚖️ Balanced"/>
    <n v="5.0690868110837437"/>
    <s v="🌍 Spotify Global"/>
    <n v="21"/>
    <n v="21"/>
    <n v="1444021"/>
    <s v="THE WORLD EP.FIN : WILL"/>
    <s v="KQ"/>
    <s v="TREASURE EP.2 : Zero To One"/>
    <n v="69903"/>
    <n v="1544552118"/>
    <s v="GOLDEN HOUR : Part.4 (POCA)"/>
    <n v="258235"/>
    <n v="3082552118"/>
    <n v="188332"/>
    <n v="2.6941905211507375"/>
    <n v="1538000000"/>
    <n v="0.99575791718282436"/>
    <s v="🚀 Accelerating"/>
  </r>
  <r>
    <x v="23"/>
    <n v="3417060"/>
    <n v="2050235"/>
    <n v="1366825"/>
    <n v="9622654490"/>
    <n v="16100000000"/>
    <n v="2020000000"/>
    <n v="0.59999970735076347"/>
    <n v="0.40000029264923648"/>
    <n v="0.66666747958160899"/>
    <s v="⚖️ Balanced"/>
    <s v="`The ReVe Festival 2022 - Birthday`"/>
    <s v="`The ReVe Festival 2022 - Birthday`"/>
    <n v="27742654490"/>
    <n v="8118.8666543753989"/>
    <s v="⚖️ Balanced"/>
    <n v="4.7636903415841587"/>
    <s v="⚖️ Mixed"/>
    <n v="10"/>
    <n v="9"/>
    <n v="803108"/>
    <s v="`The ReVe Festival 2022 - Birthday`"/>
    <s v="SM"/>
    <s v="`The ReVe Festival` Day 1"/>
    <n v="156993"/>
    <n v="2532552118"/>
    <s v="Cosmic"/>
    <n v="215033"/>
    <n v="3472552118"/>
    <n v="58040"/>
    <n v="0.36969801201327446"/>
    <n v="940000000"/>
    <n v="0.37116709003498582"/>
    <s v="📈 Growing"/>
  </r>
  <r>
    <x v="24"/>
    <n v="322067"/>
    <n v="193240"/>
    <n v="128827"/>
    <n v="734104236"/>
    <n v="1700000000"/>
    <n v="350000000"/>
    <n v="0.59999937901119949"/>
    <n v="0.40000062098880046"/>
    <n v="0.66666839163734215"/>
    <s v="⚖️ Balanced"/>
    <s v="NOIR - The 2nd Mini Album"/>
    <s v="NOIR - The 2nd Mini Album"/>
    <n v="2784104236"/>
    <n v="8644.4877494434386"/>
    <s v="⚖️ Balanced"/>
    <n v="2.0974406742857141"/>
    <s v="⚖️ Mixed"/>
    <n v="2"/>
    <n v="2"/>
    <n v="178643"/>
    <s v="NOIR - The 2nd Mini Album"/>
    <s v="SM"/>
    <s v="True Colors - The 1st Mini Album"/>
    <n v="143424"/>
    <n v="1311552118"/>
    <s v="NOIR - The 2nd Mini Album"/>
    <n v="178643"/>
    <n v="1472552118"/>
    <n v="35219"/>
    <n v="0.24555862338241857"/>
    <n v="161000000"/>
    <n v="0.12275532004439949"/>
    <s v="📈 Growing"/>
  </r>
  <r>
    <x v="25"/>
    <n v="5668721"/>
    <n v="3401232"/>
    <n v="2267489"/>
    <n v="7750956059"/>
    <n v="15350000000"/>
    <n v="2220000000"/>
    <n v="0.59999989415601862"/>
    <n v="0.40000010584398138"/>
    <n v="0.66666696067777798"/>
    <s v="⚖️ Balanced"/>
    <s v="Unexpected"/>
    <s v="Unexpected"/>
    <n v="25320956059"/>
    <n v="4466.7846695930175"/>
    <s v="🏆 Physically Loyal"/>
    <n v="3.4914216481981981"/>
    <s v="⚖️ Mixed"/>
    <n v="15"/>
    <n v="15"/>
    <n v="742505"/>
    <s v="Unexpected"/>
    <s v="IST"/>
    <s v="2nd Single Album [Bloom Bloom]"/>
    <n v="130018"/>
    <n v="1072552118"/>
    <s v="Unexpected"/>
    <n v="742505"/>
    <n v="2031552118"/>
    <n v="612487"/>
    <n v="4.7107861988340076"/>
    <n v="959000000"/>
    <n v="0.89412904408622873"/>
    <s v="🚀 Accelerating"/>
  </r>
  <r>
    <x v="26"/>
    <n v="546965"/>
    <n v="328179"/>
    <n v="218786"/>
    <n v="1823209238"/>
    <n v="2600000000"/>
    <n v="650000000"/>
    <n v="0.6"/>
    <n v="0.4"/>
    <n v="0.66666666666666663"/>
    <s v="🇰🇷 Korea-Led"/>
    <s v="HOLIDAY"/>
    <s v="HOLIDAY"/>
    <n v="5073209238"/>
    <n v="9275.1990310166093"/>
    <s v="⚖️ Balanced"/>
    <n v="2.8049372892307693"/>
    <s v="⚖️ Mixed"/>
    <n v="4"/>
    <n v="4"/>
    <n v="196179"/>
    <s v="HOLIDAY"/>
    <s v="STARSHIP"/>
    <s v="WE"/>
    <n v="129783"/>
    <n v="1411552118"/>
    <s v="HOLIDAY"/>
    <n v="196179"/>
    <n v="1568552118"/>
    <n v="66396"/>
    <n v="0.51159242735951549"/>
    <n v="157000000"/>
    <n v="0.11122508194911723"/>
    <s v="🚀 Accelerating"/>
  </r>
  <r>
    <x v="27"/>
    <n v="1415010"/>
    <n v="849007"/>
    <n v="566003"/>
    <n v="3067865702"/>
    <n v="4850000000"/>
    <n v="1070000000"/>
    <n v="0.60000070670878647"/>
    <n v="0.39999929329121348"/>
    <n v="0.66666470358901631"/>
    <s v="🇰🇷 Korea-Led"/>
    <s v="All Yours"/>
    <s v="All Yours"/>
    <n v="8987865702"/>
    <n v="6351.8036635783492"/>
    <s v="⚖️ Balanced"/>
    <n v="2.8671642074766357"/>
    <s v="⚖️ Mixed"/>
    <n v="7"/>
    <n v="7"/>
    <n v="360911"/>
    <s v="All Yours"/>
    <s v="RBW"/>
    <s v="All Light"/>
    <n v="126721"/>
    <n v="1072552118"/>
    <s v="Drive to the Starry Road"/>
    <n v="253427"/>
    <n v="1208552118"/>
    <n v="126706"/>
    <n v="0.99988162972198769"/>
    <n v="136000000"/>
    <n v="0.12680036495904809"/>
    <s v="🚀 Accelerating"/>
  </r>
  <r>
    <x v="28"/>
    <n v="6889368"/>
    <n v="3815461"/>
    <n v="3073907"/>
    <n v="18105169290"/>
    <n v="33400000000"/>
    <n v="3075000000"/>
    <n v="0.55381872473643445"/>
    <n v="0.44618127526356555"/>
    <n v="0.80564497972853089"/>
    <s v="⚖️ Balanced"/>
    <s v="KILL MY DOUBT"/>
    <s v="KILL MY DOUBT"/>
    <n v="54580169290"/>
    <n v="7922.376811632068"/>
    <s v="⚖️ Balanced"/>
    <n v="5.8878599317073173"/>
    <s v="🌍 Spotify Global"/>
    <n v="15"/>
    <n v="15"/>
    <n v="1145134"/>
    <s v="KILL MY DOUBT"/>
    <s v="JYP"/>
    <s v="IT`z ICY"/>
    <n v="123777"/>
    <n v="2542552118"/>
    <s v="TUNNEL VISION"/>
    <n v="328149"/>
    <n v="2694552118"/>
    <n v="204372"/>
    <n v="1.6511306624009308"/>
    <n v="152000000"/>
    <n v="5.9782452018944221E-2"/>
    <s v="🚀 Accelerating"/>
  </r>
  <r>
    <x v="29"/>
    <n v="297589"/>
    <n v="178553"/>
    <n v="119036"/>
    <n v="1256988788"/>
    <n v="1150000000"/>
    <n v="360000000"/>
    <n v="0.59999865586429602"/>
    <n v="0.40000134413570393"/>
    <n v="0.66667040038531977"/>
    <s v="⚖️ Balanced"/>
    <s v="O`CLOCK"/>
    <s v="O`CLOCK"/>
    <n v="2766988788"/>
    <n v="9298.0210558858016"/>
    <s v="⚖️ Balanced"/>
    <n v="3.4916355222222224"/>
    <s v="⚖️ Mixed"/>
    <n v="3"/>
    <n v="3"/>
    <n v="109428"/>
    <s v="O`CLOCK"/>
    <s v="INDIE"/>
    <s v="O`CLOCK"/>
    <n v="109428"/>
    <n v="1042552118"/>
    <s v="The W"/>
    <n v="84769"/>
    <n v="731884552"/>
    <n v="-24659"/>
    <n v="-0.22534451877033301"/>
    <n v="-310667566"/>
    <n v="-0.29798756401356236"/>
    <s v="⬇️ Declining"/>
  </r>
  <r>
    <x v="30"/>
    <n v="483412"/>
    <n v="290047"/>
    <n v="193365"/>
    <n v="3155775229"/>
    <n v="4600000000"/>
    <n v="760000000"/>
    <n v="0.599999586274234"/>
    <n v="0.400000413725766"/>
    <n v="0.66666781590569801"/>
    <s v="⚖️ Balanced"/>
    <s v="TRAVEL"/>
    <s v="TRAVEL"/>
    <n v="8515775229"/>
    <n v="17615.978149073668"/>
    <s v="🎧 Stream-Heavy"/>
    <n v="4.1523358276315792"/>
    <s v="⚖️ Mixed"/>
    <n v="4"/>
    <n v="4"/>
    <n v="169850"/>
    <s v="TRAVEL"/>
    <s v="RBW"/>
    <s v="White Wind"/>
    <n v="69832"/>
    <n v="2322552118"/>
    <s v="WAW"/>
    <n v="135165"/>
    <n v="1902118552"/>
    <n v="65333"/>
    <n v="0.9355739489059457"/>
    <n v="-420433566"/>
    <n v="-0.1810222309939139"/>
    <s v="🚀 Accelerating"/>
  </r>
  <r>
    <x v="31"/>
    <n v="770053"/>
    <n v="462033"/>
    <n v="308020"/>
    <n v="3621437012"/>
    <n v="7000000000"/>
    <n v="1040000000"/>
    <n v="0.60000155833429647"/>
    <n v="0.39999844166570353"/>
    <n v="0.66666233797153018"/>
    <s v="🇰🇷 Korea-Led"/>
    <s v="Guilty - The 4th Mini Album"/>
    <s v="Guilty - The 4th Mini Album"/>
    <n v="11661437012"/>
    <n v="15143.68103494175"/>
    <s v="🎧 Stream-Heavy"/>
    <n v="3.4821509730769229"/>
    <s v="⚖️ Mixed"/>
    <n v="5"/>
    <n v="5"/>
    <n v="248738"/>
    <s v="Guilty - The 4th Mini Album"/>
    <s v="SM"/>
    <s v="WANT - The 2nd Mini Album"/>
    <n v="107578"/>
    <n v="1932552118"/>
    <s v="Guilty - The 4th Mini Album"/>
    <n v="248738"/>
    <n v="3722552118"/>
    <n v="141160"/>
    <n v="1.3121641971406792"/>
    <n v="1790000000"/>
    <n v="0.92623633967112495"/>
    <s v="🚀 Accelerating"/>
  </r>
  <r>
    <x v="32"/>
    <n v="105227"/>
    <n v="63136"/>
    <n v="42091"/>
    <n v="1744552118"/>
    <n v="1400000000"/>
    <n v="260000000"/>
    <n v="0.59999809934712578"/>
    <n v="0.40000190065287428"/>
    <n v="0.6666719462747086"/>
    <s v="⚖️ Balanced"/>
    <s v="The Four Seasons"/>
    <s v="The Four Seasons"/>
    <n v="3404552118"/>
    <n v="32354.35884326266"/>
    <s v="🎧 Stream-Heavy"/>
    <n v="6.7098158384615383"/>
    <s v="🌍 Spotify Global"/>
    <n v="1"/>
    <n v="1"/>
    <n v="105227"/>
    <s v="The Four Seasons"/>
    <s v="SM"/>
    <s v="The Four Seasons"/>
    <n v="105227"/>
    <n v="3404552118"/>
    <s v="The Four Seasons"/>
    <n v="105227"/>
    <n v="3404552118"/>
    <n v="0"/>
    <n v="0"/>
    <n v="0"/>
    <n v="0"/>
    <s v="⚖️ Softening"/>
  </r>
  <r>
    <x v="33"/>
    <n v="170484"/>
    <n v="102291"/>
    <n v="68193"/>
    <n v="767104236"/>
    <n v="500000000"/>
    <n v="240000000"/>
    <n v="0.60000351939184904"/>
    <n v="0.39999648060815091"/>
    <n v="0.66665689063553979"/>
    <s v="🇰🇷 Korea-Led"/>
    <s v="Another"/>
    <s v="Another"/>
    <n v="1507104236"/>
    <n v="8840.1506065085287"/>
    <s v="⚖️ Balanced"/>
    <n v="3.1962676499999998"/>
    <s v="⚖️ Mixed"/>
    <n v="2"/>
    <n v="2"/>
    <n v="104256"/>
    <s v="Another"/>
    <s v="INDIE"/>
    <s v="Another"/>
    <n v="104256"/>
    <n v="564552118"/>
    <s v="Another"/>
    <n v="104256"/>
    <n v="564552118"/>
    <n v="0"/>
    <n v="0"/>
    <n v="0"/>
    <n v="0"/>
    <s v="⚖️ Softening"/>
  </r>
  <r>
    <x v="34"/>
    <n v="99530"/>
    <n v="59718"/>
    <n v="39812"/>
    <n v="611552118"/>
    <n v="500000000"/>
    <n v="120000000"/>
    <n v="0.6"/>
    <n v="0.4"/>
    <n v="0.66666666666666663"/>
    <s v="🇰🇷 Korea-Led"/>
    <s v="S.O.L"/>
    <s v="S.O.L"/>
    <n v="1231552118"/>
    <n v="12373.677464081182"/>
    <s v="🎧 Stream-Heavy"/>
    <n v="5.0962676499999997"/>
    <s v="🌍 Spotify Global"/>
    <n v="1"/>
    <n v="1"/>
    <n v="99530"/>
    <s v="S.O.L"/>
    <s v="INDIE"/>
    <s v="S.O.L"/>
    <n v="99530"/>
    <n v="1231552118"/>
    <s v="S.O.L"/>
    <n v="99530"/>
    <n v="1231552118"/>
    <n v="0"/>
    <n v="0"/>
    <n v="0"/>
    <n v="0"/>
    <s v="⚖️ Softening"/>
  </r>
  <r>
    <x v="35"/>
    <n v="348416"/>
    <n v="209049"/>
    <n v="139367"/>
    <n v="2222097583"/>
    <n v="3100000000"/>
    <n v="800000000"/>
    <n v="0.59999827792064664"/>
    <n v="0.40000172207935342"/>
    <n v="0.66667145023415564"/>
    <s v="⚖️ Balanced"/>
    <s v="The 2nd Album `Time for us`"/>
    <s v="The 2nd Album `Time for us`"/>
    <n v="6122097583"/>
    <n v="17571.22974547667"/>
    <s v="🎧 Stream-Heavy"/>
    <n v="2.7776219787500001"/>
    <s v="⚖️ Mixed"/>
    <n v="4"/>
    <n v="4"/>
    <n v="93025"/>
    <s v="The 2nd Album `Time for us`"/>
    <s v="SOURCE"/>
    <s v="The 2nd Album `Time for us`"/>
    <n v="93025"/>
    <n v="1644552118"/>
    <s v="回:Song of the Sirens"/>
    <n v="90242"/>
    <n v="1488441229"/>
    <n v="-2783"/>
    <n v="-2.9916689062080087E-2"/>
    <n v="-156110889"/>
    <n v="-9.4926081874408555E-2"/>
    <s v="⚖️ Softening"/>
  </r>
  <r>
    <x v="36"/>
    <n v="169603"/>
    <n v="101761"/>
    <n v="67842"/>
    <n v="1045104236"/>
    <n v="650000000"/>
    <n v="270000000"/>
    <n v="0.59999528310230366"/>
    <n v="0.4000047168976964"/>
    <n v="0.66667976926327377"/>
    <s v="⚖️ Balanced"/>
    <s v="My Moment"/>
    <s v="My Moment"/>
    <n v="1965104236"/>
    <n v="11586.494554931222"/>
    <s v="🎧 Stream-Heavy"/>
    <n v="3.8707564296296297"/>
    <s v="⚖️ Mixed"/>
    <n v="2"/>
    <n v="2"/>
    <n v="87844"/>
    <s v="My Moment"/>
    <s v="INDIE"/>
    <s v="BXXX"/>
    <n v="81759"/>
    <n v="1022552118"/>
    <s v="My Moment"/>
    <n v="87844"/>
    <n v="942552118"/>
    <n v="6085"/>
    <n v="7.4426057070169652E-2"/>
    <n v="-80000000"/>
    <n v="-7.823562104244744E-2"/>
    <s v="⚖️ Softening"/>
  </r>
  <r>
    <x v="37"/>
    <n v="531637"/>
    <n v="318982"/>
    <n v="212655"/>
    <n v="2790983354"/>
    <n v="3500000000"/>
    <n v="870000000"/>
    <n v="0.59999962380345984"/>
    <n v="0.40000037619654011"/>
    <n v="0.6666677116577111"/>
    <s v="⚖️ Balanced"/>
    <s v="Sequence"/>
    <s v="Sequence"/>
    <n v="7160983354"/>
    <n v="13469.685808173623"/>
    <s v="🎧 Stream-Heavy"/>
    <n v="3.2080268436781609"/>
    <s v="⚖️ Mixed"/>
    <n v="5"/>
    <n v="5"/>
    <n v="196468"/>
    <s v="Sequence"/>
    <s v="STARSHIP"/>
    <s v="WJ STAY?"/>
    <n v="64339"/>
    <n v="1072552118"/>
    <s v="Sequence"/>
    <n v="196468"/>
    <n v="2011552118"/>
    <n v="132129"/>
    <n v="2.0536377624768805"/>
    <n v="939000000"/>
    <n v="0.87548193159225107"/>
    <s v="🚀 Accelerating"/>
  </r>
  <r>
    <x v="38"/>
    <n v="85461"/>
    <n v="51277"/>
    <n v="34184"/>
    <n v="611552118"/>
    <n v="500000000"/>
    <n v="150000000"/>
    <n v="0.60000468049753686"/>
    <n v="0.39999531950246309"/>
    <n v="0.66665366538604054"/>
    <s v="🇰🇷 Korea-Led"/>
    <s v="FOCUS"/>
    <s v="FOCUS"/>
    <n v="1261552118"/>
    <n v="14761.728952387639"/>
    <s v="🎧 Stream-Heavy"/>
    <n v="4.0770141200000003"/>
    <s v="⚖️ Mixed"/>
    <n v="1"/>
    <n v="1"/>
    <n v="85461"/>
    <s v="FOCUS"/>
    <s v="SM"/>
    <s v="FOCUS"/>
    <n v="85461"/>
    <n v="1261552118"/>
    <s v="FOCUS"/>
    <n v="85461"/>
    <n v="1261552118"/>
    <n v="0"/>
    <n v="0"/>
    <n v="0"/>
    <n v="0"/>
    <s v="⚖️ Softening"/>
  </r>
  <r>
    <x v="39"/>
    <n v="149827"/>
    <n v="89896"/>
    <n v="59931"/>
    <n v="1223104236"/>
    <n v="1000000000"/>
    <n v="240000000"/>
    <n v="0.59999866512711331"/>
    <n v="0.40000133487288675"/>
    <n v="0.66667037465515711"/>
    <s v="⚖️ Balanced"/>
    <s v="2nd EP ALBUM `HELLO` Chapter 2. Hello, Strange Place"/>
    <s v="2nd EP ALBUM `HELLO` Chapter 2. Hello, Strange Place"/>
    <n v="2463104236"/>
    <n v="16439.655309123187"/>
    <s v="🎧 Stream-Heavy"/>
    <n v="5.0962676499999997"/>
    <s v="🌍 Spotify Global"/>
    <n v="2"/>
    <n v="2"/>
    <n v="76037"/>
    <s v="2nd EP ALBUM `HELLO` Chapter 2. Hello, Strange Place"/>
    <s v="INDIE"/>
    <s v="1st EP ALBUM `HELLO` Chapter 1. Hello, Stranger"/>
    <n v="73790"/>
    <n v="1231552118"/>
    <s v="2nd EP ALBUM `HELLO` Chapter 2. Hello, Strange Place"/>
    <n v="76037"/>
    <n v="1231552118"/>
    <n v="2247"/>
    <n v="3.0451280661336226E-2"/>
    <n v="0"/>
    <n v="0"/>
    <s v="⚖️ Softening"/>
  </r>
  <r>
    <x v="40"/>
    <n v="380406"/>
    <n v="228243"/>
    <n v="152163"/>
    <n v="1123107449"/>
    <n v="1900000000"/>
    <n v="540000000"/>
    <n v="0.59999842273781168"/>
    <n v="0.40000157726218827"/>
    <n v="0.66667104796204046"/>
    <s v="⚖️ Balanced"/>
    <s v="VOICE : The future is now"/>
    <s v="VOICE : The future is now"/>
    <n v="3563107449"/>
    <n v="9366.5910868913743"/>
    <s v="⚖️ Balanced"/>
    <n v="2.0798286092592591"/>
    <s v="⚖️ Mixed"/>
    <n v="4"/>
    <n v="4"/>
    <n v="114245"/>
    <s v="VOICE : The future is now"/>
    <s v="INDIE"/>
    <s v="nostalgia"/>
    <n v="74602"/>
    <n v="1131552118"/>
    <s v="VOICE : The future is now"/>
    <n v="114245"/>
    <n v="1224118552"/>
    <n v="39643"/>
    <n v="0.53139326023431011"/>
    <n v="92566434"/>
    <n v="8.1804834728787981E-2"/>
    <s v="🚀 Accelerating"/>
  </r>
  <r>
    <x v="41"/>
    <n v="69397"/>
    <n v="41638"/>
    <n v="27759"/>
    <n v="188552118"/>
    <n v="150000000"/>
    <n v="120000000"/>
    <n v="0.59999711803103883"/>
    <n v="0.40000288196896122"/>
    <n v="0.66667467217445597"/>
    <s v="⚖️ Balanced"/>
    <s v="G1"/>
    <s v="G1"/>
    <n v="458552118"/>
    <n v="6607.6648558295028"/>
    <s v="⚖️ Balanced"/>
    <n v="1.57126765"/>
    <s v="🇰🇷 Melon Korea"/>
    <n v="1"/>
    <n v="1"/>
    <n v="69397"/>
    <s v="G1"/>
    <s v="INDIE"/>
    <s v="G1"/>
    <n v="69397"/>
    <n v="458552118"/>
    <s v="G1"/>
    <n v="69397"/>
    <n v="458552118"/>
    <n v="0"/>
    <n v="0"/>
    <n v="0"/>
    <n v="0"/>
    <s v="⚖️ Softening"/>
  </r>
  <r>
    <x v="42"/>
    <n v="68728"/>
    <n v="41237"/>
    <n v="27491"/>
    <n v="611552118"/>
    <n v="600000000"/>
    <n v="200000000"/>
    <n v="0.60000291002211614"/>
    <n v="0.39999708997788386"/>
    <n v="0.66665858331110406"/>
    <s v="🇰🇷 Korea-Led"/>
    <s v="NEW KIDS REPACKAGE : THE NEW KIDS"/>
    <s v="NEW KIDS REPACKAGE : THE NEW KIDS"/>
    <n v="1411552118"/>
    <n v="20538.239407519497"/>
    <s v="🎧 Stream-Heavy"/>
    <n v="3.05776059"/>
    <s v="⚖️ Mixed"/>
    <n v="1"/>
    <n v="1"/>
    <n v="68728"/>
    <s v="NEW KIDS REPACKAGE : THE NEW KIDS"/>
    <s v="YG"/>
    <s v="NEW KIDS REPACKAGE : THE NEW KIDS"/>
    <n v="68728"/>
    <n v="1411552118"/>
    <s v="NEW KIDS REPACKAGE : THE NEW KIDS"/>
    <n v="68728"/>
    <n v="1411552118"/>
    <n v="0"/>
    <n v="0"/>
    <n v="0"/>
    <n v="0"/>
    <s v="⚖️ Softening"/>
  </r>
  <r>
    <x v="43"/>
    <n v="210365"/>
    <n v="126219"/>
    <n v="84146"/>
    <n v="1465658106"/>
    <n v="1300000000"/>
    <n v="600000000"/>
    <n v="0.6"/>
    <n v="0.4"/>
    <n v="0.66666666666666663"/>
    <s v="🇰🇷 Korea-Led"/>
    <s v="The Book of Us : The Demon"/>
    <s v="The Book of Us : The Demon"/>
    <n v="3365658106"/>
    <n v="15999.135340955007"/>
    <s v="🎧 Stream-Heavy"/>
    <n v="2.4427635099999998"/>
    <s v="⚖️ Mixed"/>
    <n v="3"/>
    <n v="3"/>
    <n v="85898"/>
    <s v="The Book of Us : The Demon"/>
    <s v="JYP"/>
    <s v="The Book of Us : Gravity"/>
    <n v="60013"/>
    <n v="1088552118"/>
    <s v="The Book of Us : The Demon"/>
    <n v="85898"/>
    <n v="1188552994"/>
    <n v="25885"/>
    <n v="0.4313232133037842"/>
    <n v="100000876"/>
    <n v="9.1865951428886941E-2"/>
    <s v="📈 Growing"/>
  </r>
  <r>
    <x v="44"/>
    <n v="63987"/>
    <n v="38392"/>
    <n v="25595"/>
    <n v="611552118"/>
    <n v="600000000"/>
    <n v="100000000"/>
    <n v="0.5999968743651054"/>
    <n v="0.4000031256348946"/>
    <n v="0.66667534903104808"/>
    <s v="⚖️ Balanced"/>
    <s v="끝을 받아들이기가 어려워"/>
    <s v="끝을 받아들이기가 어려워"/>
    <n v="1311552118"/>
    <n v="20497.165330457748"/>
    <s v="🎧 Stream-Heavy"/>
    <n v="6.11552118"/>
    <s v="🌍 Spotify Global"/>
    <n v="1"/>
    <n v="1"/>
    <n v="63987"/>
    <s v="끝을 받아들이기가 어려워"/>
    <s v="INDIE"/>
    <s v="끝을 받아들이기가 어려워"/>
    <n v="63987"/>
    <n v="1311552118"/>
    <s v="끝을 받아들이기가 어려워"/>
    <n v="63987"/>
    <n v="1311552118"/>
    <n v="0"/>
    <n v="0"/>
    <n v="0"/>
    <n v="0"/>
    <s v="⚖️ Softening"/>
  </r>
  <r>
    <x v="45"/>
    <n v="60384"/>
    <n v="36230"/>
    <n v="24154"/>
    <n v="344552118"/>
    <n v="300000000"/>
    <n v="200000000"/>
    <n v="0.59999337572866984"/>
    <n v="0.40000662427133016"/>
    <n v="0.66668506762351643"/>
    <s v="⚖️ Balanced"/>
    <s v="Pink Magic"/>
    <s v="Pink Magic"/>
    <n v="844552118"/>
    <n v="13986.355955219926"/>
    <s v="🎧 Stream-Heavy"/>
    <n v="1.72276059"/>
    <s v="🇰🇷 Melon Korea"/>
    <n v="1"/>
    <n v="1"/>
    <n v="60384"/>
    <s v="Pink Magic"/>
    <s v="RBW"/>
    <s v="Pink Magic"/>
    <n v="60384"/>
    <n v="844552118"/>
    <s v="Pink Magic"/>
    <n v="60384"/>
    <n v="844552118"/>
    <n v="0"/>
    <n v="0"/>
    <n v="0"/>
    <n v="0"/>
    <s v="⚖️ Softening"/>
  </r>
  <r>
    <x v="46"/>
    <n v="978596"/>
    <n v="587158"/>
    <n v="391438"/>
    <n v="4479325017"/>
    <n v="9200000000"/>
    <n v="1510000000"/>
    <n v="0.60000040874886063"/>
    <n v="0.39999959125113937"/>
    <n v="0.66666553125393846"/>
    <s v="🇰🇷 Korea-Led"/>
    <s v="TURN OVER"/>
    <s v="TURN OVER"/>
    <n v="15189325017"/>
    <n v="15521.548235431168"/>
    <s v="🎧 Stream-Heavy"/>
    <n v="2.9664404086092717"/>
    <s v="⚖️ Mixed"/>
    <n v="9"/>
    <n v="9"/>
    <n v="217201"/>
    <s v="TURN OVER"/>
    <s v="RBW"/>
    <s v="6th Mini Album `NARCISSUS`"/>
    <n v="50960"/>
    <n v="644552118"/>
    <s v="Crossfade:"/>
    <n v="18704"/>
    <n v="2684552118"/>
    <n v="-32256"/>
    <n v="-0.63296703296703294"/>
    <n v="2040000000"/>
    <n v="3.1649884362027647"/>
    <s v="⬇️ Declining"/>
  </r>
  <r>
    <x v="47"/>
    <n v="214803"/>
    <n v="128882"/>
    <n v="85921"/>
    <n v="1045104236"/>
    <n v="1700000000"/>
    <n v="380000000"/>
    <n v="0.60000093108569252"/>
    <n v="0.39999906891430753"/>
    <n v="0.66666408032153446"/>
    <s v="🇰🇷 Korea-Led"/>
    <s v="from our Memento Box"/>
    <s v="from our Memento Box"/>
    <n v="3125104236"/>
    <n v="14548.699208111619"/>
    <s v="🎧 Stream-Heavy"/>
    <n v="2.750274305263158"/>
    <s v="⚖️ Mixed"/>
    <n v="2"/>
    <n v="2"/>
    <n v="158682"/>
    <s v="from our Memento Box"/>
    <s v="OFF RECORD"/>
    <s v="FUN FACTORY"/>
    <n v="56121"/>
    <n v="1122552118"/>
    <s v="from our Memento Box"/>
    <n v="158682"/>
    <n v="2002552118"/>
    <n v="102561"/>
    <n v="1.8274977281231624"/>
    <n v="880000000"/>
    <n v="0.78392796725363267"/>
    <s v="🚀 Accelerating"/>
  </r>
  <r>
    <x v="48"/>
    <n v="54419"/>
    <n v="32651"/>
    <n v="21768"/>
    <n v="244552118"/>
    <n v="250000000"/>
    <n v="150000000"/>
    <n v="0.5999926496260497"/>
    <n v="0.4000073503739503"/>
    <n v="0.66668708462221682"/>
    <s v="⚖️ Balanced"/>
    <s v="6th Mini Album [Once upon a time]"/>
    <s v="6th Mini Album [Once upon a time]"/>
    <n v="644552118"/>
    <n v="11844.247744353994"/>
    <s v="🎧 Stream-Heavy"/>
    <n v="1.6303474533333333"/>
    <s v="🇰🇷 Melon Korea"/>
    <n v="1"/>
    <n v="1"/>
    <n v="54419"/>
    <s v="6th Mini Album [Once upon a time]"/>
    <s v="WM"/>
    <s v="6th Mini Album [Once upon a time]"/>
    <n v="54419"/>
    <n v="644552118"/>
    <s v="6th Mini Album [Once upon a time]"/>
    <n v="54419"/>
    <n v="644552118"/>
    <n v="0"/>
    <n v="0"/>
    <n v="0"/>
    <n v="0"/>
    <s v="⚖️ Softening"/>
  </r>
  <r>
    <x v="49"/>
    <n v="6775137"/>
    <n v="3376200"/>
    <n v="3398937"/>
    <n v="9666984263"/>
    <n v="18900000000"/>
    <n v="2560000000"/>
    <n v="0.49832202655090224"/>
    <n v="0.50167797344909781"/>
    <n v="1.0067344944019905"/>
    <s v="⚖️ Balanced"/>
    <s v="Universe - The 3rd Album"/>
    <s v="Universe - The 3rd Album"/>
    <n v="31126984263"/>
    <n v="4594.2959180013631"/>
    <s v="🏆 Physically Loyal"/>
    <n v="3.7761657277343752"/>
    <s v="⚖️ Mixed"/>
    <n v="12"/>
    <n v="8"/>
    <n v="1838636"/>
    <s v="Universe - The 3rd Album"/>
    <s v="SM"/>
    <s v="NCT 2018 EMPATHY"/>
    <n v="252043"/>
    <n v="7729104236"/>
    <s v="Golden Age - The 4th Album"/>
    <n v="1048222"/>
    <n v="3422552118"/>
    <n v="796179"/>
    <n v="3.1589014572910177"/>
    <n v="-4306552118"/>
    <n v="-0.55718644573860032"/>
    <s v="🚀 Accelerating"/>
  </r>
  <r>
    <x v="50"/>
    <n v="52426"/>
    <n v="31456"/>
    <n v="20970"/>
    <n v="1122552118"/>
    <n v="900000000"/>
    <n v="200000000"/>
    <n v="0.60000762980200661"/>
    <n v="0.39999237019799339"/>
    <n v="0.66664547304170907"/>
    <s v="🇰🇷 Korea-Led"/>
    <s v="1¹¹=1 (POWER OF DESTINY)"/>
    <s v="1¹¹=1 (POWER OF DESTINY)"/>
    <n v="2222552118"/>
    <n v="42394.081524434441"/>
    <s v="🎧 Stream-Heavy"/>
    <n v="5.6127605899999997"/>
    <s v="🌍 Spotify Global"/>
    <n v="1"/>
    <n v="1"/>
    <n v="52426"/>
    <s v="1¹¹=1 (POWER OF DESTINY)"/>
    <s v="SWING"/>
    <s v="1¹¹=1 (POWER OF DESTINY)"/>
    <n v="52426"/>
    <n v="2222552118"/>
    <s v="1¹¹=1 (POWER OF DESTINY)"/>
    <n v="52426"/>
    <n v="2222552118"/>
    <n v="0"/>
    <n v="0"/>
    <n v="0"/>
    <n v="0"/>
    <s v="⚖️ Softening"/>
  </r>
  <r>
    <x v="51"/>
    <n v="51356"/>
    <n v="30814"/>
    <n v="20542"/>
    <n v="244552118"/>
    <n v="200000000"/>
    <n v="150000000"/>
    <n v="0.60000778876859573"/>
    <n v="0.39999221123140433"/>
    <n v="0.66664503147919774"/>
    <s v="🇰🇷 Korea-Led"/>
    <s v="JINU`s HEYDAY"/>
    <s v="JINU`s HEYDAY"/>
    <n v="594552118"/>
    <n v="11577.072162941038"/>
    <s v="🎧 Stream-Heavy"/>
    <n v="1.6303474533333333"/>
    <s v="🇰🇷 Melon Korea"/>
    <n v="1"/>
    <n v="1"/>
    <n v="51356"/>
    <s v="JINU`s HEYDAY"/>
    <s v="YG"/>
    <s v="JINU`s HEYDAY"/>
    <n v="51356"/>
    <n v="594552118"/>
    <s v="JINU`s HEYDAY"/>
    <n v="51356"/>
    <n v="594552118"/>
    <n v="0"/>
    <n v="0"/>
    <n v="0"/>
    <n v="0"/>
    <s v="⚖️ Softening"/>
  </r>
  <r>
    <x v="52"/>
    <n v="51237"/>
    <n v="30742"/>
    <n v="20495"/>
    <n v="1122552118"/>
    <n v="1100000000"/>
    <n v="150000000"/>
    <n v="0.59999609657083752"/>
    <n v="0.40000390342916253"/>
    <n v="0.66667750959599248"/>
    <s v="⚖️ Balanced"/>
    <s v="야호(夜好)"/>
    <s v="야호(夜好)"/>
    <n v="2372552118"/>
    <n v="46305.445634990341"/>
    <s v="🎧 Stream-Heavy"/>
    <n v="7.4836807866666666"/>
    <s v="🌍 Spotify Global"/>
    <n v="1"/>
    <n v="1"/>
    <n v="51237"/>
    <s v="야호(夜好)"/>
    <s v="WM"/>
    <s v="야호(夜好)"/>
    <n v="51237"/>
    <n v="2372552118"/>
    <s v="야호(夜好)"/>
    <n v="51237"/>
    <n v="2372552118"/>
    <n v="0"/>
    <n v="0"/>
    <n v="0"/>
    <n v="0"/>
    <s v="⚖️ Softening"/>
  </r>
  <r>
    <x v="53"/>
    <n v="49696"/>
    <n v="29818"/>
    <n v="19878"/>
    <n v="244552118"/>
    <n v="200000000"/>
    <n v="200000000"/>
    <n v="0.60000804893754023"/>
    <n v="0.39999195106245977"/>
    <n v="0.66664430880676107"/>
    <s v="🇰🇷 Korea-Led"/>
    <s v="A Walk to Remember - Special Album"/>
    <s v="A Walk to Remember - Special Album"/>
    <n v="644552118"/>
    <n v="12969.899348036059"/>
    <s v="🎧 Stream-Heavy"/>
    <n v="1.22276059"/>
    <s v="🇰🇷 Melon Korea"/>
    <n v="1"/>
    <n v="1"/>
    <n v="49696"/>
    <s v="A Walk to Remember - Special Album"/>
    <s v="JYP"/>
    <s v="A Walk to Remember - Special Album"/>
    <n v="49696"/>
    <n v="644552118"/>
    <s v="A Walk to Remember - Special Album"/>
    <n v="49696"/>
    <n v="644552118"/>
    <n v="0"/>
    <n v="0"/>
    <n v="0"/>
    <n v="0"/>
    <s v="⚖️ Softening"/>
  </r>
  <r>
    <x v="54"/>
    <n v="49673"/>
    <n v="29804"/>
    <n v="19869"/>
    <n v="244552118"/>
    <n v="200000000"/>
    <n v="100000000"/>
    <n v="0.60000402633221273"/>
    <n v="0.39999597366778733"/>
    <n v="0.66665548248557238"/>
    <s v="🇰🇷 Korea-Led"/>
    <s v="너를 만나러 간다 (The day we meet again)"/>
    <s v="너를 만나러 간다 (The day we meet again)"/>
    <n v="544552118"/>
    <n v="10962.738670907736"/>
    <s v="🎧 Stream-Heavy"/>
    <n v="2.4455211800000001"/>
    <s v="⚖️ Mixed"/>
    <n v="1"/>
    <n v="1"/>
    <n v="49673"/>
    <s v="너를 만나러 간다 (The day we meet again)"/>
    <s v="INDIE"/>
    <s v="너를 만나러 간다 (The day we meet again)"/>
    <n v="49673"/>
    <n v="544552118"/>
    <s v="너를 만나러 간다 (The day we meet again)"/>
    <n v="49673"/>
    <n v="544552118"/>
    <n v="0"/>
    <n v="0"/>
    <n v="0"/>
    <n v="0"/>
    <s v="⚖️ Softening"/>
  </r>
  <r>
    <x v="55"/>
    <n v="2550771"/>
    <n v="1530463"/>
    <n v="1020308"/>
    <n v="2031224457"/>
    <n v="2310000000"/>
    <n v="590000000"/>
    <n v="0.60000015681533148"/>
    <n v="0.39999984318466847"/>
    <n v="0.66666623106863743"/>
    <s v="🇰🇷 Korea-Led"/>
    <s v="A LIFE(세상)"/>
    <s v="A LIFE(세상)"/>
    <n v="4931224457"/>
    <n v="1933.2289950763907"/>
    <s v="🏆 Physically Loyal"/>
    <n v="3.4427533169491524"/>
    <s v="⚖️ Mixed"/>
    <n v="5"/>
    <n v="5"/>
    <n v="827889"/>
    <s v="A LIFE(세상)"/>
    <s v="CLASSICAL"/>
    <s v="The Classic Album I - My Favorite Arias"/>
    <n v="248480"/>
    <n v="152441118"/>
    <s v="A LIFE(세상)"/>
    <n v="827889"/>
    <n v="632552118"/>
    <n v="579409"/>
    <n v="2.3318134256278173"/>
    <n v="480111000"/>
    <n v="3.1494849047223599"/>
    <s v="🚀 Accelerating"/>
  </r>
  <r>
    <x v="56"/>
    <n v="17914995"/>
    <n v="8765332"/>
    <n v="9149663"/>
    <n v="32294160056"/>
    <n v="51000000000"/>
    <n v="4490000000"/>
    <n v="0.4892734829119405"/>
    <n v="0.5107265170880595"/>
    <n v="1.0438467133931721"/>
    <s v="⚖️ Balanced"/>
    <s v="ROMANCE : UNTOLD"/>
    <s v="ROMANCE : UNTOLD"/>
    <n v="87784160056"/>
    <n v="4900.038211341951"/>
    <s v="🏆 Physically Loyal"/>
    <n v="7.192463264142539"/>
    <s v="🌍 Spotify Global"/>
    <n v="22"/>
    <n v="18"/>
    <n v="2419471"/>
    <s v="ROMANCE : UNTOLD"/>
    <s v="BELIFT LAB"/>
    <s v="BORDER : DAY ONE"/>
    <n v="569824"/>
    <n v="5605551262"/>
    <s v="THE SIN : VANISH (Weverse)"/>
    <n v="164663"/>
    <n v="3167552118"/>
    <n v="-405161"/>
    <n v="-0.71102831751558371"/>
    <n v="-2437999144"/>
    <n v="-0.43492584940346229"/>
    <s v="⬇️ Declining"/>
  </r>
  <r>
    <x v="57"/>
    <n v="1066293"/>
    <n v="639777"/>
    <n v="426516"/>
    <n v="3480893558"/>
    <n v="6600000000"/>
    <n v="800000000"/>
    <n v="0.60000112539423966"/>
    <n v="0.39999887460576034"/>
    <n v="0.66666354057741994"/>
    <s v="🇰🇷 Korea-Led"/>
    <s v="KAI - The 1st Mini Album"/>
    <s v="KAI - The 1st Mini Album"/>
    <n v="10880893558"/>
    <n v="10204.412443859239"/>
    <s v="🎧 Stream-Heavy"/>
    <n v="4.3511169475000004"/>
    <s v="⚖️ Mixed"/>
    <n v="4"/>
    <n v="4"/>
    <n v="344246"/>
    <s v="KAI - The 1st Mini Album"/>
    <s v="SM"/>
    <s v="KAI - The 1st Mini Album"/>
    <n v="344246"/>
    <n v="2032904661"/>
    <s v="Wait On Me - The 4th Mini Album"/>
    <n v="235515"/>
    <n v="2982552118"/>
    <n v="-108731"/>
    <n v="-0.31585261702387246"/>
    <n v="949647457"/>
    <n v="0.46713821617825491"/>
    <s v="⬇️ Declining"/>
  </r>
  <r>
    <x v="58"/>
    <n v="483711"/>
    <n v="290227"/>
    <n v="193484"/>
    <n v="909662780"/>
    <n v="1800000000"/>
    <n v="400000000"/>
    <n v="0.60000082694005308"/>
    <n v="0.39999917305994698"/>
    <n v="0.66666436961412967"/>
    <s v="🇰🇷 Korea-Led"/>
    <s v="자화상 - The 1st Mini Album"/>
    <s v="자화상 - The 1st Mini Album"/>
    <n v="3109662780"/>
    <n v="6428.7617606380672"/>
    <s v="⚖️ Balanced"/>
    <n v="2.2741569500000001"/>
    <s v="⚖️ Mixed"/>
    <n v="2"/>
    <n v="2"/>
    <n v="272698"/>
    <s v="자화상 - The 1st Mini Album"/>
    <s v="SM"/>
    <s v="자화상 - The 1st Mini Album"/>
    <n v="272698"/>
    <n v="1098110662"/>
    <s v="Grey Suit - The 2nd Mini Album"/>
    <n v="211013"/>
    <n v="2011552118"/>
    <n v="-61685"/>
    <n v="-0.22620261241373241"/>
    <n v="913441456"/>
    <n v="0.83183005830791212"/>
    <s v="⬇️ Declining"/>
  </r>
  <r>
    <x v="59"/>
    <n v="5923334"/>
    <n v="3273595"/>
    <n v="2649739"/>
    <n v="4336633674"/>
    <n v="11200000000"/>
    <n v="1600000000"/>
    <n v="0.55266088321205586"/>
    <n v="0.44733911678794408"/>
    <n v="0.80942786141841006"/>
    <s v="⚖️ Balanced"/>
    <s v="2ND FULL ALBUM `REBOOT`"/>
    <s v="2ND FULL ALBUM `REBOOT`"/>
    <n v="17136633674"/>
    <n v="2893.0723261595581"/>
    <s v="🏆 Physically Loyal"/>
    <n v="2.7103960462500001"/>
    <s v="⚖️ Mixed"/>
    <n v="9"/>
    <n v="9"/>
    <n v="1655397"/>
    <s v="2ND FULL ALBUM `REBOOT`"/>
    <s v="YG"/>
    <s v="THE FIRST STEP : CHAPTER ONE"/>
    <n v="247983"/>
    <n v="968441209"/>
    <s v="SPECIAL MINI ALBUM [PLEASURE]"/>
    <n v="787366"/>
    <n v="2131552118"/>
    <n v="539383"/>
    <n v="2.175080549876403"/>
    <n v="1163110909"/>
    <n v="1.201013441178338"/>
    <s v="🚀 Accelerating"/>
  </r>
  <r>
    <x v="60"/>
    <n v="2566615"/>
    <n v="1539968"/>
    <n v="1026647"/>
    <n v="4744406708"/>
    <n v="12100000000"/>
    <n v="1820000000"/>
    <n v="0.59999961038176741"/>
    <n v="0.40000038961823259"/>
    <n v="0.66666774894023773"/>
    <s v="⚖️ Balanced"/>
    <s v="EVERSHINE"/>
    <s v="EVERSHINE"/>
    <n v="18664406708"/>
    <n v="7271.9931536284175"/>
    <s v="⚖️ Balanced"/>
    <n v="2.6068168725274727"/>
    <s v="⚖️ Mixed"/>
    <n v="11"/>
    <n v="11"/>
    <n v="360547"/>
    <s v="EVERSHINE"/>
    <s v="STARSHIP"/>
    <s v="HIDEOUT: REMEMBER WHO WE ARE - SEASON1."/>
    <n v="154360"/>
    <n v="798110552"/>
    <s v="Dare to Crave"/>
    <n v="272597"/>
    <n v="3702552118"/>
    <n v="118237"/>
    <n v="0.76598211972013475"/>
    <n v="2904441566"/>
    <n v="3.6391469311133728"/>
    <s v="🚀 Accelerating"/>
  </r>
  <r>
    <x v="61"/>
    <n v="7438411"/>
    <n v="4147273"/>
    <n v="3291138"/>
    <n v="16913392738"/>
    <n v="29500000000"/>
    <n v="2360000000"/>
    <n v="0.55754824518301016"/>
    <n v="0.44245175481698978"/>
    <n v="0.79356676061595177"/>
    <s v="⚖️ Balanced"/>
    <s v="2"/>
    <s v="2"/>
    <n v="48773392738"/>
    <n v="6556.9639453910249"/>
    <s v="⚖️ Balanced"/>
    <n v="7.1666918381355931"/>
    <s v="🌍 Spotify Global"/>
    <n v="14"/>
    <n v="14"/>
    <n v="1100757"/>
    <s v="2"/>
    <s v="CUBE"/>
    <s v="I trust"/>
    <n v="154016"/>
    <n v="1944882661"/>
    <s v="We are"/>
    <n v="990662"/>
    <n v="858552118"/>
    <n v="836646"/>
    <n v="5.4322018491585293"/>
    <n v="-1086330543"/>
    <n v="-0.55855839778089322"/>
    <s v="🚀 Accelerating"/>
  </r>
  <r>
    <x v="62"/>
    <n v="146068"/>
    <n v="87641"/>
    <n v="58427"/>
    <n v="177994228"/>
    <n v="400000000"/>
    <n v="150000000"/>
    <n v="0.60000136922529235"/>
    <n v="0.39999863077470765"/>
    <n v="0.66666286327175639"/>
    <s v="🇰🇷 Korea-Led"/>
    <s v="1ST MINI ALBUM Part. 1 [Love Synonym #1 : Right for Me]"/>
    <s v="1ST MINI ALBUM Part. 1 [Love Synonym #1 : Right for Me]"/>
    <n v="727994228"/>
    <n v="4983.940548237807"/>
    <s v="🏆 Physically Loyal"/>
    <n v="1.1866281866666666"/>
    <s v="🇰🇷 Melon Korea"/>
    <n v="1"/>
    <n v="1"/>
    <n v="146068"/>
    <s v="1ST MINI ALBUM Part. 1 [Love Synonym #1 : Right for Me]"/>
    <s v="PLEDIS"/>
    <s v="1ST MINI ALBUM Part. 1 [Love Synonym #1 : Right for Me]"/>
    <n v="146068"/>
    <n v="727994228"/>
    <s v="1ST MINI ALBUM Part. 1 [Love Synonym #1 : Right for Me]"/>
    <n v="146068"/>
    <n v="727994228"/>
    <n v="0"/>
    <n v="0"/>
    <n v="0"/>
    <n v="0"/>
    <s v="⚖️ Softening"/>
  </r>
  <r>
    <x v="63"/>
    <n v="315840"/>
    <n v="189505"/>
    <n v="126335"/>
    <n v="1677776001"/>
    <n v="5100000000"/>
    <n v="520000000"/>
    <n v="0.60000316616008109"/>
    <n v="0.39999683383991896"/>
    <n v="0.66665787182396241"/>
    <s v="🇰🇷 Korea-Led"/>
    <s v="EQUAL"/>
    <s v="EQUAL"/>
    <n v="7297776001"/>
    <n v="23105.927054837892"/>
    <s v="🎧 Stream-Heavy"/>
    <n v="3.2264923096153848"/>
    <s v="⚖️ Mixed"/>
    <n v="4"/>
    <n v="4"/>
    <n v="143791"/>
    <s v="EQUAL"/>
    <s v="SM"/>
    <s v="EQUAL"/>
    <n v="143791"/>
    <n v="1116118994"/>
    <s v="Archive. 1"/>
    <n v="60377"/>
    <n v="2721552118"/>
    <n v="-83414"/>
    <n v="-0.58010584807115884"/>
    <n v="1605433124"/>
    <n v="1.4384067761864467"/>
    <s v="⬇️ Declining"/>
  </r>
  <r>
    <x v="64"/>
    <n v="117570"/>
    <n v="70542"/>
    <n v="47028"/>
    <n v="144882119"/>
    <n v="300000000"/>
    <n v="150000000"/>
    <n v="0.6"/>
    <n v="0.4"/>
    <n v="0.66666666666666663"/>
    <s v="🇰🇷 Korea-Led"/>
    <s v="1ST DESIRE [GREED]"/>
    <s v="1ST DESIRE [GREED]"/>
    <n v="594882119"/>
    <n v="5059.8121884834563"/>
    <s v="⚖️ Balanced"/>
    <n v="0.96588079333333332"/>
    <s v="🇰🇷 Melon Korea"/>
    <n v="1"/>
    <n v="1"/>
    <n v="117570"/>
    <s v="1ST DESIRE [GREED]"/>
    <s v="IST"/>
    <s v="1ST DESIRE [GREED]"/>
    <n v="117570"/>
    <n v="594882119"/>
    <s v="1ST DESIRE [GREED]"/>
    <n v="117570"/>
    <n v="594882119"/>
    <n v="0"/>
    <n v="0"/>
    <n v="0"/>
    <n v="0"/>
    <s v="⚖️ Softening"/>
  </r>
  <r>
    <x v="65"/>
    <n v="399927"/>
    <n v="239956"/>
    <n v="159971"/>
    <n v="2089445331"/>
    <n v="4000000000"/>
    <n v="600000000"/>
    <n v="0.59999949990873336"/>
    <n v="0.40000050009126664"/>
    <n v="0.66666805581023192"/>
    <s v="⚖️ Balanced"/>
    <s v="Summer Special [Flip That]"/>
    <s v="Summer Special [Flip That]"/>
    <n v="6689445331"/>
    <n v="16726.665944034787"/>
    <s v="🎧 Stream-Heavy"/>
    <n v="3.4824088849999999"/>
    <s v="⚖️ Mixed"/>
    <n v="3"/>
    <n v="3"/>
    <n v="156907"/>
    <s v="Summer Special [Flip That]"/>
    <s v="BLOCKBERRY"/>
    <s v="[12:00]"/>
    <n v="114503"/>
    <n v="1722774661"/>
    <s v="Summer Special [Flip That]"/>
    <n v="156907"/>
    <n v="2822552118"/>
    <n v="42404"/>
    <n v="0.37033090836047966"/>
    <n v="1099777457"/>
    <n v="0.63837568655765131"/>
    <s v="📈 Growing"/>
  </r>
  <r>
    <x v="66"/>
    <n v="114286"/>
    <n v="68572"/>
    <n v="45714"/>
    <n v="98441552"/>
    <n v="200000000"/>
    <n v="100000000"/>
    <n v="0.60000349999125002"/>
    <n v="0.39999650000874998"/>
    <n v="0.66665694452546231"/>
    <s v="🇰🇷 Korea-Led"/>
    <s v="애요"/>
    <s v="애요"/>
    <n v="398441552"/>
    <n v="3486.3548641128396"/>
    <s v="🏆 Physically Loyal"/>
    <n v="0.98441551999999999"/>
    <s v="🇰🇷 Melon Korea"/>
    <n v="1"/>
    <n v="1"/>
    <n v="114286"/>
    <s v="애요"/>
    <s v="INDIE"/>
    <s v="애요"/>
    <n v="114286"/>
    <n v="398441552"/>
    <s v="애요"/>
    <n v="114286"/>
    <n v="398441552"/>
    <n v="0"/>
    <n v="0"/>
    <n v="0"/>
    <n v="0"/>
    <s v="⚖️ Softening"/>
  </r>
  <r>
    <x v="67"/>
    <n v="225156"/>
    <n v="135094"/>
    <n v="90062"/>
    <n v="377546670"/>
    <n v="1200000000"/>
    <n v="330000000"/>
    <n v="0.60000177654603915"/>
    <n v="0.3999982234539608"/>
    <n v="0.66666173183116939"/>
    <s v="🇰🇷 Korea-Led"/>
    <s v="LOVE or TAKE"/>
    <s v="LOVE or TAKE"/>
    <n v="1907546670"/>
    <n v="8472.111202899323"/>
    <s v="⚖️ Balanced"/>
    <n v="1.1440808181818183"/>
    <s v="🇰🇷 Melon Korea"/>
    <n v="2"/>
    <n v="2"/>
    <n v="114355"/>
    <s v="LOVE or TAKE"/>
    <s v="IST"/>
    <s v="WE:TH"/>
    <n v="110801"/>
    <n v="638994552"/>
    <s v="LOVE or TAKE"/>
    <n v="114355"/>
    <n v="1268552118"/>
    <n v="3554"/>
    <n v="3.2075522784090399E-2"/>
    <n v="629557566"/>
    <n v="0.98523150788928793"/>
    <s v="⚖️ Softening"/>
  </r>
  <r>
    <x v="68"/>
    <n v="109203"/>
    <n v="65522"/>
    <n v="43681"/>
    <n v="144882661"/>
    <n v="500000000"/>
    <n v="200000000"/>
    <n v="0.60000183145151686"/>
    <n v="0.39999816854848308"/>
    <n v="0.66666157931687064"/>
    <s v="🇰🇷 Korea-Led"/>
    <s v="Chocolate - The 1st Mini Album"/>
    <s v="Chocolate - The 1st Mini Album"/>
    <n v="844882661"/>
    <n v="7736.8081554536047"/>
    <s v="⚖️ Balanced"/>
    <n v="0.72441330500000001"/>
    <s v="🇰🇷 Melon Korea"/>
    <n v="1"/>
    <n v="1"/>
    <n v="109203"/>
    <s v="Chocolate - The 1st Mini Album"/>
    <s v="SM"/>
    <s v="Chocolate - The 1st Mini Album"/>
    <n v="109203"/>
    <n v="844882661"/>
    <s v="Chocolate - The 1st Mini Album"/>
    <n v="109203"/>
    <n v="844882661"/>
    <n v="0"/>
    <n v="0"/>
    <n v="0"/>
    <n v="0"/>
    <s v="⚖️ Softening"/>
  </r>
  <r>
    <x v="69"/>
    <n v="870507"/>
    <n v="522304"/>
    <n v="348203"/>
    <n v="2278879142"/>
    <n v="5500000000"/>
    <n v="880000000"/>
    <n v="0.599999770248832"/>
    <n v="0.400000229751168"/>
    <n v="0.66666730486459991"/>
    <s v="⚖️ Balanced"/>
    <s v="TRICKSTER"/>
    <s v="TRICKSTER"/>
    <n v="8658879142"/>
    <n v="9946.9379821184666"/>
    <s v="⚖️ Balanced"/>
    <n v="2.5896353886363634"/>
    <s v="⚖️ Mixed"/>
    <n v="6"/>
    <n v="6"/>
    <n v="243263"/>
    <s v="TRICKSTER"/>
    <s v="RBW"/>
    <s v="LIVED"/>
    <n v="108862"/>
    <n v="1027552118"/>
    <s v="原"/>
    <n v="17888"/>
    <n v="2121552118"/>
    <n v="-90974"/>
    <n v="-0.83568187246238357"/>
    <n v="1094000000"/>
    <n v="1.0646661914622222"/>
    <s v="⬇️ Declining"/>
  </r>
  <r>
    <x v="70"/>
    <n v="1736928"/>
    <n v="1042157"/>
    <n v="694771"/>
    <n v="3680763583"/>
    <n v="8600000000"/>
    <n v="1090000000"/>
    <n v="0.60000011514582063"/>
    <n v="0.39999988485417931"/>
    <n v="0.66666634681722614"/>
    <s v="🇰🇷 Korea-Led"/>
    <s v="On My Youth - The 2nd Album"/>
    <s v="On My Youth - The 2nd Album"/>
    <n v="13370763583"/>
    <n v="7697.9377285644541"/>
    <s v="⚖️ Balanced"/>
    <n v="3.3768473238532111"/>
    <s v="⚖️ Mixed"/>
    <n v="7"/>
    <n v="7"/>
    <n v="373307"/>
    <s v="On My Youth - The 2nd Album"/>
    <s v="SM"/>
    <s v="Awaken The World - The 1st Album"/>
    <n v="107773"/>
    <n v="1722884441"/>
    <s v="BIG BANDS - The 7th Mini Album"/>
    <n v="272320"/>
    <n v="1024552118"/>
    <n v="164547"/>
    <n v="1.5267924248188323"/>
    <n v="-698332323"/>
    <n v="-0.40532743019878487"/>
    <s v="🚀 Accelerating"/>
  </r>
  <r>
    <x v="71"/>
    <n v="359258"/>
    <n v="215555"/>
    <n v="143703"/>
    <n v="1478223441"/>
    <n v="2400000000"/>
    <n v="540000000"/>
    <n v="0.60000055670298225"/>
    <n v="0.39999944329701775"/>
    <n v="0.6666651202709285"/>
    <s v="🇰🇷 Korea-Led"/>
    <s v="Dystopia : Road to Utopia"/>
    <s v="Dystopia : Road to Utopia"/>
    <n v="4418223441"/>
    <n v="12298.190829431773"/>
    <s v="🎧 Stream-Heavy"/>
    <n v="2.7374508166666667"/>
    <s v="⚖️ Mixed"/>
    <n v="3"/>
    <n v="3"/>
    <n v="129797"/>
    <s v="Dystopia : Road to Utopia"/>
    <s v="DREAMCATCHER"/>
    <s v="5th Mini Album [Dystopia : Lose Myself]"/>
    <n v="99746"/>
    <n v="1224552771"/>
    <s v="[Summer Holiday]"/>
    <n v="129715"/>
    <n v="1691552118"/>
    <n v="29969"/>
    <n v="0.30045315100354902"/>
    <n v="466999347"/>
    <n v="0.38136318667478641"/>
    <s v="📈 Growing"/>
  </r>
  <r>
    <x v="72"/>
    <n v="360382"/>
    <n v="216229"/>
    <n v="144153"/>
    <n v="455878788"/>
    <n v="1700000000"/>
    <n v="420000000"/>
    <n v="0.5999994450333257"/>
    <n v="0.40000055496667425"/>
    <n v="0.66666820824218764"/>
    <s v="⚖️ Balanced"/>
    <s v="2nd Album [Game Changer]"/>
    <s v="2nd Album [Game Changer]"/>
    <n v="2575878788"/>
    <n v="7147.6344212530039"/>
    <s v="⚖️ Balanced"/>
    <n v="1.0854256857142857"/>
    <s v="🇰🇷 Melon Korea"/>
    <n v="3"/>
    <n v="3"/>
    <n v="148177"/>
    <s v="2nd Album [Game Changer]"/>
    <s v="IST"/>
    <s v="2nd Single Album [Pump It Up]"/>
    <n v="98239"/>
    <n v="542774552"/>
    <s v="2nd Album [Game Changer]"/>
    <n v="148177"/>
    <n v="1038552118"/>
    <n v="49938"/>
    <n v="0.50833172161768747"/>
    <n v="495777566"/>
    <n v="0.91341343136514619"/>
    <s v="🚀 Accelerating"/>
  </r>
  <r>
    <x v="73"/>
    <n v="97577"/>
    <n v="58546"/>
    <n v="39031"/>
    <n v="166884552"/>
    <n v="600000000"/>
    <n v="150000000"/>
    <n v="0.59999795033665715"/>
    <n v="0.4000020496633428"/>
    <n v="0.66667236019540188"/>
    <s v="⚖️ Balanced"/>
    <s v="TAKE"/>
    <s v="TAKE"/>
    <n v="916884552"/>
    <n v="9396.5232790514165"/>
    <s v="⚖️ Balanced"/>
    <n v="1.1125636800000001"/>
    <s v="🇰🇷 Melon Korea"/>
    <n v="1"/>
    <n v="1"/>
    <n v="97577"/>
    <s v="TAKE"/>
    <s v="RBW"/>
    <s v="TAKE"/>
    <n v="97577"/>
    <n v="916884552"/>
    <s v="TAKE"/>
    <n v="97577"/>
    <n v="916884552"/>
    <n v="0"/>
    <n v="0"/>
    <n v="0"/>
    <n v="0"/>
    <s v="⚖️ Softening"/>
  </r>
  <r>
    <x v="74"/>
    <n v="86063"/>
    <n v="51638"/>
    <n v="34425"/>
    <n v="144118552"/>
    <n v="300000000"/>
    <n v="120000000"/>
    <n v="0.60000232387901886"/>
    <n v="0.39999767612098114"/>
    <n v="0.66666021147217169"/>
    <s v="🇰🇷 Korea-Led"/>
    <s v="Fame"/>
    <s v="Fame"/>
    <n v="564118552"/>
    <n v="6554.7163357075633"/>
    <s v="⚖️ Balanced"/>
    <n v="1.2009879333333333"/>
    <s v="🇰🇷 Melon Korea"/>
    <n v="1"/>
    <n v="1"/>
    <n v="86063"/>
    <s v="Fame"/>
    <s v="INDIE"/>
    <s v="Fame"/>
    <n v="86063"/>
    <n v="564118552"/>
    <s v="Fame"/>
    <n v="86063"/>
    <n v="564118552"/>
    <n v="0"/>
    <n v="0"/>
    <n v="0"/>
    <n v="0"/>
    <s v="⚖️ Softening"/>
  </r>
  <r>
    <x v="75"/>
    <n v="84951"/>
    <n v="50971"/>
    <n v="33980"/>
    <n v="122774661"/>
    <n v="300000000"/>
    <n v="150000000"/>
    <n v="0.6000047085967205"/>
    <n v="0.39999529140327955"/>
    <n v="0.66665358733397417"/>
    <s v="🇰🇷 Korea-Led"/>
    <s v="SPIT IT OUT"/>
    <s v="SPIT IT OUT"/>
    <n v="572774661"/>
    <n v="6742.4122258713851"/>
    <s v="⚖️ Balanced"/>
    <n v="0.81849773999999997"/>
    <s v="🇰🇷 Melon Korea"/>
    <n v="1"/>
    <n v="1"/>
    <n v="84951"/>
    <s v="SPIT IT OUT"/>
    <s v="RBW"/>
    <s v="SPIT IT OUT"/>
    <n v="84951"/>
    <n v="572774661"/>
    <s v="SPIT IT OUT"/>
    <n v="84951"/>
    <n v="572774661"/>
    <n v="0"/>
    <n v="0"/>
    <n v="0"/>
    <n v="0"/>
    <s v="⚖️ Softening"/>
  </r>
  <r>
    <x v="76"/>
    <n v="708475"/>
    <n v="425085"/>
    <n v="283390"/>
    <n v="1744552991"/>
    <n v="4500000000"/>
    <n v="260000000"/>
    <n v="0.6"/>
    <n v="0.4"/>
    <n v="0.66666666666666663"/>
    <s v="🇰🇷 Korea-Led"/>
    <s v="LALISA"/>
    <s v="LALISA"/>
    <n v="6504552991"/>
    <n v="9181.0621278097315"/>
    <s v="⚖️ Balanced"/>
    <n v="6.7098191961538465"/>
    <s v="🌍 Spotify Global"/>
    <n v="1"/>
    <n v="1"/>
    <n v="708475"/>
    <s v="LALISA"/>
    <s v="YG"/>
    <s v="LALISA"/>
    <n v="708475"/>
    <n v="6504552991"/>
    <s v="LALISA"/>
    <n v="708475"/>
    <n v="6504552991"/>
    <n v="0"/>
    <n v="0"/>
    <n v="0"/>
    <n v="0"/>
    <s v="⚖️ Softening"/>
  </r>
  <r>
    <x v="77"/>
    <n v="10342090"/>
    <n v="4861284"/>
    <n v="5480806"/>
    <n v="11300969062"/>
    <n v="23300000000"/>
    <n v="1650000000"/>
    <n v="0.47004851050416308"/>
    <n v="0.52995148949583692"/>
    <n v="1.1274399932198982"/>
    <s v="⚖️ Balanced"/>
    <s v="MY WORLD - The 3rd Mini Album"/>
    <s v="MY WORLD - The 3rd Mini Album"/>
    <n v="36250969062"/>
    <n v="3505.1879322264649"/>
    <s v="🏆 Physically Loyal"/>
    <n v="6.8490721587878785"/>
    <s v="🌍 Spotify Global"/>
    <n v="9"/>
    <n v="8"/>
    <n v="2050530"/>
    <s v="MY WORLD - The 3rd Mini Album"/>
    <s v="SM"/>
    <s v="Savage - The 1st Mini Album"/>
    <n v="755951"/>
    <n v="8617104236"/>
    <s v="Dirty Work"/>
    <n v="1067147"/>
    <n v="3082552118"/>
    <n v="311196"/>
    <n v="0.41166160240544691"/>
    <n v="-5534552118"/>
    <n v="-0.64227517347162799"/>
    <s v="📈 Growing"/>
  </r>
  <r>
    <x v="78"/>
    <n v="1001254"/>
    <n v="600752"/>
    <n v="400502"/>
    <n v="3601326670"/>
    <n v="7000000000"/>
    <n v="480000000"/>
    <n v="0.59999960050097179"/>
    <n v="0.40000039949902821"/>
    <n v="0.66666777638692842"/>
    <s v="⚖️ Balanced"/>
    <s v="R"/>
    <s v="R"/>
    <n v="11081326670"/>
    <n v="11067.44809009502"/>
    <s v="🎧 Stream-Heavy"/>
    <n v="7.5027638958333336"/>
    <s v="🌍 Spotify Global"/>
    <n v="2"/>
    <n v="2"/>
    <n v="516915"/>
    <s v="R"/>
    <s v="YG"/>
    <s v="R"/>
    <n v="516915"/>
    <n v="5572774552"/>
    <s v="rosie"/>
    <n v="484339"/>
    <n v="5508552118"/>
    <n v="-32576"/>
    <n v="-6.3020032307052415E-2"/>
    <n v="-64222434"/>
    <n v="-1.1524319421274876E-2"/>
    <s v="⚖️ Softening"/>
  </r>
  <r>
    <x v="79"/>
    <n v="380178"/>
    <n v="228107"/>
    <n v="152071"/>
    <n v="1022884552"/>
    <n v="900000000"/>
    <n v="210000000"/>
    <n v="0.60000052606936749"/>
    <n v="0.39999947393063251"/>
    <n v="0.6666652053641493"/>
    <s v="🇰🇷 Korea-Led"/>
    <s v="공감 - The 1st Mini Album"/>
    <s v="공감 - The 1st Mini Album"/>
    <n v="2132884552"/>
    <n v="5610.2261361783167"/>
    <s v="⚖️ Balanced"/>
    <n v="4.8708788190476193"/>
    <s v="⚖️ Mixed"/>
    <n v="1"/>
    <n v="1"/>
    <n v="380178"/>
    <s v="공감 - The 1st Mini Album"/>
    <s v="SM"/>
    <s v="공감 - The 1st Mini Album"/>
    <n v="380178"/>
    <n v="2132884552"/>
    <s v="공감 - The 1st Mini Album"/>
    <n v="380178"/>
    <n v="2132884552"/>
    <n v="0"/>
    <n v="0"/>
    <n v="0"/>
    <n v="0"/>
    <s v="⚖️ Softening"/>
  </r>
  <r>
    <x v="80"/>
    <n v="1028091"/>
    <n v="616854"/>
    <n v="411237"/>
    <n v="4969208472"/>
    <n v="10800000000"/>
    <n v="910000000"/>
    <n v="0.59999941639407406"/>
    <n v="0.40000058360592594"/>
    <n v="0.66666828779581555"/>
    <s v="⚖️ Balanced"/>
    <s v="HARD - The 8th Album"/>
    <s v="HARD - The 8th Album"/>
    <n v="16679208472"/>
    <n v="16223.474840262195"/>
    <s v="🎧 Stream-Heavy"/>
    <n v="5.4606686505494508"/>
    <s v="🌍 Spotify Global"/>
    <n v="4"/>
    <n v="4"/>
    <n v="329115"/>
    <s v="HARD - The 8th Album"/>
    <s v="SM"/>
    <s v="Don`t Call Me - The 7th Album"/>
    <n v="307859"/>
    <n v="3542552118"/>
    <s v="Poet | Artist (SMC)"/>
    <n v="244094"/>
    <n v="6592552118"/>
    <n v="-63765"/>
    <n v="-0.20712404055103148"/>
    <n v="3050000000"/>
    <n v="0.86096122185548041"/>
    <s v="⬇️ Declining"/>
  </r>
  <r>
    <x v="81"/>
    <n v="11742232"/>
    <n v="5873849"/>
    <n v="5868383"/>
    <n v="19235981602"/>
    <n v="36100000000"/>
    <n v="2390000000"/>
    <n v="0.5002327496169382"/>
    <n v="0.49976725038306175"/>
    <n v="0.99906943470967668"/>
    <s v="⚖️ Balanced"/>
    <s v="After LIKE"/>
    <s v="I`VE MINE"/>
    <n v="57725981602"/>
    <n v="4916.0995628429073"/>
    <s v="🏆 Physically Loyal"/>
    <n v="8.0485278669456068"/>
    <s v="🌍 Spotify Global"/>
    <n v="12"/>
    <n v="11"/>
    <n v="1878270"/>
    <s v="I`VE MINE"/>
    <s v="STARSHIP"/>
    <s v="ELEVEN"/>
    <n v="444307"/>
    <n v="9608237988"/>
    <s v="REVIVE+"/>
    <n v="782574"/>
    <n v="2231552118"/>
    <n v="338267"/>
    <n v="0.76133619321775259"/>
    <n v="-7376685870"/>
    <n v="-0.76774595708525861"/>
    <s v="🚀 Accelerating"/>
  </r>
  <r>
    <x v="82"/>
    <n v="172598"/>
    <n v="103559"/>
    <n v="69039"/>
    <n v="988552118"/>
    <n v="1200000000"/>
    <n v="200000000"/>
    <n v="0.60000115876197868"/>
    <n v="0.39999884123802132"/>
    <n v="0.66666344788960885"/>
    <s v="🇰🇷 Korea-Led"/>
    <s v="Like Water - The 1st Mini Album"/>
    <s v="Like Water - The 1st Mini Album"/>
    <n v="2388552118"/>
    <n v="13838.816892432125"/>
    <s v="🎧 Stream-Heavy"/>
    <n v="4.9427605899999998"/>
    <s v="⚖️ Mixed"/>
    <n v="1"/>
    <n v="1"/>
    <n v="172598"/>
    <s v="Like Water - The 1st Mini Album"/>
    <s v="SM"/>
    <s v="Like Water - The 1st Mini Album"/>
    <n v="172598"/>
    <n v="2388552118"/>
    <s v="Like Water - The 1st Mini Album"/>
    <n v="172598"/>
    <n v="2388552118"/>
    <n v="0"/>
    <n v="0"/>
    <n v="0"/>
    <n v="0"/>
    <s v="⚖️ Softening"/>
  </r>
  <r>
    <x v="83"/>
    <n v="1426736"/>
    <n v="856041"/>
    <n v="570695"/>
    <n v="4578760590"/>
    <n v="11200000000"/>
    <n v="880000000"/>
    <n v="0.59999957945968985"/>
    <n v="0.40000042054031021"/>
    <n v="0.6666678348350138"/>
    <s v="⚖️ Balanced"/>
    <s v="Teddy Bear"/>
    <s v="Teddy Bear"/>
    <n v="16658760590"/>
    <n v="11676.133909847373"/>
    <s v="🎧 Stream-Heavy"/>
    <n v="5.2031370340909087"/>
    <s v="🌍 Spotify Global"/>
    <n v="5"/>
    <n v="5"/>
    <n v="405233"/>
    <s v="Teddy Bear"/>
    <s v="HIGHUP"/>
    <s v="STEREOTYPE"/>
    <n v="166529"/>
    <n v="3222552118"/>
    <s v="TEENFRESH"/>
    <n v="334575"/>
    <n v="3272552118"/>
    <n v="168046"/>
    <n v="1.0091095244672099"/>
    <n v="50000000"/>
    <n v="1.5515652864299153E-2"/>
    <s v="🚀 Accelerating"/>
  </r>
  <r>
    <x v="84"/>
    <n v="190946"/>
    <n v="114568"/>
    <n v="76378"/>
    <n v="734436779"/>
    <n v="2000000000"/>
    <n v="240000000"/>
    <n v="0.60000209483309419"/>
    <n v="0.39999790516690581"/>
    <n v="0.66666084770616574"/>
    <s v="🇰🇷 Korea-Led"/>
    <s v="그리움, 아낌없이 주는 나무"/>
    <s v="그리움, 아낌없이 주는 나무"/>
    <n v="2974436779"/>
    <n v="15577.371502938004"/>
    <s v="🎧 Stream-Heavy"/>
    <n v="3.0601532458333334"/>
    <s v="⚖️ Mixed"/>
    <n v="2"/>
    <n v="2"/>
    <n v="144576"/>
    <s v="그리움, 아낌없이 주는 나무"/>
    <s v="INDIE"/>
    <s v="그리움, 아낌없이 주는 나무"/>
    <n v="144576"/>
    <n v="1022884661"/>
    <s v="소품집 Vol.2"/>
    <n v="46370"/>
    <n v="1951552118"/>
    <n v="-98206"/>
    <n v="-0.67926903497122626"/>
    <n v="928667457"/>
    <n v="0.90789068641630555"/>
    <s v="⬇️ Declining"/>
  </r>
  <r>
    <x v="85"/>
    <n v="143480"/>
    <n v="86088"/>
    <n v="57392"/>
    <n v="188552118"/>
    <n v="900000000"/>
    <n v="200000000"/>
    <n v="0.6"/>
    <n v="0.4"/>
    <n v="0.66666666666666663"/>
    <s v="🇰🇷 Korea-Led"/>
    <s v="MUST"/>
    <s v="MUST"/>
    <n v="1288552118"/>
    <n v="8980.7089350432125"/>
    <s v="⚖️ Balanced"/>
    <n v="0.94276059000000001"/>
    <s v="🇰🇷 Melon Korea"/>
    <n v="1"/>
    <n v="1"/>
    <n v="143480"/>
    <s v="MUST"/>
    <s v="JYP"/>
    <s v="MUST"/>
    <n v="143480"/>
    <n v="1288552118"/>
    <s v="MUST"/>
    <n v="143480"/>
    <n v="1288552118"/>
    <n v="0"/>
    <n v="0"/>
    <n v="0"/>
    <n v="0"/>
    <s v="⚖️ Softening"/>
  </r>
  <r>
    <x v="86"/>
    <n v="134845"/>
    <n v="80907"/>
    <n v="53938"/>
    <n v="488552118"/>
    <n v="1100000000"/>
    <n v="180000000"/>
    <n v="0.6"/>
    <n v="0.4"/>
    <n v="0.66666666666666663"/>
    <s v="🇰🇷 Korea-Led"/>
    <s v="riBBon"/>
    <s v="riBBon"/>
    <n v="1768552118"/>
    <n v="13115.444532611516"/>
    <s v="🎧 Stream-Heavy"/>
    <n v="2.7141784333333332"/>
    <s v="⚖️ Mixed"/>
    <n v="1"/>
    <n v="1"/>
    <n v="134845"/>
    <s v="riBBon"/>
    <s v="ABYSS"/>
    <s v="riBBon"/>
    <n v="134845"/>
    <n v="1768552118"/>
    <s v="riBBon"/>
    <n v="134845"/>
    <n v="1768552118"/>
    <n v="0"/>
    <n v="0"/>
    <n v="0"/>
    <n v="0"/>
    <s v="⚖️ Softening"/>
  </r>
  <r>
    <x v="87"/>
    <n v="128448"/>
    <n v="77069"/>
    <n v="51379"/>
    <n v="822552118"/>
    <n v="1300000000"/>
    <n v="200000000"/>
    <n v="0.60000155705032387"/>
    <n v="0.39999844294967613"/>
    <n v="0.66666234153810222"/>
    <s v="🇰🇷 Korea-Led"/>
    <s v="BAD LOVE - The 1st Mini Album"/>
    <s v="BAD LOVE - The 1st Mini Album"/>
    <n v="2322552118"/>
    <n v="18081.652637643248"/>
    <s v="🎧 Stream-Heavy"/>
    <n v="4.1127605899999997"/>
    <s v="⚖️ Mixed"/>
    <n v="1"/>
    <n v="1"/>
    <n v="128448"/>
    <s v="BAD LOVE - The 1st Mini Album"/>
    <s v="SM"/>
    <s v="BAD LOVE - The 1st Mini Album"/>
    <n v="128448"/>
    <n v="2322552118"/>
    <s v="BAD LOVE - The 1st Mini Album"/>
    <n v="128448"/>
    <n v="2322552118"/>
    <n v="0"/>
    <n v="0"/>
    <n v="0"/>
    <n v="0"/>
    <s v="⚖️ Softening"/>
  </r>
  <r>
    <x v="88"/>
    <n v="111968"/>
    <n v="67181"/>
    <n v="44787"/>
    <n v="188552118"/>
    <n v="700000000"/>
    <n v="150000000"/>
    <n v="0.60000178622463562"/>
    <n v="0.39999821377536438"/>
    <n v="0.66666170494633903"/>
    <s v="🇰🇷 Korea-Led"/>
    <s v="The Blowing"/>
    <s v="The Blowing"/>
    <n v="1038552118"/>
    <n v="9275.4368926836232"/>
    <s v="⚖️ Balanced"/>
    <n v="1.25701412"/>
    <s v="🇰🇷 Melon Korea"/>
    <n v="1"/>
    <n v="1"/>
    <n v="111968"/>
    <s v="The Blowing"/>
    <s v="IST"/>
    <s v="The Blowing"/>
    <n v="111968"/>
    <n v="1038552118"/>
    <s v="The Blowing"/>
    <n v="111968"/>
    <n v="1038552118"/>
    <n v="0"/>
    <n v="0"/>
    <n v="0"/>
    <n v="0"/>
    <s v="⚖️ Softening"/>
  </r>
  <r>
    <x v="89"/>
    <n v="1889911"/>
    <n v="1133947"/>
    <n v="755964"/>
    <n v="1167208472"/>
    <n v="3800000000"/>
    <n v="410000000"/>
    <n v="0.60000021165017825"/>
    <n v="0.39999978834982175"/>
    <n v="0.66666607874971229"/>
    <s v="🇰🇷 Korea-Led"/>
    <s v="찬란(燦爛) (MINIRECORD)"/>
    <s v="찬란(燦爛) (MINIRECORD)"/>
    <n v="5377208472"/>
    <n v="2845.2178287760639"/>
    <s v="🏆 Physically Loyal"/>
    <n v="2.8468499317073173"/>
    <s v="⚖️ Mixed"/>
    <n v="4"/>
    <n v="4"/>
    <n v="612633"/>
    <s v="찬란(燦爛) (MINIRECORD)"/>
    <s v="INDIE"/>
    <s v="..선물"/>
    <n v="111817"/>
    <n v="722552118"/>
    <s v="찬란(燦爛) (MINIRECORD)"/>
    <n v="612633"/>
    <n v="1024552118"/>
    <n v="500816"/>
    <n v="4.4788896142804759"/>
    <n v="302000000"/>
    <n v="0.41796292956129705"/>
    <s v="🚀 Accelerating"/>
  </r>
  <r>
    <x v="90"/>
    <n v="111804"/>
    <n v="67082"/>
    <n v="44722"/>
    <n v="488552118"/>
    <n v="1200000000"/>
    <n v="180000000"/>
    <n v="0.5999964223104719"/>
    <n v="0.4000035776895281"/>
    <n v="0.66667660475239254"/>
    <s v="⚖️ Balanced"/>
    <s v="Dear OHMYGIRL"/>
    <s v="Dear OHMYGIRL"/>
    <n v="1868552118"/>
    <n v="16712.74836320704"/>
    <s v="🎧 Stream-Heavy"/>
    <n v="2.7141784333333332"/>
    <s v="⚖️ Mixed"/>
    <n v="1"/>
    <n v="1"/>
    <n v="111804"/>
    <s v="Dear OHMYGIRL"/>
    <s v="WM"/>
    <s v="Dear OHMYGIRL"/>
    <n v="111804"/>
    <n v="1868552118"/>
    <s v="Dear OHMYGIRL"/>
    <n v="111804"/>
    <n v="1868552118"/>
    <n v="0"/>
    <n v="0"/>
    <n v="0"/>
    <n v="0"/>
    <s v="⚖️ Softening"/>
  </r>
  <r>
    <x v="91"/>
    <n v="111696"/>
    <n v="67018"/>
    <n v="44678"/>
    <n v="188552118"/>
    <n v="900000000"/>
    <n v="150000000"/>
    <n v="0.60000358114883257"/>
    <n v="0.39999641885116743"/>
    <n v="0.66665671909039359"/>
    <s v="🇰🇷 Korea-Led"/>
    <s v="SUMMER POPUP ALBUM [POPPING]"/>
    <s v="SUMMER POPUP ALBUM [POPPING]"/>
    <n v="1238552118"/>
    <n v="11088.59867855608"/>
    <s v="🎧 Stream-Heavy"/>
    <n v="1.25701412"/>
    <s v="🇰🇷 Melon Korea"/>
    <n v="1"/>
    <n v="1"/>
    <n v="111696"/>
    <s v="SUMMER POPUP ALBUM [POPPING]"/>
    <s v="WM"/>
    <s v="SUMMER POPUP ALBUM [POPPING]"/>
    <n v="111696"/>
    <n v="1238552118"/>
    <s v="SUMMER POPUP ALBUM [POPPING]"/>
    <n v="111696"/>
    <n v="1238552118"/>
    <n v="0"/>
    <n v="0"/>
    <n v="0"/>
    <n v="0"/>
    <s v="⚖️ Softening"/>
  </r>
  <r>
    <x v="92"/>
    <n v="111497"/>
    <n v="66898"/>
    <n v="44599"/>
    <n v="244118552"/>
    <n v="600000000"/>
    <n v="150000000"/>
    <n v="0.59999820622976408"/>
    <n v="0.40000179377023598"/>
    <n v="0.66667164937666301"/>
    <s v="⚖️ Balanced"/>
    <s v="PAGE"/>
    <s v="PAGE"/>
    <n v="994118552"/>
    <n v="8916.1013480183319"/>
    <s v="⚖️ Balanced"/>
    <n v="1.6274570133333333"/>
    <s v="🇰🇷 Melon Korea"/>
    <n v="1"/>
    <n v="1"/>
    <n v="111497"/>
    <s v="PAGE"/>
    <s v="IST"/>
    <s v="PAGE"/>
    <n v="111497"/>
    <n v="994118552"/>
    <s v="PAGE"/>
    <n v="111497"/>
    <n v="994118552"/>
    <n v="0"/>
    <n v="0"/>
    <n v="0"/>
    <n v="0"/>
    <s v="⚖️ Softening"/>
  </r>
  <r>
    <x v="93"/>
    <n v="1149643"/>
    <n v="574822"/>
    <n v="574821"/>
    <n v="388552118"/>
    <n v="1200000000"/>
    <n v="260000000"/>
    <n v="0.50000043491762225"/>
    <n v="0.49999956508237775"/>
    <n v="0.99999826033102424"/>
    <s v="⚖️ Balanced"/>
    <s v="IM HERO"/>
    <s v="IM HERO"/>
    <n v="1848552118"/>
    <n v="1607.935783543239"/>
    <s v="🏆 Physically Loyal"/>
    <n v="1.494431223076923"/>
    <s v="🇰🇷 Melon Korea"/>
    <n v="1"/>
    <n v="1"/>
    <n v="1149643"/>
    <s v="IM HERO"/>
    <s v="Mulgogi"/>
    <s v="IM HERO"/>
    <n v="1149643"/>
    <n v="1848552118"/>
    <s v="IM HERO"/>
    <n v="1149643"/>
    <n v="1848552118"/>
    <n v="0"/>
    <n v="0"/>
    <n v="0"/>
    <n v="0"/>
    <s v="⚖️ Softening"/>
  </r>
  <r>
    <x v="94"/>
    <n v="2709466"/>
    <n v="1521664"/>
    <n v="1187802"/>
    <n v="1956656354"/>
    <n v="5800000000"/>
    <n v="610000000"/>
    <n v="0.5616102951651728"/>
    <n v="0.43838970483482725"/>
    <n v="0.7805941390477793"/>
    <s v="⚖️ Balanced"/>
    <s v="The Astronaut"/>
    <s v="Happy"/>
    <n v="8366656354"/>
    <n v="3087.9355393276755"/>
    <s v="🏆 Physically Loyal"/>
    <n v="3.2076333672131145"/>
    <s v="⚖️ Mixed"/>
    <n v="3"/>
    <n v="3"/>
    <n v="1040155"/>
    <s v="The Astronaut"/>
    <s v="HYBE"/>
    <s v="The Astronaut"/>
    <n v="1040155"/>
    <n v="3022552118"/>
    <s v="Echo"/>
    <n v="736712"/>
    <n v="3082552118"/>
    <n v="-303443"/>
    <n v="-0.2917286365974302"/>
    <n v="60000000"/>
    <n v="1.9850774331627258E-2"/>
    <s v="⬇️ Declining"/>
  </r>
  <r>
    <x v="95"/>
    <n v="6170456"/>
    <n v="3459693"/>
    <n v="2710763"/>
    <n v="19661521180"/>
    <n v="33500000000"/>
    <n v="2065000000"/>
    <n v="0.56068676285836894"/>
    <n v="0.43931323714163101"/>
    <n v="0.78352703549129932"/>
    <s v="⚖️ Balanced"/>
    <s v="UNFORGIVEN"/>
    <s v="UNFORGIVEN"/>
    <n v="55226521180"/>
    <n v="8950.1523355810332"/>
    <s v="⚖️ Balanced"/>
    <n v="9.521317762711865"/>
    <s v="🌍 Spotify Global"/>
    <n v="10"/>
    <n v="9"/>
    <n v="1356140"/>
    <s v="UNFORGIVEN"/>
    <s v="SOURCE"/>
    <s v="FEARLESS"/>
    <n v="453215"/>
    <n v="6172552118"/>
    <s v="SPAGHETTI"/>
    <n v="560565"/>
    <n v="1817552118"/>
    <n v="107350"/>
    <n v="0.23686329887580951"/>
    <n v="-4355000000"/>
    <n v="-0.70554284787652566"/>
    <s v="📈 Growing"/>
  </r>
  <r>
    <x v="96"/>
    <n v="725879"/>
    <n v="435527"/>
    <n v="290352"/>
    <n v="433104236"/>
    <n v="1700000000"/>
    <n v="400000000"/>
    <n v="0.59999944894396995"/>
    <n v="0.40000055105603"/>
    <n v="0.66666819737926697"/>
    <s v="⚖️ Balanced"/>
    <s v="2021 Winter SMTOWN : SMCU EXPRESS"/>
    <s v="2021 Winter SMTOWN : SMCU EXPRESS"/>
    <n v="2533104236"/>
    <n v="3489.7059096626299"/>
    <s v="🏆 Physically Loyal"/>
    <n v="1.0827605899999999"/>
    <s v="🇰🇷 Melon Korea"/>
    <n v="2"/>
    <n v="2"/>
    <n v="564410"/>
    <s v="2021 Winter SMTOWN : SMCU EXPRESS"/>
    <s v="SM"/>
    <s v="2021 Winter SMTOWN : SMCU EXPRESS"/>
    <n v="564410"/>
    <n v="1188552118"/>
    <s v="2022 Winter SMTOWN : SMCU PALACE"/>
    <n v="161469"/>
    <n v="1344552118"/>
    <n v="-402941"/>
    <n v="-0.71391541609822651"/>
    <n v="156000000"/>
    <n v="0.13125213243698919"/>
    <s v="⬇️ Declining"/>
  </r>
  <r>
    <x v="97"/>
    <n v="5382304"/>
    <n v="3229382"/>
    <n v="2152922"/>
    <n v="6623416944"/>
    <n v="16900000000"/>
    <n v="1290000000"/>
    <n v="0.59999992568238436"/>
    <n v="0.40000007431761564"/>
    <n v="0.66666687310451345"/>
    <s v="⚖️ Balanced"/>
    <s v="expergo"/>
    <s v="expergo"/>
    <n v="24813416944"/>
    <n v="4610.1849587091328"/>
    <s v="🏆 Physically Loyal"/>
    <n v="5.1344317395348833"/>
    <s v="🌍 Spotify Global"/>
    <n v="8"/>
    <n v="8"/>
    <n v="953087"/>
    <s v="expergo"/>
    <s v="JYP"/>
    <s v="AD MARE"/>
    <n v="498432"/>
    <n v="3144552118"/>
    <s v="Fe3O4: FORWARD"/>
    <n v="644960"/>
    <n v="2972552118"/>
    <n v="146528"/>
    <n v="0.29397791474062662"/>
    <n v="-172000000"/>
    <n v="-5.469777365604471E-2"/>
    <s v="📈 Growing"/>
  </r>
  <r>
    <x v="98"/>
    <n v="1282748"/>
    <n v="769648"/>
    <n v="513100"/>
    <n v="5721656354"/>
    <n v="9000000000"/>
    <n v="800000000"/>
    <n v="0.59999937633892242"/>
    <n v="0.40000062366107764"/>
    <n v="0.66666839906034969"/>
    <s v="⚖️ Balanced"/>
    <s v="Indigo"/>
    <s v="Indigo"/>
    <n v="15521656354"/>
    <n v="12100.316160305843"/>
    <s v="🎧 Stream-Heavy"/>
    <n v="7.1520704425000003"/>
    <s v="🌍 Spotify Global"/>
    <n v="3"/>
    <n v="3"/>
    <n v="544294"/>
    <s v="Indigo"/>
    <s v="HYBE"/>
    <s v="Indigo"/>
    <n v="544294"/>
    <n v="4868552118"/>
    <s v="Right Place, Wrong Person"/>
    <n v="543385"/>
    <n v="5784552118"/>
    <n v="-909"/>
    <n v="-1.6700533167736554E-3"/>
    <n v="916000000"/>
    <n v="0.18814628616449783"/>
    <s v="⚖️ Softening"/>
  </r>
  <r>
    <x v="99"/>
    <n v="1706523"/>
    <n v="1023914"/>
    <n v="682609"/>
    <n v="621656354"/>
    <n v="3200000000"/>
    <n v="370000000"/>
    <n v="0.60000011719736568"/>
    <n v="0.39999988280263438"/>
    <n v="0.66666634111849232"/>
    <s v="🇰🇷 Korea-Led"/>
    <s v="FORM"/>
    <s v="FORM"/>
    <n v="4191656354"/>
    <n v="2456.255411734855"/>
    <s v="🏆 Physically Loyal"/>
    <n v="1.680152308108108"/>
    <s v="🇰🇷 Melon Korea"/>
    <n v="3"/>
    <n v="3"/>
    <n v="630148"/>
    <s v="FORM"/>
    <s v="RBW"/>
    <s v="MMM"/>
    <n v="534147"/>
    <n v="1608552118"/>
    <s v="SuperSuper"/>
    <n v="542228"/>
    <n v="1064552118"/>
    <n v="8081"/>
    <n v="1.5128794133450155E-2"/>
    <n v="-544000000"/>
    <n v="-0.3381923370169595"/>
    <s v="⚖️ Softening"/>
  </r>
  <r>
    <x v="100"/>
    <n v="7739865"/>
    <n v="4252138"/>
    <n v="3487727"/>
    <n v="38606625416"/>
    <n v="52200000000"/>
    <n v="3100000000"/>
    <n v="0.54938141685933795"/>
    <n v="0.450618583140662"/>
    <n v="0.820229023611181"/>
    <s v="⚖️ Balanced"/>
    <s v="2nd EP `Get Up`"/>
    <s v="2nd EP `Get Up`"/>
    <n v="93906625416"/>
    <n v="12132.850562122208"/>
    <s v="🎧 Stream-Heavy"/>
    <n v="12.453750134193548"/>
    <s v="🌍 Spotify Global"/>
    <n v="12"/>
    <n v="10"/>
    <n v="1648361"/>
    <s v="2nd EP `Get Up`"/>
    <s v="ADOR"/>
    <s v="1st EP `New Jeans`"/>
    <n v="1036109"/>
    <n v="13825104236"/>
    <s v="Supernatural"/>
    <n v="1081459"/>
    <n v="7102552118"/>
    <n v="45350"/>
    <n v="4.3769526179195432E-2"/>
    <n v="-6722552118"/>
    <n v="-0.48625688481210522"/>
    <s v="⚖️ Softening"/>
  </r>
  <r>
    <x v="101"/>
    <n v="1501683"/>
    <n v="901009"/>
    <n v="600674"/>
    <n v="2389656354"/>
    <n v="7400000000"/>
    <n v="740000000"/>
    <n v="0.59999946726439601"/>
    <n v="0.40000053273560399"/>
    <n v="0.66666814648910278"/>
    <s v="⚖️ Balanced"/>
    <s v="Jack In The Box (HOPE Edition)"/>
    <s v="Jack In The Box (HOPE Edition)"/>
    <n v="10529656354"/>
    <n v="7011.9035468870597"/>
    <s v="⚖️ Balanced"/>
    <n v="3.2292653432432434"/>
    <s v="⚖️ Mixed"/>
    <n v="3"/>
    <n v="3"/>
    <n v="577904"/>
    <s v="Jack In The Box (HOPE Edition)"/>
    <s v="HYBE"/>
    <s v="Jack In The Box (Weverse)"/>
    <n v="476770"/>
    <n v="3162552118"/>
    <s v="HOPE ON THE STREET VOL.1"/>
    <n v="447009"/>
    <n v="3982552118"/>
    <n v="-29761"/>
    <n v="-6.2422132265033452E-2"/>
    <n v="820000000"/>
    <n v="0.25928426454472742"/>
    <s v="⚖️ Softening"/>
  </r>
  <r>
    <x v="102"/>
    <n v="1016979"/>
    <n v="610188"/>
    <n v="406791"/>
    <n v="2422656354"/>
    <n v="4500000000"/>
    <n v="480000000"/>
    <n v="0.60000058998268402"/>
    <n v="0.39999941001731598"/>
    <n v="0.66666502782748926"/>
    <s v="🇰🇷 Korea-Led"/>
    <s v="FIRST IMPACT"/>
    <s v="FIRST IMPACT"/>
    <n v="7402656354"/>
    <n v="7279.0651075390933"/>
    <s v="⚖️ Balanced"/>
    <n v="5.0472007374999999"/>
    <s v="🌍 Spotify Global"/>
    <n v="3"/>
    <n v="3"/>
    <n v="396102"/>
    <s v="FIRST IMPACT"/>
    <s v="WAKEONE"/>
    <s v="FIRST IMPACT"/>
    <n v="396102"/>
    <n v="2668552118"/>
    <s v="TROUBLESHOOTER"/>
    <n v="267476"/>
    <n v="2161552118"/>
    <n v="-128626"/>
    <n v="-0.32472948886902869"/>
    <n v="-507000000"/>
    <n v="-0.18999066819050225"/>
    <s v="⬇️ Declining"/>
  </r>
  <r>
    <x v="103"/>
    <n v="294948"/>
    <n v="176969"/>
    <n v="117979"/>
    <n v="1122552118"/>
    <n v="2200000000"/>
    <n v="220000000"/>
    <n v="0.60000067808562862"/>
    <n v="0.39999932191437132"/>
    <n v="0.66666478309760469"/>
    <s v="🇰🇷 Korea-Led"/>
    <s v="FOREVER 1 - The 7th Album"/>
    <s v="FOREVER 1 - The 7th Album"/>
    <n v="3542552118"/>
    <n v="12010.768399853534"/>
    <s v="🎧 Stream-Heavy"/>
    <n v="5.1025096272727275"/>
    <s v="🌍 Spotify Global"/>
    <n v="1"/>
    <n v="1"/>
    <n v="294948"/>
    <s v="FOREVER 1 - The 7th Album"/>
    <s v="SM"/>
    <s v="FOREVER 1 - The 7th Album"/>
    <n v="294948"/>
    <n v="3542552118"/>
    <s v="FOREVER 1 - The 7th Album"/>
    <n v="294948"/>
    <n v="3542552118"/>
    <n v="0"/>
    <n v="0"/>
    <n v="0"/>
    <n v="0"/>
    <s v="⚖️ Softening"/>
  </r>
  <r>
    <x v="104"/>
    <n v="241364"/>
    <n v="144818"/>
    <n v="96546"/>
    <n v="988552118"/>
    <n v="1800000000"/>
    <n v="200000000"/>
    <n v="0.59999834275202601"/>
    <n v="0.40000165724797404"/>
    <n v="0.66667127014597638"/>
    <s v="⚖️ Balanced"/>
    <s v="28 Reasons - The 1st Mini Album"/>
    <s v="28 Reasons - The 1st Mini Album"/>
    <n v="2988552118"/>
    <n v="12381.929856979499"/>
    <s v="🎧 Stream-Heavy"/>
    <n v="4.9427605899999998"/>
    <s v="⚖️ Mixed"/>
    <n v="1"/>
    <n v="1"/>
    <n v="241364"/>
    <s v="28 Reasons - The 1st Mini Album"/>
    <s v="SM"/>
    <s v="28 Reasons - The 1st Mini Album"/>
    <n v="241364"/>
    <n v="2988552118"/>
    <s v="28 Reasons - The 1st Mini Album"/>
    <n v="241364"/>
    <n v="2988552118"/>
    <n v="0"/>
    <n v="0"/>
    <n v="0"/>
    <n v="0"/>
    <s v="⚖️ Softening"/>
  </r>
  <r>
    <x v="105"/>
    <n v="367375"/>
    <n v="220425"/>
    <n v="146950"/>
    <n v="377104236"/>
    <n v="2100000000"/>
    <n v="240000000"/>
    <n v="0.6"/>
    <n v="0.4"/>
    <n v="0.66666666666666663"/>
    <s v="🇰🇷 Korea-Led"/>
    <s v="6th Single Album `CHASE EPISODE 2. MAUM`"/>
    <s v="6th Single Album `CHASE EPISODE 2. MAUM`"/>
    <n v="2717104236"/>
    <n v="7395.9965593739371"/>
    <s v="⚖️ Balanced"/>
    <n v="1.57126765"/>
    <s v="🇰🇷 Melon Korea"/>
    <n v="2"/>
    <n v="2"/>
    <n v="208671"/>
    <s v="6th Single Album `CHASE EPISODE 2. MAUM`"/>
    <s v="IST"/>
    <s v="6th Single Album `CHASE EPISODE 2. MAUM`"/>
    <n v="208671"/>
    <n v="1308552118"/>
    <s v="7th Single Album `CHASE EPISODE 3. BEUM`"/>
    <n v="158704"/>
    <n v="1408552118"/>
    <n v="-49967"/>
    <n v="-0.23945349377728578"/>
    <n v="100000000"/>
    <n v="7.6420341707780573E-2"/>
    <s v="⬇️ Declining"/>
  </r>
  <r>
    <x v="106"/>
    <n v="355232"/>
    <n v="213140"/>
    <n v="142092"/>
    <n v="645104236"/>
    <n v="2200000000"/>
    <n v="290000000"/>
    <n v="0.60000225204936497"/>
    <n v="0.39999774795063509"/>
    <n v="0.66666041099746642"/>
    <s v="🇰🇷 Korea-Led"/>
    <s v="VOYAGER"/>
    <s v="VOYAGER"/>
    <n v="3135104236"/>
    <n v="8825.5118795603994"/>
    <s v="⚖️ Balanced"/>
    <n v="2.2244973655172413"/>
    <s v="⚖️ Mixed"/>
    <n v="2"/>
    <n v="2"/>
    <n v="194166"/>
    <s v="VOYAGER"/>
    <s v="STARSHIP"/>
    <s v="VOYAGER"/>
    <n v="194166"/>
    <n v="1672552118"/>
    <s v="YOUTH"/>
    <n v="161066"/>
    <n v="1462552118"/>
    <n v="-33100"/>
    <n v="-0.17047268831824317"/>
    <n v="-210000000"/>
    <n v="-0.12555662555443309"/>
    <s v="⚖️ Softening"/>
  </r>
  <r>
    <x v="107"/>
    <n v="177439"/>
    <n v="106463"/>
    <n v="70976"/>
    <n v="522552118"/>
    <n v="1200000000"/>
    <n v="180000000"/>
    <n v="0.59999774570415754"/>
    <n v="0.40000225429584252"/>
    <n v="0.66667292862308969"/>
    <s v="⚖️ Balanced"/>
    <s v="Brand New - The 1st Mini Album"/>
    <s v="Brand New - The 1st Mini Album"/>
    <n v="1902552118"/>
    <n v="10722.288324438257"/>
    <s v="🎧 Stream-Heavy"/>
    <n v="2.9030673222222223"/>
    <s v="⚖️ Mixed"/>
    <n v="1"/>
    <n v="1"/>
    <n v="177439"/>
    <s v="Brand New - The 1st Mini Album"/>
    <s v="SM"/>
    <s v="Brand New - The 1st Mini Album"/>
    <n v="177439"/>
    <n v="1902552118"/>
    <s v="Brand New - The 1st Mini Album"/>
    <n v="177439"/>
    <n v="1902552118"/>
    <n v="0"/>
    <n v="0"/>
    <n v="0"/>
    <n v="0"/>
    <s v="⚖️ Softening"/>
  </r>
  <r>
    <x v="108"/>
    <n v="146044"/>
    <n v="87626"/>
    <n v="58418"/>
    <n v="611552118"/>
    <n v="1200000000"/>
    <n v="140000000"/>
    <n v="0.59999726109939466"/>
    <n v="0.40000273890060528"/>
    <n v="0.66667427475863328"/>
    <s v="⚖️ Balanced"/>
    <s v="Love Pt.2 : Passion"/>
    <s v="Love Pt.2 : Passion"/>
    <n v="1951552118"/>
    <n v="13362.768193147271"/>
    <s v="🎧 Stream-Heavy"/>
    <n v="4.3682294142857145"/>
    <s v="⚖️ Mixed"/>
    <n v="1"/>
    <n v="1"/>
    <n v="146044"/>
    <s v="Love Pt.2 : Passion"/>
    <s v="BRANDNEW"/>
    <s v="Love Pt.2 : Passion"/>
    <n v="146044"/>
    <n v="1951552118"/>
    <s v="Love Pt.2 : Passion"/>
    <n v="146044"/>
    <n v="1951552118"/>
    <n v="0"/>
    <n v="0"/>
    <n v="0"/>
    <n v="0"/>
    <s v="⚖️ Softening"/>
  </r>
  <r>
    <x v="109"/>
    <n v="2706074"/>
    <n v="1181975"/>
    <n v="1524099"/>
    <n v="8225104236"/>
    <n v="12400000000"/>
    <n v="600000000"/>
    <n v="0.43678591198910305"/>
    <n v="0.56321408801089701"/>
    <n v="1.2894511305230651"/>
    <s v="⚖️ Balanced"/>
    <s v="GOLDEN"/>
    <s v="GOLDEN"/>
    <n v="21225104236"/>
    <n v="7843.5047363819322"/>
    <s v="⚖️ Balanced"/>
    <n v="13.708507060000001"/>
    <s v="🌍 Spotify Global"/>
    <n v="2"/>
    <n v="2"/>
    <n v="2208348"/>
    <s v="GOLDEN"/>
    <s v="HYBE"/>
    <s v="GOLDEN"/>
    <n v="2208348"/>
    <n v="10612552118"/>
    <s v="GOLDEN"/>
    <n v="2208348"/>
    <n v="10612552118"/>
    <n v="0"/>
    <n v="0"/>
    <n v="0"/>
    <n v="0"/>
    <s v="⚖️ Softening"/>
  </r>
  <r>
    <x v="110"/>
    <n v="9138579"/>
    <n v="4359612"/>
    <n v="4778967"/>
    <n v="5690416944"/>
    <n v="11800000000"/>
    <n v="1075000000"/>
    <n v="0.47705578733849102"/>
    <n v="0.52294421266150892"/>
    <n v="1.0961908995571166"/>
    <s v="⚖️ Balanced"/>
    <s v="YOUTH IN THE SHADE"/>
    <s v="MELTING POINT"/>
    <n v="18565416944"/>
    <n v="2031.5430816979315"/>
    <s v="🏆 Physically Loyal"/>
    <n v="5.293411110697674"/>
    <s v="🌍 Spotify Global"/>
    <n v="8"/>
    <n v="8"/>
    <n v="2037790"/>
    <s v="YOUTH IN THE SHADE"/>
    <s v="WAKEONE"/>
    <s v="YOUTH IN THE SHADE"/>
    <n v="2037790"/>
    <n v="3102552118"/>
    <s v="BLUE PARADISE"/>
    <n v="1286169"/>
    <n v="2474552118"/>
    <n v="-751621"/>
    <n v="-0.36884124468173857"/>
    <n v="-628000000"/>
    <n v="-0.20241400502397619"/>
    <s v="⬇️ Declining"/>
  </r>
  <r>
    <x v="111"/>
    <n v="2252506"/>
    <n v="1185307"/>
    <n v="1067199"/>
    <n v="5489104236"/>
    <n v="9600000000"/>
    <n v="520000000"/>
    <n v="0.52621702228540124"/>
    <n v="0.47378297771459876"/>
    <n v="0.90035661647151333"/>
    <s v="⚖️ Balanced"/>
    <s v="Layover"/>
    <s v="Layover"/>
    <n v="15609104236"/>
    <n v="6929.6615573942981"/>
    <s v="⚖️ Balanced"/>
    <n v="10.555969684615384"/>
    <s v="🌍 Spotify Global"/>
    <n v="2"/>
    <n v="2"/>
    <n v="1661964"/>
    <s v="Layover"/>
    <s v="HYBE"/>
    <s v="Layover"/>
    <n v="1661964"/>
    <n v="7804552118"/>
    <s v="Layover"/>
    <n v="1661964"/>
    <n v="7804552118"/>
    <n v="0"/>
    <n v="0"/>
    <n v="0"/>
    <n v="0"/>
    <s v="⚖️ Softening"/>
  </r>
  <r>
    <x v="112"/>
    <n v="2424241"/>
    <n v="1322251"/>
    <n v="1101990"/>
    <n v="7965656354"/>
    <n v="11200000000"/>
    <n v="760000000"/>
    <n v="0.54542885793945406"/>
    <n v="0.45457114206054594"/>
    <n v="0.8334196759919259"/>
    <s v="⚖️ Balanced"/>
    <s v="FACE"/>
    <s v="FACE"/>
    <n v="19925656354"/>
    <n v="8219.3380748861182"/>
    <s v="⚖️ Balanced"/>
    <n v="10.481126781578947"/>
    <s v="🌍 Spotify Global"/>
    <n v="3"/>
    <n v="3"/>
    <n v="1322936"/>
    <s v="FACE"/>
    <s v="HYBE"/>
    <s v="FACE"/>
    <n v="1322936"/>
    <n v="6748552118"/>
    <s v="MUSE"/>
    <n v="725012"/>
    <n v="6428552118"/>
    <n v="-597924"/>
    <n v="-0.45196744211360185"/>
    <n v="-320000000"/>
    <n v="-4.7417578527175271E-2"/>
    <s v="⬇️ Declining"/>
  </r>
  <r>
    <x v="113"/>
    <n v="1820548"/>
    <n v="977608"/>
    <n v="842940"/>
    <n v="5347656354"/>
    <n v="10200000000"/>
    <n v="580000000"/>
    <n v="0.53698556698312816"/>
    <n v="0.46301443301687184"/>
    <n v="0.86224744478359427"/>
    <s v="⚖️ Balanced"/>
    <s v="ME"/>
    <s v="ME"/>
    <n v="16127656354"/>
    <n v="8858.6823055475597"/>
    <s v="⚖️ Balanced"/>
    <n v="9.2200971620689653"/>
    <s v="🌍 Spotify Global"/>
    <n v="3"/>
    <n v="3"/>
    <n v="1147208"/>
    <s v="ME"/>
    <s v="YG"/>
    <s v="ME"/>
    <n v="1147208"/>
    <n v="6212552118"/>
    <s v="AMORTAGE"/>
    <n v="445343"/>
    <n v="3702552118"/>
    <n v="-701865"/>
    <n v="-0.61180274196135309"/>
    <n v="-2510000000"/>
    <n v="-0.40402075545211547"/>
    <s v="⬇️ Declining"/>
  </r>
  <r>
    <x v="114"/>
    <n v="1117147"/>
    <n v="558574"/>
    <n v="558573"/>
    <n v="2488552118"/>
    <n v="3300000000"/>
    <n v="280000000"/>
    <n v="0.50000044756867268"/>
    <n v="0.49999955243132732"/>
    <n v="0.99999820972691178"/>
    <s v="⚖️ Balanced"/>
    <s v="D-DAY"/>
    <s v="D-DAY"/>
    <n v="6068552118"/>
    <n v="5432.1876333195187"/>
    <s v="⚖️ Balanced"/>
    <n v="8.8876861357142865"/>
    <s v="🌍 Spotify Global"/>
    <n v="1"/>
    <n v="1"/>
    <n v="1117147"/>
    <s v="D-DAY"/>
    <s v="HYBE"/>
    <s v="D-DAY"/>
    <n v="1117147"/>
    <n v="6068552118"/>
    <s v="D-DAY"/>
    <n v="1117147"/>
    <n v="6068552118"/>
    <n v="0"/>
    <n v="0"/>
    <n v="0"/>
    <n v="0"/>
    <s v="⚖️ Softening"/>
  </r>
  <r>
    <x v="115"/>
    <n v="4703431"/>
    <n v="2475929"/>
    <n v="2227502"/>
    <n v="5145549812"/>
    <n v="12700000000"/>
    <n v="1060000000"/>
    <n v="0.52640912559363584"/>
    <n v="0.47359087440636422"/>
    <n v="0.89966311634945917"/>
    <s v="⚖️ Balanced"/>
    <s v="ODYSSEY - The 1st Album"/>
    <s v="ODYSSEY - The 1st Album"/>
    <n v="18905549812"/>
    <n v="4019.5231549054297"/>
    <s v="🏆 Physically Loyal"/>
    <n v="4.8542922754716979"/>
    <s v="⚖️ Mixed"/>
    <n v="8"/>
    <n v="7"/>
    <n v="1412159"/>
    <s v="ODYSSEY - The 1st Album"/>
    <s v="SM"/>
    <s v="Fame"/>
    <n v="454778"/>
    <n v="968237104"/>
    <s v="ODYSSEY - The 1st Album"/>
    <n v="1412159"/>
    <n v="2982552118"/>
    <n v="957381"/>
    <n v="2.1051611995303201"/>
    <n v="2014315014"/>
    <n v="2.0803943638169025"/>
    <s v="🚀 Accelerating"/>
  </r>
  <r>
    <x v="116"/>
    <n v="1146047"/>
    <n v="687628"/>
    <n v="458419"/>
    <n v="245104236"/>
    <n v="1600000000"/>
    <n v="240000000"/>
    <n v="0.5999998254870873"/>
    <n v="0.40000017451291264"/>
    <n v="0.6666671514248983"/>
    <s v="⚖️ Balanced"/>
    <s v="당신 편"/>
    <s v="당신 편"/>
    <n v="2085104236"/>
    <n v="1819.3880669815462"/>
    <s v="🏆 Physically Loyal"/>
    <n v="1.02126765"/>
    <s v="🇰🇷 Melon Korea"/>
    <n v="2"/>
    <n v="2"/>
    <n v="633404"/>
    <s v="당신 편"/>
    <s v="EDAM"/>
    <s v="가을, 그리움"/>
    <n v="512643"/>
    <n v="1442552118"/>
    <s v="당신 편"/>
    <n v="633404"/>
    <n v="642552118"/>
    <n v="120761"/>
    <n v="0.2355654909947078"/>
    <n v="-800000000"/>
    <n v="-0.55457268407684668"/>
    <s v="📈 Growing"/>
  </r>
  <r>
    <x v="117"/>
    <n v="4778546"/>
    <n v="2643675"/>
    <n v="2134871"/>
    <n v="4358416944"/>
    <n v="10500000000"/>
    <n v="850000000"/>
    <n v="0.5532383699979031"/>
    <n v="0.4467616300020969"/>
    <n v="0.8075391264054772"/>
    <s v="⚖️ Balanced"/>
    <s v="No Genre"/>
    <s v="No Genre"/>
    <n v="15708416944"/>
    <n v="3287.2796335956587"/>
    <s v="🏆 Physically Loyal"/>
    <n v="5.1275493458823531"/>
    <s v="🌍 Spotify Global"/>
    <n v="8"/>
    <n v="7"/>
    <n v="1164577"/>
    <s v="No Genre"/>
    <s v="KOZ"/>
    <s v="WHO!"/>
    <n v="231740"/>
    <n v="2222552118"/>
    <s v="The Action"/>
    <n v="1080137"/>
    <n v="3635104236"/>
    <n v="848397"/>
    <n v="3.6609864503322691"/>
    <n v="1412552118"/>
    <n v="0.63555410312317362"/>
    <s v="🚀 Accelerating"/>
  </r>
  <r>
    <x v="118"/>
    <n v="746313"/>
    <n v="447788"/>
    <n v="298525"/>
    <n v="1489104236"/>
    <n v="3900000000"/>
    <n v="330000000"/>
    <n v="0.60000026798407635"/>
    <n v="0.39999973201592359"/>
    <n v="0.666665922266787"/>
    <s v="🇰🇷 Korea-Led"/>
    <s v="SHALALA - The 1st Mini Album"/>
    <s v="SHALALA - The 1st Mini Album"/>
    <n v="5719104236"/>
    <n v="7663.1443322037803"/>
    <s v="⚖️ Balanced"/>
    <n v="4.5124370787878787"/>
    <s v="⚖️ Mixed"/>
    <n v="2"/>
    <n v="2"/>
    <n v="460765"/>
    <s v="SHALALA - The 1st Mini Album"/>
    <s v="SM"/>
    <s v="SHALALA - The 1st Mini Album"/>
    <n v="460765"/>
    <n v="3224552118"/>
    <s v="TAP - The 2nd Mini Album"/>
    <n v="285548"/>
    <n v="2494552118"/>
    <n v="-175217"/>
    <n v="-0.38027410936160516"/>
    <n v="-730000000"/>
    <n v="-0.22638802949563613"/>
    <s v="⬇️ Declining"/>
  </r>
  <r>
    <x v="119"/>
    <n v="3526627"/>
    <n v="2017382"/>
    <n v="1509245"/>
    <n v="4102864826"/>
    <n v="9800000000"/>
    <n v="850000000"/>
    <n v="0.57204291806306706"/>
    <n v="0.42795708193693294"/>
    <n v="0.74812058400441761"/>
    <s v="⚖️ Balanced"/>
    <s v="PLBBUU (POCA)"/>
    <s v="`Caligo Pt.1`"/>
    <n v="14752864826"/>
    <n v="4183.2790442539008"/>
    <s v="🏆 Physically Loyal"/>
    <n v="4.8268997952941177"/>
    <s v="⚖️ Mixed"/>
    <n v="7"/>
    <n v="7"/>
    <n v="985947"/>
    <s v="PLBBUU (POCA)"/>
    <s v="WAKEONE"/>
    <s v="ASTERUM : The Shape of Things to Come"/>
    <n v="277427"/>
    <n v="2361552118"/>
    <s v="`Caligo Pt.1`"/>
    <n v="829042"/>
    <n v="2121552118"/>
    <n v="551615"/>
    <n v="1.9883248566289511"/>
    <n v="-240000000"/>
    <n v="-0.10162807679351839"/>
    <s v="🚀 Accelerating"/>
  </r>
  <r>
    <x v="120"/>
    <n v="1579185"/>
    <n v="947512"/>
    <n v="631673"/>
    <n v="3224312708"/>
    <n v="7500000000"/>
    <n v="750000000"/>
    <n v="0.60000063323803099"/>
    <n v="0.39999936676196901"/>
    <n v="0.66666490767399256"/>
    <s v="🇰🇷 Korea-Led"/>
    <s v="DUH!"/>
    <s v="DUH!"/>
    <n v="11474312708"/>
    <n v="7265.9711864031133"/>
    <s v="⚖️ Balanced"/>
    <n v="4.299083610666667"/>
    <s v="⚖️ Mixed"/>
    <n v="6"/>
    <n v="6"/>
    <n v="397108"/>
    <s v="DUH!"/>
    <s v="FNC"/>
    <s v="HARMONY : ALL IN"/>
    <n v="265141"/>
    <n v="1972552118"/>
    <s v="UNIQUE"/>
    <n v="385753"/>
    <n v="1817552118"/>
    <n v="120612"/>
    <n v="0.45489758279556913"/>
    <n v="-155000000"/>
    <n v="-7.8578405399577889E-2"/>
    <s v="📈 Growing"/>
  </r>
  <r>
    <x v="121"/>
    <n v="264193"/>
    <n v="158516"/>
    <n v="105677"/>
    <n v="188552118"/>
    <n v="1400000000"/>
    <n v="120000000"/>
    <n v="0.60000075702232836"/>
    <n v="0.39999924297767164"/>
    <n v="0.66666456382951877"/>
    <s v="🇰🇷 Korea-Led"/>
    <s v="Target: ME"/>
    <s v="Target: ME"/>
    <n v="1708552118"/>
    <n v="6467.0605125798184"/>
    <s v="⚖️ Balanced"/>
    <n v="1.57126765"/>
    <s v="🇰🇷 Melon Korea"/>
    <n v="1"/>
    <n v="1"/>
    <n v="264193"/>
    <s v="Target: ME"/>
    <s v="WM"/>
    <s v="Target: ME"/>
    <n v="264193"/>
    <n v="1708552118"/>
    <s v="Target: ME"/>
    <n v="264193"/>
    <n v="1708552118"/>
    <n v="0"/>
    <n v="0"/>
    <n v="0"/>
    <n v="0"/>
    <s v="⚖️ Softening"/>
  </r>
  <r>
    <x v="122"/>
    <n v="687028"/>
    <n v="412217"/>
    <n v="274811"/>
    <n v="1289656354"/>
    <n v="3800000000"/>
    <n v="370000000"/>
    <n v="0.60000029110895048"/>
    <n v="0.39999970889104958"/>
    <n v="0.66666585803108558"/>
    <s v="🇰🇷 Korea-Led"/>
    <s v="HOUSE OF TRICKY : HOW TO PLAY"/>
    <s v="HOUSE OF TRICKY : HOW TO PLAY"/>
    <n v="5459656354"/>
    <n v="7946.7741547651622"/>
    <s v="⚖️ Balanced"/>
    <n v="3.4855577135135136"/>
    <s v="⚖️ Mixed"/>
    <n v="3"/>
    <n v="3"/>
    <n v="248816"/>
    <s v="HOUSE OF TRICKY : HOW TO PLAY"/>
    <s v="KQ"/>
    <s v="HOUSE OF TRICKY : HOW TO PLAY"/>
    <n v="248816"/>
    <n v="1794552118"/>
    <s v="HOUSE OF TRICKY : WRECKING THE HOUSE"/>
    <n v="207972"/>
    <n v="1822552118"/>
    <n v="-40844"/>
    <n v="-0.16415343064754678"/>
    <n v="28000000"/>
    <n v="1.5602778943642806E-2"/>
    <s v="⚖️ Softening"/>
  </r>
  <r>
    <x v="123"/>
    <n v="743540"/>
    <n v="446124"/>
    <n v="297416"/>
    <n v="2956760590"/>
    <n v="7300000000"/>
    <n v="540000000"/>
    <n v="0.6"/>
    <n v="0.4"/>
    <n v="0.66666666666666663"/>
    <s v="🇰🇷 Korea-Led"/>
    <s v="2nd MINI ALBUM `Happy &amp;`"/>
    <s v="2nd MINI ALBUM `Happy &amp;`"/>
    <n v="10796760590"/>
    <n v="14520.752871398983"/>
    <s v="🎧 Stream-Heavy"/>
    <n v="5.475482574074074"/>
    <s v="🌍 Spotify Global"/>
    <n v="5"/>
    <n v="5"/>
    <n v="239438"/>
    <s v="2nd MINI ALBUM `Happy &amp;`"/>
    <s v="HIGHUP"/>
    <s v="DEBUT ALBUM : BIRTH OF COSMO"/>
    <n v="215324"/>
    <n v="1524552118"/>
    <s v="3rd Mini Album `Love Potion`"/>
    <n v="195925"/>
    <n v="1024552118"/>
    <n v="-19399"/>
    <n v="-9.0092140216603819E-2"/>
    <n v="-500000000"/>
    <n v="-0.32796517357237376"/>
    <s v="⚖️ Softening"/>
  </r>
  <r>
    <x v="124"/>
    <n v="2726145"/>
    <n v="1635687"/>
    <n v="1090458"/>
    <n v="4512312708"/>
    <n v="9900000000"/>
    <n v="740000000"/>
    <n v="0.6"/>
    <n v="0.4"/>
    <n v="0.66666666666666663"/>
    <s v="🇰🇷 Korea-Led"/>
    <s v="4th Mini Album `play hard`"/>
    <s v="4th Mini Album `play hard`"/>
    <n v="15152312708"/>
    <n v="5558.1462864227688"/>
    <s v="⚖️ Balanced"/>
    <n v="6.0977198756756756"/>
    <s v="🌍 Spotify Global"/>
    <n v="6"/>
    <n v="5"/>
    <n v="722612"/>
    <s v="4th Mini Album `play hard`"/>
    <s v="IST"/>
    <s v="2nd Mini Album `SUMMER BEAT!`"/>
    <n v="556346"/>
    <n v="2484552118"/>
    <s v="4th Mini Album `play hard`"/>
    <n v="722612"/>
    <n v="5485104236"/>
    <n v="166266"/>
    <n v="0.29885359111056786"/>
    <n v="3000552118"/>
    <n v="1.2076833068872657"/>
    <s v="📈 Growing"/>
  </r>
  <r>
    <x v="125"/>
    <n v="2262805"/>
    <n v="1357683"/>
    <n v="905122"/>
    <n v="3212760590"/>
    <n v="7400000000"/>
    <n v="840000000"/>
    <n v="0.6"/>
    <n v="0.4"/>
    <n v="0.66666666666666663"/>
    <s v="🇰🇷 Korea-Led"/>
    <s v="WE GO UP"/>
    <s v="WE GO UP"/>
    <n v="11452760590"/>
    <n v="5061.3113326159346"/>
    <s v="⚖️ Balanced"/>
    <n v="3.8247149880952382"/>
    <s v="⚖️ Mixed"/>
    <n v="5"/>
    <n v="5"/>
    <n v="660326"/>
    <s v="WE GO UP"/>
    <s v="YG"/>
    <s v="WE GO UP"/>
    <n v="660326"/>
    <n v="3522552118"/>
    <s v="DRIP (Nemo)"/>
    <n v="504529"/>
    <n v="1962552118"/>
    <n v="-155797"/>
    <n v="-0.23593952078215913"/>
    <n v="-1560000000"/>
    <n v="-0.44286072930717102"/>
    <s v="⬇️ Declining"/>
  </r>
  <r>
    <x v="126"/>
    <n v="1638185"/>
    <n v="982911"/>
    <n v="655274"/>
    <n v="6234760590"/>
    <n v="12000000000"/>
    <n v="710000000"/>
    <n v="0.6"/>
    <n v="0.4"/>
    <n v="0.66666666666666663"/>
    <s v="🇰🇷 Korea-Led"/>
    <s v="SUPER REAL ME"/>
    <s v="SUPER REAL ME"/>
    <n v="18944760590"/>
    <n v="11564.481783192985"/>
    <s v="🎧 Stream-Heavy"/>
    <n v="8.7813529436619717"/>
    <s v="🌍 Spotify Global"/>
    <n v="5"/>
    <n v="4"/>
    <n v="483327"/>
    <s v="SUPER REAL ME"/>
    <s v="HYBE"/>
    <s v="SUPER REAL ME"/>
    <n v="483327"/>
    <n v="5124552118"/>
    <s v="NOT CUTE ANYMORE"/>
    <n v="277307"/>
    <n v="6905104236"/>
    <n v="-206020"/>
    <n v="-0.42625386125749232"/>
    <n v="1780552118"/>
    <n v="0.34745516817866035"/>
    <s v="⬇️ Declining"/>
  </r>
  <r>
    <x v="127"/>
    <n v="4249472"/>
    <n v="2299549"/>
    <n v="1949923"/>
    <n v="4890864826"/>
    <n v="11200000000"/>
    <n v="990000000"/>
    <n v="0.54113758132775081"/>
    <n v="0.45886241867224914"/>
    <n v="0.84795888237215211"/>
    <s v="⚖️ Balanced"/>
    <s v="COLOR - The 3rd Mini Album"/>
    <s v="COLOR - The 3rd Mini Album"/>
    <n v="17080864826"/>
    <n v="4019.5263849249977"/>
    <s v="🏆 Physically Loyal"/>
    <n v="4.9402675010101014"/>
    <s v="⚖️ Mixed"/>
    <n v="7"/>
    <n v="7"/>
    <n v="1366466"/>
    <s v="COLOR - The 3rd Mini Album"/>
    <s v="SM"/>
    <s v="WISH"/>
    <n v="363965"/>
    <n v="2464552118"/>
    <s v="poppop - The 2nd Mini Album"/>
    <n v="1134872"/>
    <n v="2474552118"/>
    <n v="770907"/>
    <n v="2.1180800351682167"/>
    <n v="10000000"/>
    <n v="4.0575323714862497E-3"/>
    <s v="🚀 Accelerating"/>
  </r>
  <r>
    <x v="128"/>
    <n v="701102"/>
    <n v="420661"/>
    <n v="280441"/>
    <n v="1223104236"/>
    <n v="3000000000"/>
    <n v="320000000"/>
    <n v="0.59999971473480318"/>
    <n v="0.40000028526519676"/>
    <n v="0.66666745907036784"/>
    <s v="⚖️ Balanced"/>
    <s v="청춘의 포말 (YOUTH) - The 1st Album"/>
    <s v="청춘의 포말 (YOUTH) - The 1st Album"/>
    <n v="4543104236"/>
    <n v="6479.9476196045653"/>
    <s v="⚖️ Balanced"/>
    <n v="3.8222007374999998"/>
    <s v="⚖️ Mixed"/>
    <n v="2"/>
    <n v="2"/>
    <n v="384145"/>
    <s v="청춘의 포말 (YOUTH) - The 1st Album"/>
    <s v="EDAM"/>
    <s v="청춘의 포말 (YOUTH) - The 1st Album"/>
    <n v="384145"/>
    <n v="2291552118"/>
    <s v="Soar - The 2nd Album"/>
    <n v="316957"/>
    <n v="2251552118"/>
    <n v="-67188"/>
    <n v="-0.17490270600944954"/>
    <n v="-40000000"/>
    <n v="-1.7455417961390655E-2"/>
    <s v="⚖️ Softening"/>
  </r>
  <r>
    <x v="129"/>
    <n v="353881"/>
    <n v="212329"/>
    <n v="141552"/>
    <n v="1988552118"/>
    <n v="4000000000"/>
    <n v="180000000"/>
    <n v="0.60000113032347036"/>
    <n v="0.3999988696765297"/>
    <n v="0.66666352688516406"/>
    <s v="🇰🇷 Korea-Led"/>
    <s v="J - The 1st Album"/>
    <s v="J - The 1st Album"/>
    <n v="6168552118"/>
    <n v="17431.148092155272"/>
    <s v="🎧 Stream-Heavy"/>
    <n v="11.047511766666666"/>
    <s v="🌍 Spotify Global"/>
    <n v="1"/>
    <n v="1"/>
    <n v="353881"/>
    <s v="J - The 1st Album"/>
    <s v="SM"/>
    <s v="J - The 1st Album"/>
    <n v="353881"/>
    <n v="6168552118"/>
    <s v="J - The 1st Album"/>
    <n v="353881"/>
    <n v="6168552118"/>
    <n v="0"/>
    <n v="0"/>
    <n v="0"/>
    <n v="0"/>
    <s v="⚖️ Softening"/>
  </r>
  <r>
    <x v="130"/>
    <n v="344729"/>
    <n v="206837"/>
    <n v="137892"/>
    <n v="611552118"/>
    <n v="1400000000"/>
    <n v="120000000"/>
    <n v="0.59999883966826117"/>
    <n v="0.40000116033173883"/>
    <n v="0.6666698898166189"/>
    <s v="⚖️ Balanced"/>
    <s v="Black Out - The 1st Mini Album"/>
    <s v="Black Out - The 1st Mini Album"/>
    <n v="2131552118"/>
    <n v="6183.2689387895998"/>
    <s v="⚖️ Balanced"/>
    <n v="5.0962676499999997"/>
    <s v="🌍 Spotify Global"/>
    <n v="1"/>
    <n v="1"/>
    <n v="344729"/>
    <s v="Black Out - The 1st Mini Album"/>
    <s v="IST"/>
    <s v="Black Out - The 1st Mini Album"/>
    <n v="344729"/>
    <n v="2131552118"/>
    <s v="Black Out - The 1st Mini Album"/>
    <n v="344729"/>
    <n v="2131552118"/>
    <n v="0"/>
    <n v="0"/>
    <n v="0"/>
    <n v="0"/>
    <s v="⚖️ Softening"/>
  </r>
  <r>
    <x v="131"/>
    <n v="1017964"/>
    <n v="610778"/>
    <n v="407186"/>
    <n v="978208472"/>
    <n v="2800000000"/>
    <n v="260000000"/>
    <n v="0.59999960705879585"/>
    <n v="0.40000039294120421"/>
    <n v="0.66666775817072654"/>
    <s v="⚖️ Balanced"/>
    <s v="＜ASSEMBLE25＞(Cosmo)"/>
    <s v="＜ASSEMBLE25＞(Cosmo)"/>
    <n v="4038208472"/>
    <n v="3966.9462495726766"/>
    <s v="🏆 Physically Loyal"/>
    <n v="3.7623402769230769"/>
    <s v="⚖️ Mixed"/>
    <n v="4"/>
    <n v="3"/>
    <n v="406744"/>
    <s v="＜ASSEMBLE25＞(Cosmo)"/>
    <s v="MODHAUS"/>
    <s v="Visionary Vision ＜Performante＞ (Cosmo)"/>
    <n v="289224"/>
    <n v="1024552118"/>
    <s v="＜ASSEMBLE25＞(Cosmo)"/>
    <n v="406744"/>
    <n v="1024552118"/>
    <n v="117520"/>
    <n v="0.40632865875584323"/>
    <n v="0"/>
    <n v="0"/>
    <s v="📈 Growing"/>
  </r>
  <r>
    <x v="132"/>
    <n v="288202"/>
    <n v="172921"/>
    <n v="115281"/>
    <n v="1122552118"/>
    <n v="2200000000"/>
    <n v="130000000"/>
    <n v="0.59999930604228979"/>
    <n v="0.40000069395771021"/>
    <n v="0.66666859432920234"/>
    <s v="⚖️ Balanced"/>
    <s v="Like A Flower - The 1st Mini Album"/>
    <s v="Like A Flower - The 1st Mini Album"/>
    <n v="3452552118"/>
    <n v="11979.625811063073"/>
    <s v="🎧 Stream-Heavy"/>
    <n v="8.635016292307693"/>
    <s v="🌍 Spotify Global"/>
    <n v="1"/>
    <n v="1"/>
    <n v="288202"/>
    <s v="Like A Flower - The 1st Mini Album"/>
    <s v="SM"/>
    <s v="Like A Flower - The 1st Mini Album"/>
    <n v="288202"/>
    <n v="3452552118"/>
    <s v="Like A Flower - The 1st Mini Album"/>
    <n v="288202"/>
    <n v="3452552118"/>
    <n v="0"/>
    <n v="0"/>
    <n v="0"/>
    <n v="0"/>
    <s v="⚖️ Softening"/>
  </r>
  <r>
    <x v="133"/>
    <n v="1331733"/>
    <n v="665867"/>
    <n v="665866"/>
    <n v="611552118"/>
    <n v="1500000000"/>
    <n v="120000000"/>
    <n v="0.50000037545063458"/>
    <n v="0.49999962454936536"/>
    <n v="0.99999849819858921"/>
    <s v="⚖️ Balanced"/>
    <s v="Back to Life"/>
    <s v="Back to Life"/>
    <n v="2231552118"/>
    <n v="1675.6753178001898"/>
    <s v="🏆 Physically Loyal"/>
    <n v="5.0962676499999997"/>
    <s v="🌍 Spotify Global"/>
    <n v="1"/>
    <n v="1"/>
    <n v="1331733"/>
    <s v="Back to Life"/>
    <s v="YG"/>
    <s v="Back to Life"/>
    <n v="1331733"/>
    <n v="2231552118"/>
    <s v="Back to Life"/>
    <n v="1331733"/>
    <n v="2231552118"/>
    <n v="0"/>
    <n v="0"/>
    <n v="0"/>
    <n v="0"/>
    <s v="⚖️ Softening"/>
  </r>
  <r>
    <x v="134"/>
    <n v="1619794"/>
    <n v="865191"/>
    <n v="754603"/>
    <n v="2612760590"/>
    <n v="6000000000"/>
    <n v="475000000"/>
    <n v="0.53413643957194556"/>
    <n v="0.46586356042805444"/>
    <n v="0.87218082481209347"/>
    <s v="⚖️ Balanced"/>
    <s v="COLOR OUTSIDE THE LINES"/>
    <s v="COLOR OUTSIDE THE LINES"/>
    <n v="9087760590"/>
    <n v="5610.4421858582018"/>
    <s v="⚖️ Balanced"/>
    <n v="5.5005486105263159"/>
    <s v="🌍 Spotify Global"/>
    <n v="5"/>
    <n v="3"/>
    <n v="1267011"/>
    <s v="COLOR OUTSIDE THE LINES"/>
    <s v="STARSHIP"/>
    <s v="COLOR OUTSIDE THE LINES"/>
    <n v="1267011"/>
    <n v="3635104236"/>
    <s v="COLOR OUTSIDE THE LINES"/>
    <n v="1267011"/>
    <n v="3635104236"/>
    <n v="0"/>
    <n v="0"/>
    <n v="0"/>
    <n v="0"/>
    <s v="⚖️ Softening"/>
  </r>
  <r>
    <x v="135"/>
    <n v="797281"/>
    <n v="478369"/>
    <n v="318912"/>
    <n v="1645104236"/>
    <n v="4000000000"/>
    <n v="300000000"/>
    <n v="0.6000005017051705"/>
    <n v="0.39999949829482956"/>
    <n v="0.66666527304235856"/>
    <s v="🇰🇷 Korea-Led"/>
    <s v="Ruby"/>
    <s v="Ruby"/>
    <n v="5945104236"/>
    <n v="7456.7238351346641"/>
    <s v="⚖️ Balanced"/>
    <n v="5.4836807866666666"/>
    <s v="🌍 Spotify Global"/>
    <n v="2"/>
    <n v="1"/>
    <n v="797281"/>
    <s v="Ruby"/>
    <s v="PLEDIS"/>
    <s v="Ruby"/>
    <n v="797281"/>
    <n v="5945104236"/>
    <s v="Ruby"/>
    <n v="797281"/>
    <n v="5945104236"/>
    <n v="0"/>
    <n v="0"/>
    <n v="0"/>
    <n v="0"/>
    <s v="⚖️ Softening"/>
  </r>
  <r>
    <x v="136"/>
    <n v="1107137"/>
    <n v="664282"/>
    <n v="442855"/>
    <n v="3489104236"/>
    <n v="7600000000"/>
    <n v="520000000"/>
    <n v="0.59999981935388302"/>
    <n v="0.40000018064611698"/>
    <n v="0.66666716846158713"/>
    <s v="⚖️ Balanced"/>
    <s v="Ubermensch"/>
    <s v="Ubermensch"/>
    <n v="11609104236"/>
    <n v="10485.698008466883"/>
    <s v="🎧 Stream-Heavy"/>
    <n v="6.7098158384615383"/>
    <s v="🌍 Spotify Global"/>
    <n v="2"/>
    <n v="2"/>
    <n v="598645"/>
    <s v="Ubermensch"/>
    <s v="HYBE"/>
    <s v="Ubermensch"/>
    <n v="598645"/>
    <n v="5804552118"/>
    <s v="Ubermensch"/>
    <n v="598645"/>
    <n v="5804552118"/>
    <n v="0"/>
    <n v="0"/>
    <n v="0"/>
    <n v="0"/>
    <s v="⚖️ Softening"/>
  </r>
  <r>
    <x v="137"/>
    <n v="546483"/>
    <n v="327890"/>
    <n v="218593"/>
    <n v="522552118"/>
    <n v="1100000000"/>
    <n v="110000000"/>
    <n v="0.60000036597661777"/>
    <n v="0.39999963402338223"/>
    <n v="0.66666565006557077"/>
    <s v="🇰🇷 Korea-Led"/>
    <s v="blackout (EVER ver.)"/>
    <s v="blackout (EVER ver.)"/>
    <n v="1732552118"/>
    <n v="3170.3678211399074"/>
    <s v="🏆 Physically Loyal"/>
    <n v="4.7504738"/>
    <s v="⚖️ Mixed"/>
    <n v="1"/>
    <n v="1"/>
    <n v="546483"/>
    <s v="blackout (EVER ver.)"/>
    <s v="DSP"/>
    <s v="blackout (EVER ver.)"/>
    <n v="546483"/>
    <n v="1732552118"/>
    <s v="blackout (EVER ver.)"/>
    <n v="546483"/>
    <n v="1732552118"/>
    <n v="0"/>
    <n v="0"/>
    <n v="0"/>
    <n v="0"/>
    <s v="⚖️ Softening"/>
  </r>
  <r>
    <x v="138"/>
    <n v="530545"/>
    <n v="318327"/>
    <n v="212218"/>
    <n v="822552118"/>
    <n v="2000000000"/>
    <n v="160000000"/>
    <n v="0.6"/>
    <n v="0.4"/>
    <n v="0.66666666666666663"/>
    <s v="🇰🇷 Korea-Led"/>
    <s v="The Firstfruit - The 1st Album"/>
    <s v="The Firstfruit - The 1st Album"/>
    <n v="2982552118"/>
    <n v="5621.6760463297178"/>
    <s v="⚖️ Balanced"/>
    <n v="5.1409507374999999"/>
    <s v="🌍 Spotify Global"/>
    <n v="1"/>
    <n v="1"/>
    <n v="530545"/>
    <s v="The Firstfruit - The 1st Album"/>
    <s v="SM"/>
    <s v="The Firstfruit - The 1st Album"/>
    <n v="530545"/>
    <n v="2982552118"/>
    <s v="The Firstfruit - The 1st Album"/>
    <n v="530545"/>
    <n v="2982552118"/>
    <n v="0"/>
    <n v="0"/>
    <n v="0"/>
    <n v="0"/>
    <s v="⚖️ Softening"/>
  </r>
  <r>
    <x v="139"/>
    <n v="683875"/>
    <n v="410325"/>
    <n v="273550"/>
    <n v="1045104236"/>
    <n v="2400000000"/>
    <n v="190000000"/>
    <n v="0.6"/>
    <n v="0.4"/>
    <n v="0.66666666666666663"/>
    <s v="🇰🇷 Korea-Led"/>
    <s v="NO LABELS: PART 01"/>
    <s v="NO LABELS: PART 01"/>
    <n v="3635104236"/>
    <n v="5315.4512681411079"/>
    <s v="⚖️ Balanced"/>
    <n v="5.5005486105263159"/>
    <s v="🌍 Spotify Global"/>
    <n v="2"/>
    <n v="2"/>
    <n v="482064"/>
    <s v="NO LABELS: PART 01"/>
    <s v="STARSHIP"/>
    <s v="NO LABELS: PART 01"/>
    <n v="482064"/>
    <n v="1817552118"/>
    <s v="NO LABELS: PART 01"/>
    <n v="482064"/>
    <n v="1817552118"/>
    <n v="0"/>
    <n v="0"/>
    <n v="0"/>
    <n v="0"/>
    <s v="⚖️ Softening"/>
  </r>
  <r>
    <x v="140"/>
    <n v="447420"/>
    <n v="268452"/>
    <n v="178968"/>
    <n v="522552118"/>
    <n v="1200000000"/>
    <n v="95000000"/>
    <n v="0.6"/>
    <n v="0.4"/>
    <n v="0.66666666666666663"/>
    <s v="🇰🇷 Korea-Led"/>
    <s v="I did it."/>
    <s v="I did it."/>
    <n v="1817552118"/>
    <n v="4062.2951991417458"/>
    <s v="🏆 Physically Loyal"/>
    <n v="5.5005486105263159"/>
    <s v="🌍 Spotify Global"/>
    <n v="1"/>
    <n v="1"/>
    <n v="447420"/>
    <s v="I did it."/>
    <s v="KOZ"/>
    <s v="I did it."/>
    <n v="447420"/>
    <n v="1817552118"/>
    <s v="I did it."/>
    <n v="447420"/>
    <n v="1817552118"/>
    <n v="0"/>
    <n v="0"/>
    <n v="0"/>
    <n v="0"/>
    <s v="⚖️ Softening"/>
  </r>
  <r>
    <x v="141"/>
    <n v="424611"/>
    <n v="254767"/>
    <n v="169844"/>
    <n v="1488552118"/>
    <n v="2400000000"/>
    <n v="180000000"/>
    <n v="0.60000094203871313"/>
    <n v="0.39999905796128693"/>
    <n v="0.66666404989657213"/>
    <s v="🇰🇷 Korea-Led"/>
    <s v="TASTE - The 1st Album"/>
    <s v="TASTE - The 1st Album"/>
    <n v="4068552118"/>
    <n v="9581.8340033583681"/>
    <s v="⚖️ Balanced"/>
    <n v="8.2697339888888894"/>
    <s v="🌍 Spotify Global"/>
    <n v="1"/>
    <n v="1"/>
    <n v="424611"/>
    <s v="TASTE - The 1st Album"/>
    <s v="BELIFT LAB"/>
    <s v="TASTE - The 1st Album"/>
    <n v="424611"/>
    <n v="4068552118"/>
    <s v="TASTE - The 1st Album"/>
    <n v="424611"/>
    <n v="4068552118"/>
    <n v="0"/>
    <n v="0"/>
    <n v="0"/>
    <n v="0"/>
    <s v="⚖️ Softening"/>
  </r>
  <r>
    <x v="142"/>
    <n v="407160"/>
    <n v="244296"/>
    <n v="162864"/>
    <n v="611552118"/>
    <n v="1500000000"/>
    <n v="140000000"/>
    <n v="0.6"/>
    <n v="0.4"/>
    <n v="0.66666666666666663"/>
    <s v="🇰🇷 Korea-Led"/>
    <s v="Motivation"/>
    <s v="Motivation"/>
    <n v="2251552118"/>
    <n v="5529.895171431378"/>
    <s v="⚖️ Balanced"/>
    <n v="4.3682294142857145"/>
    <s v="⚖️ Mixed"/>
    <n v="1"/>
    <n v="1"/>
    <n v="407160"/>
    <s v="Motivation"/>
    <s v="SM"/>
    <s v="Motivation"/>
    <n v="407160"/>
    <n v="2251552118"/>
    <s v="Motivation"/>
    <n v="407160"/>
    <n v="2251552118"/>
    <n v="0"/>
    <n v="0"/>
    <n v="0"/>
    <n v="0"/>
    <s v="⚖️ Softening"/>
  </r>
  <r>
    <x v="143"/>
    <n v="683122"/>
    <n v="409873"/>
    <n v="273249"/>
    <n v="1067104236"/>
    <n v="2700000000"/>
    <n v="230000000"/>
    <n v="0.59999970722652762"/>
    <n v="0.40000029277347238"/>
    <n v="0.66666747992670905"/>
    <s v="⚖️ Balanced"/>
    <s v="The Chase"/>
    <s v="The Chase"/>
    <n v="3997104236"/>
    <n v="5851.2304332169069"/>
    <s v="⚖️ Balanced"/>
    <n v="4.6395836347826087"/>
    <s v="⚖️ Mixed"/>
    <n v="2"/>
    <n v="2"/>
    <n v="361295"/>
    <s v="The Chase"/>
    <s v="SM"/>
    <s v="The Chase"/>
    <n v="361295"/>
    <n v="1014552118"/>
    <s v="FOCUS - The 1st Mini Album"/>
    <n v="321827"/>
    <n v="2982552118"/>
    <n v="-39468"/>
    <n v="-0.10924037144161973"/>
    <n v="1968000000"/>
    <n v="1.9397722059656672"/>
    <s v="⚖️ Softening"/>
  </r>
  <r>
    <x v="144"/>
    <n v="706674"/>
    <n v="424004"/>
    <n v="282670"/>
    <n v="733656354"/>
    <n v="2100000000"/>
    <n v="180000000"/>
    <n v="0.59999943396813804"/>
    <n v="0.40000056603186196"/>
    <n v="0.6666682389788775"/>
    <s v="⚖️ Balanced"/>
    <s v="＜yesweare＞ (Cosmo)"/>
    <s v="＜yesweare＞ (Cosmo)"/>
    <n v="3013656354"/>
    <n v="4264.5637932059199"/>
    <s v="🏆 Physically Loyal"/>
    <n v="4.0758686333333332"/>
    <s v="⚖️ Mixed"/>
    <n v="3"/>
    <n v="3"/>
    <n v="368139"/>
    <s v="＜yesweare＞ (Cosmo)"/>
    <s v="MODHAUS"/>
    <s v="＜unevermet＞ (Cosmo)"/>
    <n v="322660"/>
    <n v="1024552118"/>
    <s v="＜yesweare＞ (Cosmo)"/>
    <n v="368139"/>
    <n v="994552118"/>
    <n v="45479"/>
    <n v="0.14095022624434389"/>
    <n v="-30000000"/>
    <n v="-2.9281087289695105E-2"/>
    <s v="📈 Growing"/>
  </r>
  <r>
    <x v="145"/>
    <n v="825199"/>
    <n v="495119"/>
    <n v="330080"/>
    <n v="1789656354"/>
    <n v="4200000000"/>
    <n v="350000000"/>
    <n v="0.59999951526843831"/>
    <n v="0.40000048473156175"/>
    <n v="0.66666801314431479"/>
    <s v="⚖️ Balanced"/>
    <s v="Kick Out, Flip Now!"/>
    <s v="Kick Out, Flip Now!"/>
    <n v="6339656354"/>
    <n v="7682.5788131105346"/>
    <s v="⚖️ Balanced"/>
    <n v="5.1133038685714283"/>
    <s v="🌍 Spotify Global"/>
    <n v="3"/>
    <n v="3"/>
    <n v="305152"/>
    <s v="Kick Out, Flip Now!"/>
    <s v="SM"/>
    <s v="Kick Out, Flip Now!"/>
    <n v="305152"/>
    <n v="1822552118"/>
    <s v="Flip it, Kick it!"/>
    <n v="278203"/>
    <n v="2694552118"/>
    <n v="-26949"/>
    <n v="-8.831336514261745E-2"/>
    <n v="872000000"/>
    <n v="0.47844996660885614"/>
    <s v="⚖️ Softening"/>
  </r>
  <r>
    <x v="146"/>
    <n v="286294"/>
    <n v="171776"/>
    <n v="114518"/>
    <n v="611552118"/>
    <n v="1500000000"/>
    <n v="140000000"/>
    <n v="0.59999860283484807"/>
    <n v="0.40000139716515193"/>
    <n v="0.66667054769001488"/>
    <s v="⚖️ Balanced"/>
    <s v="Beat-Boxer"/>
    <s v="Beat-Boxer"/>
    <n v="2251552118"/>
    <n v="7864.4753924287625"/>
    <s v="⚖️ Balanced"/>
    <n v="4.3682294142857145"/>
    <s v="⚖️ Mixed"/>
    <n v="1"/>
    <n v="1"/>
    <n v="286294"/>
    <s v="Beat-Boxer"/>
    <s v="SM"/>
    <s v="Beat-Boxer"/>
    <n v="286294"/>
    <n v="2251552118"/>
    <s v="Beat-Boxer"/>
    <n v="286294"/>
    <n v="2251552118"/>
    <n v="0"/>
    <n v="0"/>
    <n v="0"/>
    <n v="0"/>
    <s v="⚖️ Softening"/>
  </r>
  <r>
    <x v="147"/>
    <n v="253912"/>
    <n v="152347"/>
    <n v="101565"/>
    <n v="822552118"/>
    <n v="1800000000"/>
    <n v="120000000"/>
    <n v="0.59999921232553011"/>
    <n v="0.40000078767446989"/>
    <n v="0.66666885465417769"/>
    <s v="⚖️ Balanced"/>
    <s v="MY EYES OPEN VVIDE"/>
    <s v="MY EYES OPEN VVIDE"/>
    <n v="2742552118"/>
    <n v="10801.191428526419"/>
    <s v="🎧 Stream-Heavy"/>
    <n v="6.8546009833333335"/>
    <s v="🌍 Spotify Global"/>
    <n v="1"/>
    <n v="1"/>
    <n v="253912"/>
    <s v="MY EYES OPEN VVIDE"/>
    <s v="HIGHUP"/>
    <s v="MY EYES OPEN VVIDE"/>
    <n v="253912"/>
    <n v="2742552118"/>
    <s v="MY EYES OPEN VVIDE"/>
    <n v="253912"/>
    <n v="2742552118"/>
    <n v="0"/>
    <n v="0"/>
    <n v="0"/>
    <n v="0"/>
    <s v="⚖️ Softening"/>
  </r>
  <r>
    <x v="148"/>
    <n v="467381"/>
    <n v="280428"/>
    <n v="186953"/>
    <n v="1134104236"/>
    <n v="2900000000"/>
    <n v="220000000"/>
    <n v="0.59999871625076762"/>
    <n v="0.40000128374923244"/>
    <n v="0.66667023264438641"/>
    <s v="⚖️ Balanced"/>
    <s v="OCEAN"/>
    <s v="OCEAN"/>
    <n v="4254104236"/>
    <n v="9102.0050793677965"/>
    <s v="⚖️ Balanced"/>
    <n v="5.1550192545454543"/>
    <s v="🌍 Spotify Global"/>
    <n v="2"/>
    <n v="2"/>
    <n v="250967"/>
    <s v="OCEAN"/>
    <s v="IST"/>
    <s v="OCEAN"/>
    <n v="250967"/>
    <n v="2131552118"/>
    <s v="MASTER VOICE (MINIRECORD)"/>
    <n v="216414"/>
    <n v="2122552118"/>
    <n v="-34553"/>
    <n v="-0.13767945586471528"/>
    <n v="-9000000"/>
    <n v="-4.222275366386326E-3"/>
    <s v="⚖️ Softening"/>
  </r>
  <r>
    <x v="149"/>
    <n v="272752"/>
    <n v="163651"/>
    <n v="109101"/>
    <n v="1645104236"/>
    <n v="3400000000"/>
    <n v="275000000"/>
    <n v="0.59999926673314952"/>
    <n v="0.40000073326685048"/>
    <n v="0.6666687035215183"/>
    <s v="⚖️ Balanced"/>
    <s v="UNCUT GEM"/>
    <s v="UNCUT GEM"/>
    <n v="5320104236"/>
    <n v="19505.280386578284"/>
    <s v="🎧 Stream-Heavy"/>
    <n v="5.9821972218181818"/>
    <s v="🌍 Spotify Global"/>
    <n v="2"/>
    <n v="2"/>
    <n v="210484"/>
    <s v="UNCUT GEM"/>
    <s v="STARSHIP"/>
    <s v="UNCUT GEM"/>
    <n v="210484"/>
    <n v="1817552118"/>
    <s v="Delulu Pack"/>
    <n v="62268"/>
    <n v="3502552118"/>
    <n v="-148216"/>
    <n v="-0.70416753767507267"/>
    <n v="1685000000"/>
    <n v="0.92707107725424798"/>
    <s v="⬇️ Declining"/>
  </r>
  <r>
    <x v="150"/>
    <n v="228404"/>
    <n v="137042"/>
    <n v="91362"/>
    <n v="489104236"/>
    <n v="1400000000"/>
    <n v="120000000"/>
    <n v="0.59999824871718532"/>
    <n v="0.40000175128281468"/>
    <n v="0.66667153135535095"/>
    <s v="⚖️ Balanced"/>
    <s v="The Passage (WITHVUU)"/>
    <s v="The Passage (WITHVUU)"/>
    <n v="2009104236"/>
    <n v="8796.2743034272607"/>
    <s v="⚖️ Balanced"/>
    <n v="4.0758686333333332"/>
    <s v="⚖️ Mixed"/>
    <n v="2"/>
    <n v="1"/>
    <n v="228404"/>
    <s v="The Passage (WITHVUU)"/>
    <s v="BPM"/>
    <s v="The Passage (WITHVUU)"/>
    <n v="228404"/>
    <n v="2009104236"/>
    <s v="The Passage (WITHVUU)"/>
    <n v="228404"/>
    <n v="2009104236"/>
    <n v="0"/>
    <n v="0"/>
    <n v="0"/>
    <n v="0"/>
    <s v="⚖️ Softening"/>
  </r>
  <r>
    <x v="151"/>
    <n v="1450354"/>
    <n v="585827"/>
    <n v="864527"/>
    <n v="3977104236"/>
    <n v="9600000000"/>
    <n v="520000000"/>
    <n v="0.4039200084944779"/>
    <n v="0.59607999150552216"/>
    <n v="1.4757377177904056"/>
    <s v="⚖️ Balanced"/>
    <s v="EUPHORIA"/>
    <s v="EUPHORIA"/>
    <n v="14097104236"/>
    <n v="9719.767888391385"/>
    <s v="⚖️ Balanced"/>
    <n v="7.648277376923077"/>
    <s v="🌍 Spotify Global"/>
    <n v="2"/>
    <n v="2"/>
    <n v="1421925"/>
    <s v="EUPHORIA"/>
    <s v="HYBE"/>
    <s v="EUPHORIA"/>
    <n v="1421925"/>
    <n v="7048552118"/>
    <s v="EUPHORIA"/>
    <n v="1421925"/>
    <n v="7048552118"/>
    <n v="0"/>
    <n v="0"/>
    <n v="0"/>
    <n v="0"/>
    <s v="⚖️ Softening"/>
  </r>
  <r>
    <x v="152"/>
    <n v="440000"/>
    <n v="264000"/>
    <n v="176000"/>
    <n v="1223104236"/>
    <n v="4000000000"/>
    <n v="220000000"/>
    <n v="0.6"/>
    <n v="0.4"/>
    <n v="0.66666666666666663"/>
    <s v="🇰🇷 Korea-Led"/>
    <s v="BOTH SIDES - The 1st Mini Album"/>
    <s v="BOTH SIDES - The 1st Mini Album"/>
    <n v="5443104236"/>
    <n v="12370.691445454546"/>
    <s v="🎧 Stream-Heavy"/>
    <n v="5.5595647090909095"/>
    <s v="🌍 Spotify Global"/>
    <n v="2"/>
    <n v="2"/>
    <n v="395000"/>
    <s v="BOTH SIDES - The 1st Mini Album"/>
    <s v="SM"/>
    <s v="BOTH SIDES - The 1st Mini Album"/>
    <n v="395000"/>
    <n v="2721552118"/>
    <s v="BOTH SIDES - The 1st Mini Album"/>
    <n v="395000"/>
    <n v="2721552118"/>
    <n v="0"/>
    <n v="0"/>
    <n v="0"/>
    <n v="0"/>
    <s v="⚖️ Softening"/>
  </r>
  <r>
    <x v="153"/>
    <n v="248213"/>
    <n v="148928"/>
    <n v="99285"/>
    <n v="1223104236"/>
    <n v="4400000000"/>
    <n v="260000000"/>
    <n v="0.60000080575956938"/>
    <n v="0.39999919424043062"/>
    <n v="0.66666442844864637"/>
    <s v="🇰🇷 Korea-Led"/>
    <s v="POP IT LIKE (POCA)"/>
    <s v="POP IT LIKE (POCA)"/>
    <n v="5883104236"/>
    <n v="23701.837679734745"/>
    <s v="🎧 Stream-Heavy"/>
    <n v="4.7042470615384619"/>
    <s v="⚖️ Mixed"/>
    <n v="2"/>
    <n v="2"/>
    <n v="219058"/>
    <s v="POP IT LIKE (POCA)"/>
    <s v="HYBE"/>
    <s v="POP IT LIKE"/>
    <n v="29155"/>
    <n v="2941552118"/>
    <s v="POP IT LIKE (POCA)"/>
    <n v="219058"/>
    <n v="2941552118"/>
    <n v="189903"/>
    <n v="6.5135654261704685"/>
    <n v="0"/>
    <n v="0"/>
    <s v="🚀 Accelerating"/>
  </r>
  <r>
    <x v="154"/>
    <n v="154182"/>
    <n v="92509"/>
    <n v="61673"/>
    <n v="744552118"/>
    <n v="1600000000"/>
    <n v="140000000"/>
    <n v="0.59999870283171841"/>
    <n v="0.40000129716828164"/>
    <n v="0.66667026991968348"/>
    <s v="⚖️ Balanced"/>
    <s v="&amp;Our Vibe"/>
    <s v="&amp;Our Vibe"/>
    <n v="2484552118"/>
    <n v="16114.411007770039"/>
    <s v="🎧 Stream-Heavy"/>
    <n v="5.3182294142857147"/>
    <s v="🌍 Spotify Global"/>
    <n v="1"/>
    <n v="1"/>
    <n v="154182"/>
    <s v="&amp;Our Vibe"/>
    <s v="WAKEONE"/>
    <s v="&amp;Our Vibe"/>
    <n v="154182"/>
    <n v="2484552118"/>
    <s v="&amp;Our Vibe"/>
    <n v="154182"/>
    <n v="2484552118"/>
    <n v="0"/>
    <n v="0"/>
    <n v="0"/>
    <n v="0"/>
    <s v="⚖️ Softening"/>
  </r>
  <r>
    <x v="155"/>
    <n v="74882"/>
    <n v="44929"/>
    <n v="29953"/>
    <n v="1122552118"/>
    <n v="2800000000"/>
    <n v="180000000"/>
    <n v="0.59999732913116632"/>
    <n v="0.40000267086883362"/>
    <n v="0.66667408577978593"/>
    <s v="⚖️ Balanced"/>
    <s v="NO DOUBT"/>
    <s v="NO DOUBT"/>
    <n v="4102552118"/>
    <n v="54786.892951577145"/>
    <s v="🎧 Stream-Heavy"/>
    <n v="6.2364006555555553"/>
    <s v="🌍 Spotify Global"/>
    <n v="1"/>
    <n v="1"/>
    <n v="74882"/>
    <s v="NO DOUBT"/>
    <s v="HYBE"/>
    <s v="NO DOUBT"/>
    <n v="74882"/>
    <n v="4102552118"/>
    <s v="NO DOUBT"/>
    <n v="74882"/>
    <n v="4102552118"/>
    <n v="0"/>
    <n v="0"/>
    <n v="0"/>
    <n v="0"/>
    <s v="⚖️ Softening"/>
  </r>
  <r>
    <x v="156"/>
    <n v="71064"/>
    <n v="42638"/>
    <n v="28426"/>
    <n v="822552118"/>
    <n v="2100000000"/>
    <n v="160000000"/>
    <n v="0.599994371270967"/>
    <n v="0.400005628729033"/>
    <n v="0.66668230217177171"/>
    <s v="⚖️ Balanced"/>
    <s v="ROCK THE NATION"/>
    <s v="ROCK THE NATION"/>
    <n v="3082552118"/>
    <n v="43377.126505685017"/>
    <s v="🎧 Stream-Heavy"/>
    <n v="5.1409507374999999"/>
    <s v="🌍 Spotify Global"/>
    <n v="1"/>
    <n v="1"/>
    <n v="71064"/>
    <s v="ROCK THE NATION"/>
    <s v="SM"/>
    <s v="ROCK THE NATION"/>
    <n v="71064"/>
    <n v="3082552118"/>
    <s v="ROCK THE NATION"/>
    <n v="71064"/>
    <n v="3082552118"/>
    <n v="0"/>
    <n v="0"/>
    <n v="0"/>
    <n v="0"/>
    <s v="⚖️ Softening"/>
  </r>
  <r>
    <x v="157"/>
    <n v="107147"/>
    <n v="64288"/>
    <n v="42859"/>
    <n v="1645104236"/>
    <n v="4000000000"/>
    <n v="300000000"/>
    <n v="0.59999813340550834"/>
    <n v="0.40000186659449166"/>
    <n v="0.66667185166749632"/>
    <s v="⚖️ Balanced"/>
    <s v="TOUGH LOVE"/>
    <s v="TOUGH LOVE"/>
    <n v="5945104236"/>
    <n v="55485.494096894923"/>
    <s v="🎧 Stream-Heavy"/>
    <n v="5.4836807866666666"/>
    <s v="🌍 Spotify Global"/>
    <n v="2"/>
    <n v="2"/>
    <n v="71002"/>
    <s v="TOUGH LOVE"/>
    <s v="JYP"/>
    <s v="TOUGH LOVE"/>
    <n v="71002"/>
    <n v="2972552118"/>
    <s v="TOUGH LOVE"/>
    <n v="71002"/>
    <n v="2972552118"/>
    <n v="0"/>
    <n v="0"/>
    <n v="0"/>
    <n v="0"/>
    <s v="⚖️ Softening"/>
  </r>
  <r>
    <x v="158"/>
    <n v="67572"/>
    <n v="40543"/>
    <n v="27029"/>
    <n v="1122552118"/>
    <n v="2600000000"/>
    <n v="200000000"/>
    <n v="0.59999704019416322"/>
    <n v="0.40000295980583672"/>
    <n v="0.66667488839010436"/>
    <s v="⚖️ Balanced"/>
    <s v="SET BY US ONLY"/>
    <s v="SET BY US ONLY"/>
    <n v="3922552118"/>
    <n v="58049.963268809566"/>
    <s v="🎧 Stream-Heavy"/>
    <n v="5.6127605899999997"/>
    <s v="🌍 Spotify Global"/>
    <n v="1"/>
    <n v="1"/>
    <n v="67572"/>
    <s v="SET BY US ONLY"/>
    <s v="PLEDIS"/>
    <s v="SET BY US ONLY"/>
    <n v="67572"/>
    <n v="3922552118"/>
    <s v="SET BY US ONLY"/>
    <n v="67572"/>
    <n v="3922552118"/>
    <n v="0"/>
    <n v="0"/>
    <n v="0"/>
    <n v="0"/>
    <s v="⚖️ Softening"/>
  </r>
  <r>
    <x v="159"/>
    <n v="51740"/>
    <n v="31044"/>
    <n v="20696"/>
    <n v="522552118"/>
    <n v="1200000000"/>
    <n v="90000000"/>
    <n v="0.6"/>
    <n v="0.4"/>
    <n v="0.66666666666666663"/>
    <s v="🇰🇷 Korea-Led"/>
    <s v="1`ONLY"/>
    <s v="1`ONLY"/>
    <n v="1812552118"/>
    <n v="35031.931155778897"/>
    <s v="🎧 Stream-Heavy"/>
    <n v="5.8061346444444446"/>
    <s v="🌍 Spotify Global"/>
    <n v="1"/>
    <n v="1"/>
    <n v="51740"/>
    <s v="1`ONLY"/>
    <s v="KOZ"/>
    <s v="1`ONLY"/>
    <n v="51740"/>
    <n v="1812552118"/>
    <s v="1`ONLY"/>
    <n v="51740"/>
    <n v="1812552118"/>
    <n v="0"/>
    <n v="0"/>
    <n v="0"/>
    <n v="0"/>
    <s v="⚖️ Softening"/>
  </r>
  <r>
    <x v="160"/>
    <n v="44256"/>
    <n v="26554"/>
    <n v="17702"/>
    <n v="744552118"/>
    <n v="1800000000"/>
    <n v="150000000"/>
    <n v="0.60000903832248731"/>
    <n v="0.39999096167751264"/>
    <n v="0.66664156059350754"/>
    <s v="🇰🇷 Korea-Led"/>
    <s v="SHOT CALLERS"/>
    <s v="SHOT CALLERS"/>
    <n v="2694552118"/>
    <n v="60885.577503615328"/>
    <s v="🎧 Stream-Heavy"/>
    <n v="4.963680786666667"/>
    <s v="⚖️ Mixed"/>
    <n v="1"/>
    <n v="1"/>
    <n v="44256"/>
    <s v="SHOT CALLERS"/>
    <s v="SM"/>
    <s v="SHOT CALLERS"/>
    <n v="44256"/>
    <n v="2694552118"/>
    <s v="SHOT CALLERS"/>
    <n v="44256"/>
    <n v="2694552118"/>
    <n v="0"/>
    <n v="0"/>
    <n v="0"/>
    <n v="0"/>
    <s v="⚖️ Softening"/>
  </r>
  <r>
    <x v="161"/>
    <n v="79080"/>
    <n v="47448"/>
    <n v="31632"/>
    <n v="2245104236"/>
    <n v="5600000000"/>
    <n v="360000000"/>
    <n v="0.6"/>
    <n v="0.4"/>
    <n v="0.66666666666666663"/>
    <s v="🇰🇷 Korea-Led"/>
    <s v="Free Falling"/>
    <s v="Free Falling"/>
    <n v="8205104236"/>
    <n v="103757.00854830552"/>
    <s v="🎧 Stream-Heavy"/>
    <n v="6.2364006555555553"/>
    <s v="🌍 Spotify Global"/>
    <n v="2"/>
    <n v="2"/>
    <n v="43834"/>
    <s v="Free Falling"/>
    <s v="HYBE"/>
    <s v="Free Falling"/>
    <n v="43834"/>
    <n v="4102552118"/>
    <s v="Free Falling"/>
    <n v="43834"/>
    <n v="4102552118"/>
    <n v="0"/>
    <n v="0"/>
    <n v="0"/>
    <n v="0"/>
    <s v="⚖️ Softening"/>
  </r>
  <r>
    <x v="162"/>
    <n v="39456"/>
    <n v="23674"/>
    <n v="15782"/>
    <n v="611552118"/>
    <n v="1300000000"/>
    <n v="120000000"/>
    <n v="0.60001013787510138"/>
    <n v="0.39998986212489862"/>
    <n v="0.66663850637830535"/>
    <s v="🇰🇷 Korea-Led"/>
    <s v="RE : LOVE"/>
    <s v="RE : LOVE"/>
    <n v="2031552118"/>
    <n v="51489.054085563665"/>
    <s v="🎧 Stream-Heavy"/>
    <n v="5.0962676499999997"/>
    <s v="🌍 Spotify Global"/>
    <n v="1"/>
    <n v="1"/>
    <n v="39456"/>
    <s v="RE : LOVE"/>
    <s v="STARSHIP"/>
    <s v="RE : LOVE"/>
    <n v="39456"/>
    <n v="2031552118"/>
    <s v="RE : LOVE"/>
    <n v="39456"/>
    <n v="2031552118"/>
    <n v="0"/>
    <n v="0"/>
    <n v="0"/>
    <n v="0"/>
    <s v="⚖️ Softening"/>
  </r>
  <r>
    <x v="163"/>
    <n v="38190"/>
    <n v="22914"/>
    <n v="15276"/>
    <n v="611552118"/>
    <n v="1200000000"/>
    <n v="110000000"/>
    <n v="0.6"/>
    <n v="0.4"/>
    <n v="0.66666666666666663"/>
    <s v="🇰🇷 Korea-Led"/>
    <s v="Unloved Echo"/>
    <s v="Unloved Echo"/>
    <n v="1921552118"/>
    <n v="50315.583084577112"/>
    <s v="🎧 Stream-Heavy"/>
    <n v="5.5595647090909095"/>
    <s v="🌍 Spotify Global"/>
    <n v="1"/>
    <n v="1"/>
    <n v="38190"/>
    <s v="Unloved Echo"/>
    <s v="EDAM"/>
    <s v="Unloved Echo"/>
    <n v="38190"/>
    <n v="1921552118"/>
    <s v="Unloved Echo"/>
    <n v="38190"/>
    <n v="1921552118"/>
    <n v="0"/>
    <n v="0"/>
    <n v="0"/>
    <n v="0"/>
    <s v="⚖️ Softening"/>
  </r>
  <r>
    <x v="164"/>
    <n v="34327"/>
    <n v="20596"/>
    <n v="13731"/>
    <n v="822552118"/>
    <n v="2200000000"/>
    <n v="140000000"/>
    <n v="0.59999417368252395"/>
    <n v="0.40000582631747605"/>
    <n v="0.66668285103903668"/>
    <s v="⚖️ Balanced"/>
    <s v="3LOGY"/>
    <s v="3LOGY"/>
    <n v="3162552118"/>
    <n v="92130.163369942034"/>
    <s v="🎧 Stream-Heavy"/>
    <n v="5.8753722714285717"/>
    <s v="🌍 Spotify Global"/>
    <n v="1"/>
    <n v="1"/>
    <n v="34327"/>
    <s v="3LOGY"/>
    <s v="JYP"/>
    <s v="3LOGY"/>
    <n v="34327"/>
    <n v="3162552118"/>
    <s v="3LOGY"/>
    <n v="34327"/>
    <n v="3162552118"/>
    <n v="0"/>
    <n v="0"/>
    <n v="0"/>
    <n v="0"/>
    <s v="⚖️ Softening"/>
  </r>
  <r>
    <x v="165"/>
    <n v="30967"/>
    <n v="18580"/>
    <n v="12387"/>
    <n v="1122552118"/>
    <n v="2800000000"/>
    <n v="180000000"/>
    <n v="0.59999354151193207"/>
    <n v="0.40000645848806793"/>
    <n v="0.66668460710441335"/>
    <s v="⚖️ Balanced"/>
    <s v="Amplify My Way"/>
    <s v="Amplify My Way"/>
    <n v="4102552118"/>
    <n v="132481.41951109245"/>
    <s v="🎧 Stream-Heavy"/>
    <n v="6.2364006555555553"/>
    <s v="🌍 Spotify Global"/>
    <n v="1"/>
    <n v="1"/>
    <n v="30967"/>
    <s v="Amplify My Way"/>
    <s v="BELIFT LAB"/>
    <s v="Amplify My Way"/>
    <n v="30967"/>
    <n v="4102552118"/>
    <s v="Amplify My Way"/>
    <n v="30967"/>
    <n v="4102552118"/>
    <n v="0"/>
    <n v="0"/>
    <n v="0"/>
    <n v="0"/>
    <s v="⚖️ Softening"/>
  </r>
  <r>
    <x v="166"/>
    <n v="45240"/>
    <n v="27144"/>
    <n v="18096"/>
    <n v="1223104236"/>
    <n v="3200000000"/>
    <n v="240000000"/>
    <n v="0.6"/>
    <n v="0.4"/>
    <n v="0.66666666666666663"/>
    <s v="🇰🇷 Korea-Led"/>
    <s v="LOVE CATCHER"/>
    <s v="LOVE CATCHER"/>
    <n v="4663104236"/>
    <n v="103074.80627763041"/>
    <s v="🎧 Stream-Heavy"/>
    <n v="5.0962676499999997"/>
    <s v="🌍 Spotify Global"/>
    <n v="2"/>
    <n v="2"/>
    <n v="30240"/>
    <s v="LOVE CATCHER"/>
    <s v="WAKEONE"/>
    <s v="LOVE CATCHER"/>
    <n v="30240"/>
    <n v="2331552118"/>
    <s v="LOVE CATCHER"/>
    <n v="30240"/>
    <n v="2331552118"/>
    <n v="0"/>
    <n v="0"/>
    <n v="0"/>
    <n v="0"/>
    <s v="⚖️ Softening"/>
  </r>
  <r>
    <x v="167"/>
    <n v="25310"/>
    <n v="15186"/>
    <n v="10124"/>
    <n v="611552118"/>
    <n v="1400000000"/>
    <n v="120000000"/>
    <n v="0.6"/>
    <n v="0.4"/>
    <n v="0.66666666666666663"/>
    <s v="🇰🇷 Korea-Led"/>
    <s v="光 (INSANITY)"/>
    <s v="光 (INSANITY)"/>
    <n v="2131552118"/>
    <n v="84217.784195969973"/>
    <s v="🎧 Stream-Heavy"/>
    <n v="5.0962676499999997"/>
    <s v="🌍 Spotify Global"/>
    <n v="1"/>
    <n v="1"/>
    <n v="25310"/>
    <s v="光 (INSANITY)"/>
    <s v="SM"/>
    <s v="光 (INSANITY)"/>
    <n v="25310"/>
    <n v="2131552118"/>
    <s v="光 (INSANITY)"/>
    <n v="25310"/>
    <n v="2131552118"/>
    <n v="0"/>
    <n v="0"/>
    <n v="0"/>
    <n v="0"/>
    <s v="⚖️ Softening"/>
  </r>
  <r>
    <x v="168"/>
    <n v="23431"/>
    <n v="14059"/>
    <n v="9372"/>
    <n v="1488552118"/>
    <n v="3600000000"/>
    <n v="210000000"/>
    <n v="0.60001707140113525"/>
    <n v="0.39998292859886475"/>
    <n v="0.66661924745714485"/>
    <s v="🇰🇷 Korea-Led"/>
    <s v="COME TRUE"/>
    <s v="COME TRUE"/>
    <n v="5298552118"/>
    <n v="226134.27160599205"/>
    <s v="🎧 Stream-Heavy"/>
    <n v="7.0883434190476189"/>
    <s v="🌍 Spotify Global"/>
    <n v="1"/>
    <n v="1"/>
    <n v="23431"/>
    <s v="COME TRUE"/>
    <s v="SM"/>
    <s v="COME TRUE"/>
    <n v="23431"/>
    <n v="5298552118"/>
    <s v="COME TRUE"/>
    <n v="23431"/>
    <n v="5298552118"/>
    <n v="0"/>
    <n v="0"/>
    <n v="0"/>
    <n v="0"/>
    <s v="⚖️ Softening"/>
  </r>
  <r>
    <x v="169"/>
    <n v="20000"/>
    <n v="12000"/>
    <n v="8000"/>
    <n v="611552118"/>
    <n v="2000000000"/>
    <n v="110000000"/>
    <n v="0.6"/>
    <n v="0.4"/>
    <n v="0.66666666666666663"/>
    <s v="🇰🇷 Korea-Led"/>
    <s v="UXLXVE"/>
    <s v="UXLXVE"/>
    <n v="2721552118"/>
    <n v="136077.6059"/>
    <s v="🎧 Stream-Heavy"/>
    <n v="5.5595647090909095"/>
    <s v="🌍 Spotify Global"/>
    <n v="1"/>
    <n v="1"/>
    <n v="20000"/>
    <s v="UXLXVE"/>
    <s v="SM"/>
    <s v="UXLXVE"/>
    <n v="20000"/>
    <n v="2721552118"/>
    <s v="UXLXVE"/>
    <n v="20000"/>
    <n v="2721552118"/>
    <n v="0"/>
    <n v="0"/>
    <n v="0"/>
    <n v="0"/>
    <s v="⚖️ Softening"/>
  </r>
  <r>
    <x v="170"/>
    <n v="35371"/>
    <n v="21223"/>
    <n v="14148"/>
    <n v="3489104236"/>
    <n v="7600000000"/>
    <n v="480000000"/>
    <n v="0.60001130869921693"/>
    <n v="0.39998869130078313"/>
    <n v="0.66663525420534331"/>
    <s v="🇰🇷 Korea-Led"/>
    <s v="STILL : I (MINIRECORD)"/>
    <s v="STILL : I (MINIRECORD)"/>
    <n v="11569104236"/>
    <n v="327078.80003392609"/>
    <s v="🎧 Stream-Heavy"/>
    <n v="7.2689671583333331"/>
    <s v="🌍 Spotify Global"/>
    <n v="2"/>
    <n v="2"/>
    <n v="20000"/>
    <s v="STILL : I (MINIRECORD)"/>
    <s v="HYBE"/>
    <s v="STILL : I (MINIRECORD)"/>
    <n v="20000"/>
    <n v="5784552118"/>
    <s v="STILL : I (MINIRECORD)"/>
    <n v="20000"/>
    <n v="5784552118"/>
    <n v="0"/>
    <n v="0"/>
    <n v="0"/>
    <n v="0"/>
    <s v="⚖️ Softening"/>
  </r>
  <r>
    <x v="171"/>
    <n v="19059"/>
    <n v="11435"/>
    <n v="7624"/>
    <n v="611552118"/>
    <n v="1500000000"/>
    <n v="120000000"/>
    <n v="0.59997901254000729"/>
    <n v="0.40002098745999265"/>
    <n v="0.66672496720594665"/>
    <s v="⚖️ Balanced"/>
    <s v="BIG IMPACT"/>
    <s v="BIG IMPACT"/>
    <n v="2231552118"/>
    <n v="117086.52699512041"/>
    <s v="🎧 Stream-Heavy"/>
    <n v="5.0962676499999997"/>
    <s v="🌍 Spotify Global"/>
    <n v="1"/>
    <n v="1"/>
    <n v="19059"/>
    <s v="BIG IMPACT"/>
    <s v="YG"/>
    <s v="BIG IMPACT"/>
    <n v="19059"/>
    <n v="2231552118"/>
    <s v="BIG IMPACT"/>
    <n v="19059"/>
    <n v="2231552118"/>
    <n v="0"/>
    <n v="0"/>
    <n v="0"/>
    <n v="0"/>
    <s v="⚖️ Softening"/>
  </r>
  <r>
    <x v="172"/>
    <n v="18562"/>
    <n v="11137"/>
    <n v="7425"/>
    <n v="1122552118"/>
    <n v="2800000000"/>
    <n v="180000000"/>
    <n v="0.59998922529899801"/>
    <n v="0.40001077470100205"/>
    <n v="0.66669659692915506"/>
    <s v="⚖️ Balanced"/>
    <s v="OFF THE MAP"/>
    <s v="OFF THE MAP"/>
    <n v="4102552118"/>
    <n v="221018.86208382717"/>
    <s v="🎧 Stream-Heavy"/>
    <n v="6.2364006555555553"/>
    <s v="🌍 Spotify Global"/>
    <n v="1"/>
    <n v="1"/>
    <n v="18562"/>
    <s v="OFF THE MAP"/>
    <s v="BELIFT LAB"/>
    <s v="OFF THE MAP"/>
    <n v="18562"/>
    <n v="4102552118"/>
    <s v="OFF THE MAP"/>
    <n v="18562"/>
    <n v="4102552118"/>
    <n v="0"/>
    <n v="0"/>
    <n v="0"/>
    <n v="0"/>
    <s v="⚖️ Softening"/>
  </r>
  <r>
    <x v="173"/>
    <n v="18492"/>
    <n v="11095"/>
    <n v="7397"/>
    <n v="822552118"/>
    <n v="2000000000"/>
    <n v="150000000"/>
    <n v="0.5999891845122215"/>
    <n v="0.4000108154877785"/>
    <n v="0.66669671022983323"/>
    <s v="⚖️ Balanced"/>
    <s v="The 1st Mini Album [AFTER CRY]"/>
    <s v="The 1st Mini Album [AFTER CRY]"/>
    <n v="2972552118"/>
    <n v="160748.00551589875"/>
    <s v="🎧 Stream-Heavy"/>
    <n v="5.4836807866666666"/>
    <s v="🌍 Spotify Global"/>
    <n v="1"/>
    <n v="1"/>
    <n v="18492"/>
    <s v="The 1st Mini Album [AFTER CRY]"/>
    <s v="S2"/>
    <s v="The 1st Mini Album [AFTER CRY]"/>
    <n v="18492"/>
    <n v="2972552118"/>
    <s v="The 1st Mini Album [AFTER CRY]"/>
    <n v="18492"/>
    <n v="2972552118"/>
    <n v="0"/>
    <n v="0"/>
    <n v="0"/>
    <n v="0"/>
    <s v="⚖️ Softening"/>
  </r>
  <r>
    <x v="174"/>
    <n v="18205"/>
    <n v="10923"/>
    <n v="7282"/>
    <n v="822552118"/>
    <n v="1800000000"/>
    <n v="120000000"/>
    <n v="0.6"/>
    <n v="0.4"/>
    <n v="0.66666666666666663"/>
    <s v="🇰🇷 Korea-Led"/>
    <s v="SIS (Soft Is Strong)"/>
    <s v="SIS (Soft Is Strong)"/>
    <n v="2742552118"/>
    <n v="150648.28992035156"/>
    <s v="🎧 Stream-Heavy"/>
    <n v="6.8546009833333335"/>
    <s v="🌍 Spotify Global"/>
    <n v="1"/>
    <n v="1"/>
    <n v="18205"/>
    <s v="SIS (Soft Is Strong)"/>
    <s v="HIGHUP"/>
    <s v="SIS (Soft Is Strong)"/>
    <n v="18205"/>
    <n v="2742552118"/>
    <s v="SIS (Soft Is Strong)"/>
    <n v="18205"/>
    <n v="2742552118"/>
    <n v="0"/>
    <n v="0"/>
    <n v="0"/>
    <n v="0"/>
    <s v="⚖️ Softening"/>
  </r>
  <r>
    <x v="175"/>
    <n v="16898"/>
    <n v="10139"/>
    <n v="6759"/>
    <n v="611552118"/>
    <n v="2000000000"/>
    <n v="110000000"/>
    <n v="0.60001183572020356"/>
    <n v="0.39998816427979644"/>
    <n v="0.66663379031462666"/>
    <s v="🇰🇷 Korea-Led"/>
    <s v="MUSEUM (POCA)"/>
    <s v="MUSEUM (POCA)"/>
    <n v="2721552118"/>
    <n v="161057.64694046634"/>
    <s v="🎧 Stream-Heavy"/>
    <n v="5.5595647090909095"/>
    <s v="🌍 Spotify Global"/>
    <n v="1"/>
    <n v="1"/>
    <n v="16898"/>
    <s v="MUSEUM (POCA)"/>
    <s v="SM"/>
    <s v="MUSEUM (POCA)"/>
    <n v="16898"/>
    <n v="2721552118"/>
    <s v="MUSEUM (POCA)"/>
    <n v="16898"/>
    <n v="2721552118"/>
    <n v="0"/>
    <n v="0"/>
    <n v="0"/>
    <n v="0"/>
    <s v="⚖️ Softening"/>
  </r>
  <r>
    <x v="176"/>
    <n v="16588"/>
    <n v="9953"/>
    <n v="6635"/>
    <n v="1488552118"/>
    <n v="3200000000"/>
    <n v="210000000"/>
    <n v="0.60001205690860859"/>
    <n v="0.39998794309139135"/>
    <n v="0.66663317592685623"/>
    <s v="🇰🇷 Korea-Led"/>
    <s v="Girl Meets Boy"/>
    <s v="Girl Meets Boy"/>
    <n v="4898552118"/>
    <n v="295306.97600675188"/>
    <s v="🎧 Stream-Heavy"/>
    <n v="7.0883434190476189"/>
    <s v="🌍 Spotify Global"/>
    <n v="1"/>
    <n v="1"/>
    <n v="16588"/>
    <s v="Girl Meets Boy"/>
    <s v="STARSHIP"/>
    <s v="Girl Meets Boy"/>
    <n v="16588"/>
    <n v="4898552118"/>
    <s v="Girl Meets Boy"/>
    <n v="16588"/>
    <n v="4898552118"/>
    <n v="0"/>
    <n v="0"/>
    <n v="0"/>
    <n v="0"/>
    <s v="⚖️ Softening"/>
  </r>
  <r>
    <x v="177"/>
    <n v="15778"/>
    <n v="9467"/>
    <n v="6311"/>
    <n v="1122552118"/>
    <n v="2800000000"/>
    <n v="180000000"/>
    <n v="0.60001267587780449"/>
    <n v="0.39998732412219545"/>
    <n v="0.66663145663885071"/>
    <s v="🇰🇷 Korea-Led"/>
    <s v="XO, My Cyberlove"/>
    <s v="XO, My Cyberlove"/>
    <n v="4102552118"/>
    <n v="260017.24667258209"/>
    <s v="🎧 Stream-Heavy"/>
    <n v="6.2364006555555553"/>
    <s v="🌍 Spotify Global"/>
    <n v="1"/>
    <n v="1"/>
    <n v="15778"/>
    <s v="XO, My Cyberlove"/>
    <s v="HYBE"/>
    <s v="XO, My Cyberlove"/>
    <n v="15778"/>
    <n v="4102552118"/>
    <s v="XO, My Cyberlove"/>
    <n v="15778"/>
    <n v="4102552118"/>
    <n v="0"/>
    <n v="0"/>
    <n v="0"/>
    <n v="0"/>
    <s v="⚖️ Softening"/>
  </r>
  <r>
    <x v="178"/>
    <n v="15413"/>
    <n v="9248"/>
    <n v="6165"/>
    <n v="744552118"/>
    <n v="1800000000"/>
    <n v="150000000"/>
    <n v="0.60001297605917081"/>
    <n v="0.39998702394082919"/>
    <n v="0.66663062283737029"/>
    <s v="🇰🇷 Korea-Led"/>
    <s v="SWEET DREAM"/>
    <s v="SWEET DREAM"/>
    <n v="2694552118"/>
    <n v="174823.33861026407"/>
    <s v="🎧 Stream-Heavy"/>
    <n v="4.963680786666667"/>
    <s v="⚖️ Mixed"/>
    <n v="1"/>
    <n v="1"/>
    <n v="15413"/>
    <s v="SWEET DREAM"/>
    <s v="SM"/>
    <s v="SWEET DREAM"/>
    <n v="15413"/>
    <n v="2694552118"/>
    <s v="SWEET DREAM"/>
    <n v="15413"/>
    <n v="2694552118"/>
    <n v="0"/>
    <n v="0"/>
    <n v="0"/>
    <n v="0"/>
    <s v="⚖️ Softening"/>
  </r>
  <r>
    <x v="179"/>
    <n v="14155"/>
    <n v="8493"/>
    <n v="5662"/>
    <n v="1488552118"/>
    <n v="2600000000"/>
    <n v="180000000"/>
    <n v="0.6"/>
    <n v="0.4"/>
    <n v="0.66666666666666663"/>
    <s v="🇰🇷 Korea-Led"/>
    <s v="LOVECHAPTER"/>
    <s v="LOVECHAPTER"/>
    <n v="4268552118"/>
    <n v="301557.90307311906"/>
    <s v="🎧 Stream-Heavy"/>
    <n v="8.2697339888888894"/>
    <s v="🌍 Spotify Global"/>
    <n v="1"/>
    <n v="1"/>
    <n v="14155"/>
    <s v="LOVECHAPTER"/>
    <s v="HYBE"/>
    <s v="LOVECHAPTER"/>
    <n v="14155"/>
    <n v="4268552118"/>
    <s v="LOVECHAPTER"/>
    <n v="14155"/>
    <n v="4268552118"/>
    <n v="0"/>
    <n v="0"/>
    <n v="0"/>
    <n v="0"/>
    <s v="⚖️ Softening"/>
  </r>
  <r>
    <x v="180"/>
    <n v="13990"/>
    <n v="8394"/>
    <n v="5596"/>
    <n v="611552118"/>
    <n v="2000000000"/>
    <n v="110000000"/>
    <n v="0.6"/>
    <n v="0.4"/>
    <n v="0.66666666666666663"/>
    <s v="🇰🇷 Korea-Led"/>
    <s v="［BGM : HOW WE RISE - PLAY］"/>
    <s v="［BGM : HOW WE RISE - PLAY］"/>
    <n v="2721552118"/>
    <n v="194535.5338098642"/>
    <s v="🎧 Stream-Heavy"/>
    <n v="5.5595647090909095"/>
    <s v="🌍 Spotify Global"/>
    <n v="1"/>
    <n v="1"/>
    <n v="13990"/>
    <s v="［BGM : HOW WE RISE - PLAY］"/>
    <s v="SM"/>
    <s v="［BGM : HOW WE RISE - PLAY］"/>
    <n v="13990"/>
    <n v="2721552118"/>
    <s v="［BGM : HOW WE RISE - PLAY］"/>
    <n v="13990"/>
    <n v="2721552118"/>
    <n v="0"/>
    <n v="0"/>
    <n v="0"/>
    <n v="0"/>
    <s v="⚖️ Softening"/>
  </r>
  <r>
    <x v="181"/>
    <n v="22677"/>
    <n v="13606"/>
    <n v="9071"/>
    <n v="1223104236"/>
    <n v="2400000000"/>
    <n v="280000000"/>
    <n v="0.59999118049124667"/>
    <n v="0.40000881950875339"/>
    <n v="0.66669116566220787"/>
    <s v="⚖️ Balanced"/>
    <s v="이상비행"/>
    <s v="이상비행"/>
    <n v="3903104236"/>
    <n v="172117.30987344004"/>
    <s v="🎧 Stream-Heavy"/>
    <n v="4.3682294142857145"/>
    <s v="⚖️ Mixed"/>
    <n v="2"/>
    <n v="2"/>
    <n v="12503"/>
    <s v="이상비행"/>
    <s v="YG"/>
    <s v="이상비행"/>
    <n v="12503"/>
    <n v="1951552118"/>
    <s v="집"/>
    <n v="10174"/>
    <n v="1951552118"/>
    <n v="-2329"/>
    <n v="-0.18627529392945694"/>
    <n v="0"/>
    <n v="0"/>
    <s v="⚖️ Softening"/>
  </r>
  <r>
    <x v="182"/>
    <n v="12289"/>
    <n v="7373"/>
    <n v="4916"/>
    <n v="611552118"/>
    <n v="1400000000"/>
    <n v="110000000"/>
    <n v="0.59996745056554646"/>
    <n v="0.4000325494344536"/>
    <n v="0.66675708666757083"/>
    <s v="⚖️ Balanced"/>
    <s v="THE CORE - 核"/>
    <s v="THE CORE - 核"/>
    <n v="2121552118"/>
    <n v="172638.30401171779"/>
    <s v="🎧 Stream-Heavy"/>
    <n v="5.5595647090909095"/>
    <s v="🌍 Spotify Global"/>
    <n v="1"/>
    <n v="1"/>
    <n v="12289"/>
    <s v="THE CORE - 核"/>
    <s v="SM"/>
    <s v="THE CORE - 核"/>
    <n v="12289"/>
    <n v="2121552118"/>
    <s v="THE CORE - 核"/>
    <n v="12289"/>
    <n v="2121552118"/>
    <n v="0"/>
    <n v="0"/>
    <n v="0"/>
    <n v="0"/>
    <s v="⚖️ Softening"/>
  </r>
  <r>
    <x v="183"/>
    <n v="12063"/>
    <n v="7238"/>
    <n v="4825"/>
    <n v="822552118"/>
    <n v="1800000000"/>
    <n v="120000000"/>
    <n v="0.60001657962364252"/>
    <n v="0.39998342037635748"/>
    <n v="0.66662061342912404"/>
    <s v="🇰🇷 Korea-Led"/>
    <s v="2nd Single [Babyface]"/>
    <s v="2nd Single [Babyface]"/>
    <n v="2742552118"/>
    <n v="227352.40968250021"/>
    <s v="🎧 Stream-Heavy"/>
    <n v="6.8546009833333335"/>
    <s v="🌍 Spotify Global"/>
    <n v="1"/>
    <n v="1"/>
    <n v="12063"/>
    <s v="2nd Single [Babyface]"/>
    <s v="HIGHUP"/>
    <s v="2nd Single [Babyface]"/>
    <n v="12063"/>
    <n v="2742552118"/>
    <s v="2nd Single [Babyface]"/>
    <n v="12063"/>
    <n v="2742552118"/>
    <n v="0"/>
    <n v="0"/>
    <n v="0"/>
    <n v="0"/>
    <s v="⚖️ Softening"/>
  </r>
  <r>
    <x v="184"/>
    <n v="11988"/>
    <n v="7193"/>
    <n v="4795"/>
    <n v="522552118"/>
    <n v="1500000000"/>
    <n v="100000000"/>
    <n v="0.60001668335001668"/>
    <n v="0.39998331664998332"/>
    <n v="0.66662032531627968"/>
    <s v="🇰🇷 Korea-Led"/>
    <s v="STUDIO WE : Recording #4"/>
    <s v="STUDIO WE : Recording #4"/>
    <n v="2122552118"/>
    <n v="177056.3995662329"/>
    <s v="🎧 Stream-Heavy"/>
    <n v="5.2255211800000003"/>
    <s v="🌍 Spotify Global"/>
    <n v="1"/>
    <n v="1"/>
    <n v="11988"/>
    <s v="STUDIO WE : Recording #4"/>
    <s v="SM"/>
    <s v="STUDIO WE : Recording #4"/>
    <n v="11988"/>
    <n v="2122552118"/>
    <s v="STUDIO WE : Recording #4"/>
    <n v="11988"/>
    <n v="2122552118"/>
    <n v="0"/>
    <n v="0"/>
    <n v="0"/>
    <n v="0"/>
    <s v="⚖️ Softening"/>
  </r>
  <r>
    <x v="185"/>
    <n v="11614"/>
    <n v="6968"/>
    <n v="4646"/>
    <n v="522552118"/>
    <n v="1200000000"/>
    <n v="95000000"/>
    <n v="0.5999655588083348"/>
    <n v="0.40003444119166526"/>
    <n v="0.66676234213547647"/>
    <s v="⚖️ Balanced"/>
    <s v="FIRST:DELIVERY"/>
    <s v="FIRST:DELIVERY"/>
    <n v="1817552118"/>
    <n v="156496.65214396419"/>
    <s v="🎧 Stream-Heavy"/>
    <n v="5.5005486105263159"/>
    <s v="🌍 Spotify Global"/>
    <n v="1"/>
    <n v="1"/>
    <n v="11614"/>
    <s v="FIRST:DELIVERY"/>
    <s v="STARSHIP"/>
    <s v="FIRST:DELIVERY"/>
    <n v="11614"/>
    <n v="1817552118"/>
    <s v="FIRST:DELIVERY"/>
    <n v="11614"/>
    <n v="1817552118"/>
    <n v="0"/>
    <n v="0"/>
    <n v="0"/>
    <n v="0"/>
    <s v="⚖️ Softening"/>
  </r>
  <r>
    <x v="186"/>
    <n v="11555"/>
    <n v="6933"/>
    <n v="4622"/>
    <n v="2112552118"/>
    <n v="4200000000"/>
    <n v="280000000"/>
    <n v="0.6"/>
    <n v="0.4"/>
    <n v="0.66666666666666663"/>
    <s v="🇰🇷 Korea-Led"/>
    <s v="리메이크 앨범 `써브캐릭터 원`"/>
    <s v="리메이크 앨범 `써브캐릭터 원`"/>
    <n v="6592552118"/>
    <n v="570536.74755517091"/>
    <s v="🎧 Stream-Heavy"/>
    <n v="7.544828992857143"/>
    <s v="🌍 Spotify Global"/>
    <n v="1"/>
    <n v="1"/>
    <n v="11555"/>
    <s v="리메이크 앨범 `써브캐릭터 원`"/>
    <s v="EDAM"/>
    <s v="리메이크 앨범 `써브캐릭터 원`"/>
    <n v="11555"/>
    <n v="6592552118"/>
    <s v="리메이크 앨범 `써브캐릭터 원`"/>
    <n v="11555"/>
    <n v="6592552118"/>
    <n v="0"/>
    <n v="0"/>
    <n v="0"/>
    <n v="0"/>
    <s v="⚖️ Softening"/>
  </r>
  <r>
    <x v="187"/>
    <n v="11522"/>
    <n v="6913"/>
    <n v="4609"/>
    <n v="1122552118"/>
    <n v="2800000000"/>
    <n v="180000000"/>
    <n v="0.59998264190244754"/>
    <n v="0.40001735809755251"/>
    <n v="0.66671488499927678"/>
    <s v="⚖️ Balanced"/>
    <s v="In Elixir: Spellbound"/>
    <s v="In Elixir: Spellbound"/>
    <n v="4102552118"/>
    <n v="356062.49939246656"/>
    <s v="🎧 Stream-Heavy"/>
    <n v="6.2364006555555553"/>
    <s v="🌍 Spotify Global"/>
    <n v="1"/>
    <n v="1"/>
    <n v="11522"/>
    <s v="In Elixir: Spellbound"/>
    <s v="BELIFT LAB"/>
    <s v="In Elixir: Spellbound"/>
    <n v="11522"/>
    <n v="4102552118"/>
    <s v="In Elixir: Spellbound"/>
    <n v="11522"/>
    <n v="4102552118"/>
    <n v="0"/>
    <n v="0"/>
    <n v="0"/>
    <n v="0"/>
    <s v="⚖️ Softening"/>
  </r>
  <r>
    <x v="188"/>
    <n v="9857"/>
    <n v="5914"/>
    <n v="3943"/>
    <n v="2112552118"/>
    <n v="4200000000"/>
    <n v="300000000"/>
    <n v="0.59997970985086735"/>
    <n v="0.4000202901491326"/>
    <n v="0.66672303009807232"/>
    <s v="⚖️ Balanced"/>
    <s v="RUN RUN RUN"/>
    <s v="RUN RUN RUN"/>
    <n v="6612552118"/>
    <n v="670848.34310642187"/>
    <s v="🎧 Stream-Heavy"/>
    <n v="7.0418403933333336"/>
    <s v="🌍 Spotify Global"/>
    <n v="1"/>
    <n v="1"/>
    <n v="9857"/>
    <s v="RUN RUN RUN"/>
    <s v="HYBE"/>
    <s v="RUN RUN RUN"/>
    <n v="9857"/>
    <n v="6612552118"/>
    <s v="RUN RUN RUN"/>
    <n v="9857"/>
    <n v="6612552118"/>
    <n v="0"/>
    <n v="0"/>
    <n v="0"/>
    <n v="0"/>
    <s v="⚖️ Softening"/>
  </r>
  <r>
    <x v="189"/>
    <n v="9251"/>
    <n v="5551"/>
    <n v="3700"/>
    <n v="611552118"/>
    <n v="2000000000"/>
    <n v="110000000"/>
    <n v="0.60004323856880337"/>
    <n v="0.39995676143119663"/>
    <n v="0.6665465681859124"/>
    <s v="🇰🇷 Korea-Led"/>
    <s v="Emotion"/>
    <s v="Emotion"/>
    <n v="2721552118"/>
    <n v="294190.04626526864"/>
    <s v="🎧 Stream-Heavy"/>
    <n v="5.5595647090909095"/>
    <s v="🌍 Spotify Global"/>
    <n v="1"/>
    <n v="1"/>
    <n v="9251"/>
    <s v="Emotion"/>
    <s v="SM"/>
    <s v="Emotion"/>
    <n v="9251"/>
    <n v="2721552118"/>
    <s v="Emotion"/>
    <n v="9251"/>
    <n v="2721552118"/>
    <n v="0"/>
    <n v="0"/>
    <n v="0"/>
    <n v="0"/>
    <s v="⚖️ Softe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C68E01-D7B1-46D1-B936-ADB00A286A7F}" name="PivotTable2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12:T13" firstHeaderRow="1" firstDataRow="1" firstDataCol="1"/>
  <pivotFields count="32">
    <pivotField showAll="0"/>
    <pivotField showAll="0"/>
    <pivotField showAll="0"/>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
    <i>
      <x v="20"/>
    </i>
  </rowItems>
  <colItems count="1">
    <i/>
  </colItems>
  <dataFields count="1">
    <dataField name="Sum of NormalizedFES" fld="24" baseField="0" baseItem="0"/>
  </dataField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49A388-4D7F-45E2-82C8-F3753B045F5C}"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5:D23" firstHeaderRow="0" firstDataRow="1" firstDataCol="1"/>
  <pivotFields count="32">
    <pivotField showAll="0"/>
    <pivotField showAll="0"/>
    <pivotField axis="axisRow" showAll="0">
      <items count="9">
        <item x="0"/>
        <item x="1"/>
        <item x="2"/>
        <item x="3"/>
        <item x="4"/>
        <item x="5"/>
        <item x="6"/>
        <item x="7"/>
        <item t="default"/>
      </items>
    </pivotField>
    <pivotField showAll="0"/>
    <pivotField showAll="0"/>
    <pivotField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x v="7"/>
    </i>
  </rowItems>
  <colFields count="1">
    <field x="-2"/>
  </colFields>
  <colItems count="3">
    <i>
      <x/>
    </i>
    <i i="1">
      <x v="1"/>
    </i>
    <i i="2">
      <x v="2"/>
    </i>
  </colItems>
  <dataFields count="3">
    <dataField name="Sum of SpotifyStreams" fld="10" baseField="2" baseItem="2" numFmtId="1"/>
    <dataField name="Sum of YoutubeStreams" fld="11" baseField="2" baseItem="2" numFmtId="1"/>
    <dataField name="Sum of MelonStreams" fld="12" baseField="2" baseItem="2" numFmtId="1"/>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12" format="18"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1"/>
          </reference>
        </references>
      </pivotArea>
    </chartFormat>
    <chartFormat chart="12" format="20" series="1">
      <pivotArea type="data" outline="0" fieldPosition="0">
        <references count="1">
          <reference field="4294967294" count="1" selected="0">
            <x v="2"/>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28BD69-053D-4E6B-931E-00626395869D}"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14:B124"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20"/>
    </i>
    <i>
      <x v="143"/>
    </i>
    <i>
      <x v="149"/>
    </i>
    <i>
      <x v="118"/>
    </i>
    <i>
      <x v="18"/>
    </i>
    <i>
      <x v="39"/>
    </i>
    <i>
      <x v="162"/>
    </i>
    <i>
      <x v="160"/>
    </i>
    <i>
      <x v="115"/>
    </i>
    <i>
      <x v="11"/>
    </i>
  </rowItems>
  <colItems count="1">
    <i/>
  </colItems>
  <dataFields count="1">
    <dataField name="Sum of SpotifyStreams" fld="4"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79E57-56CA-415D-BFD2-B1C1150EFFEE}" name="PivotTable2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5:Q16" firstHeaderRow="1" firstDataRow="1" firstDataCol="1"/>
  <pivotFields count="32">
    <pivotField showAll="0"/>
    <pivotField showAll="0"/>
    <pivotField showAll="0"/>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
    <i>
      <x v="143"/>
    </i>
  </rowItems>
  <colItems count="1">
    <i/>
  </colItems>
  <dataFields count="1">
    <dataField name="Sum of AlbumSales" fld="7" baseField="0" baseItem="0"/>
  </dataField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2A8EEB-BE29-404B-B0D8-17564CECE1A2}"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28:B139"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0"/>
    </i>
    <i>
      <x v="143"/>
    </i>
    <i>
      <x v="18"/>
    </i>
    <i>
      <x v="149"/>
    </i>
    <i>
      <x v="118"/>
    </i>
    <i>
      <x v="39"/>
    </i>
    <i>
      <x v="160"/>
    </i>
    <i>
      <x v="115"/>
    </i>
    <i>
      <x v="162"/>
    </i>
    <i>
      <x v="68"/>
    </i>
    <i t="grand">
      <x/>
    </i>
  </rowItems>
  <colItems count="1">
    <i/>
  </colItems>
  <dataFields count="1">
    <dataField name="Sum of YoutubeStreams" fld="5" baseField="0" baseItem="20" numFmtId="1"/>
  </dataFields>
  <chartFormats count="2">
    <chartFormat chart="3"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F183EE-54D3-4097-A429-35154FB9E6CE}" name="PivotTable2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I127:J137" firstHeaderRow="1" firstDataRow="1" firstDataCol="1"/>
  <pivotFields count="32">
    <pivotField showAll="0"/>
    <pivotField showAll="0"/>
    <pivotField showAll="0"/>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0">
    <i>
      <x v="20"/>
    </i>
    <i>
      <x v="143"/>
    </i>
    <i>
      <x v="149"/>
    </i>
    <i>
      <x v="39"/>
    </i>
    <i>
      <x v="11"/>
    </i>
    <i>
      <x v="162"/>
    </i>
    <i>
      <x v="115"/>
    </i>
    <i>
      <x v="160"/>
    </i>
    <i>
      <x v="118"/>
    </i>
    <i>
      <x v="66"/>
    </i>
  </rowItems>
  <colItems count="1">
    <i/>
  </colItems>
  <dataFields count="1">
    <dataField name="Sum of MelonStreams" fld="12" baseField="4" baseItem="20" numFmtId="1"/>
  </dataFields>
  <chartFormats count="2">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FC8D07-D2BC-493C-872C-0E0F15EE5E7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X4" firstHeaderRow="0" firstDataRow="1" firstDataCol="0"/>
  <pivotFields count="32">
    <pivotField showAll="0"/>
    <pivotField showAll="0"/>
    <pivotField showAll="0"/>
    <pivotField dataField="1" showAll="0"/>
    <pivotField showAll="0"/>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Items count="1">
    <i/>
  </rowItems>
  <colFields count="1">
    <field x="-2"/>
  </colFields>
  <colItems count="9">
    <i>
      <x/>
    </i>
    <i i="1">
      <x v="1"/>
    </i>
    <i i="2">
      <x v="2"/>
    </i>
    <i i="3">
      <x v="3"/>
    </i>
    <i i="4">
      <x v="4"/>
    </i>
    <i i="5">
      <x v="5"/>
    </i>
    <i i="6">
      <x v="6"/>
    </i>
    <i i="7">
      <x v="7"/>
    </i>
    <i i="8">
      <x v="8"/>
    </i>
  </colItems>
  <dataFields count="9">
    <dataField name="TotalPhysicalSales" fld="7" baseField="0" baseItem="1" numFmtId="1"/>
    <dataField name="Sum of AlbumStreams" fld="30" baseField="0" baseItem="1" numFmtId="1"/>
    <dataField name="Count of AlbumName" fld="3" subtotal="count" baseField="0" baseItem="0"/>
    <dataField name="Sum of SpotifyStreams" fld="10" baseField="0" baseItem="3" numFmtId="1"/>
    <dataField name="Sum of YoutubeStreams" fld="11" baseField="0" baseItem="4" numFmtId="1"/>
    <dataField name="Sum of MelonStreams" fld="12" baseField="0" baseItem="5" numFmtId="1"/>
    <dataField name="Sum of KoreaSales" fld="8" baseField="0" baseItem="0"/>
    <dataField name="Sum of GlobalSales" fld="9" baseField="0" baseItem="0"/>
    <dataField name="Average of Exportindex" fld="28" subtotal="average"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DF1B76-87C8-4975-BFEA-A6AE7EB61580}"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9:Q10" firstHeaderRow="1" firstDataRow="1" firstDataCol="1"/>
  <pivotFields count="32">
    <pivotField showAll="0"/>
    <pivotField showAll="0"/>
    <pivotField axis="axisRow" showAll="0" measureFilter="1"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
    <i>
      <x v="4"/>
    </i>
  </rowItems>
  <colItems count="1">
    <i/>
  </colItems>
  <dataFields count="1">
    <dataField name="Sum of AlbumSales" fld="7" baseField="0"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6C4C11-0728-4139-A226-C2422A0D50B4}"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84:B94"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143"/>
    </i>
    <i>
      <x v="20"/>
    </i>
    <i>
      <x v="149"/>
    </i>
    <i>
      <x v="115"/>
    </i>
    <i>
      <x v="39"/>
    </i>
    <i>
      <x v="162"/>
    </i>
    <i>
      <x v="11"/>
    </i>
    <i>
      <x v="160"/>
    </i>
    <i>
      <x v="68"/>
    </i>
    <i>
      <x v="114"/>
    </i>
  </rowItems>
  <colItems count="1">
    <i/>
  </colItems>
  <dataFields count="1">
    <dataField name="Sum of KoreaSale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0BE1A2-CD8D-4C17-9DE9-A448EAD7E64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9:B110"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43"/>
    </i>
    <i>
      <x v="20"/>
    </i>
    <i>
      <x v="149"/>
    </i>
    <i>
      <x v="115"/>
    </i>
    <i>
      <x v="39"/>
    </i>
    <i>
      <x v="162"/>
    </i>
    <i>
      <x v="68"/>
    </i>
    <i>
      <x v="114"/>
    </i>
    <i>
      <x v="3"/>
    </i>
    <i>
      <x v="11"/>
    </i>
    <i t="grand">
      <x/>
    </i>
  </rowItems>
  <colItems count="1">
    <i/>
  </colItems>
  <dataFields count="1">
    <dataField name="Sum of Global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72DA22-C834-48CE-9804-8B128D49A13E}" name="PivotTable2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9:T10" firstHeaderRow="1" firstDataRow="1" firstDataCol="1"/>
  <pivotFields count="32">
    <pivotField showAll="0"/>
    <pivotField showAll="0"/>
    <pivotField showAll="0"/>
    <pivotField axis="axisRow" showAll="0" measureFilter="1" sortType="descending">
      <items count="714">
        <item x="645"/>
        <item x="258"/>
        <item x="251"/>
        <item x="164"/>
        <item x="699"/>
        <item x="250"/>
        <item x="552"/>
        <item x="585"/>
        <item x="23"/>
        <item x="648"/>
        <item x="709"/>
        <item x="370"/>
        <item x="398"/>
        <item x="284"/>
        <item x="288"/>
        <item x="36"/>
        <item x="50"/>
        <item x="56"/>
        <item x="583"/>
        <item x="591"/>
        <item x="692"/>
        <item x="637"/>
        <item x="346"/>
        <item x="656"/>
        <item x="345"/>
        <item x="390"/>
        <item x="115"/>
        <item x="93"/>
        <item x="347"/>
        <item x="421"/>
        <item x="396"/>
        <item x="432"/>
        <item x="504"/>
        <item x="505"/>
        <item x="458"/>
        <item x="235"/>
        <item x="340"/>
        <item x="163"/>
        <item x="295"/>
        <item x="314"/>
        <item x="74"/>
        <item x="551"/>
        <item x="488"/>
        <item x="634"/>
        <item x="675"/>
        <item x="660"/>
        <item x="154"/>
        <item x="483"/>
        <item x="587"/>
        <item x="387"/>
        <item x="429"/>
        <item x="469"/>
        <item x="515"/>
        <item x="449"/>
        <item x="471"/>
        <item x="75"/>
        <item x="290"/>
        <item x="334"/>
        <item x="607"/>
        <item x="313"/>
        <item x="242"/>
        <item x="408"/>
        <item x="406"/>
        <item x="503"/>
        <item x="407"/>
        <item x="361"/>
        <item x="403"/>
        <item x="71"/>
        <item x="360"/>
        <item x="519"/>
        <item x="474"/>
        <item x="703"/>
        <item x="43"/>
        <item x="176"/>
        <item x="572"/>
        <item x="58"/>
        <item x="668"/>
        <item x="1"/>
        <item x="540"/>
        <item x="624"/>
        <item x="566"/>
        <item x="208"/>
        <item x="264"/>
        <item x="316"/>
        <item x="273"/>
        <item x="315"/>
        <item x="49"/>
        <item x="426"/>
        <item x="558"/>
        <item x="529"/>
        <item x="620"/>
        <item x="625"/>
        <item x="217"/>
        <item x="125"/>
        <item x="174"/>
        <item x="256"/>
        <item x="40"/>
        <item x="91"/>
        <item x="207"/>
        <item x="96"/>
        <item x="7"/>
        <item x="319"/>
        <item x="301"/>
        <item x="344"/>
        <item x="177"/>
        <item x="102"/>
        <item x="336"/>
        <item x="400"/>
        <item x="193"/>
        <item x="172"/>
        <item x="486"/>
        <item x="191"/>
        <item x="460"/>
        <item x="380"/>
        <item x="98"/>
        <item x="657"/>
        <item x="497"/>
        <item x="296"/>
        <item x="246"/>
        <item x="271"/>
        <item x="601"/>
        <item x="45"/>
        <item x="220"/>
        <item x="578"/>
        <item x="670"/>
        <item x="57"/>
        <item x="287"/>
        <item x="655"/>
        <item x="691"/>
        <item x="627"/>
        <item x="642"/>
        <item x="638"/>
        <item x="443"/>
        <item x="65"/>
        <item x="479"/>
        <item x="513"/>
        <item x="416"/>
        <item x="434"/>
        <item x="524"/>
        <item x="243"/>
        <item x="170"/>
        <item x="377"/>
        <item x="31"/>
        <item x="517"/>
        <item x="478"/>
        <item x="537"/>
        <item x="142"/>
        <item x="252"/>
        <item x="198"/>
        <item x="101"/>
        <item x="383"/>
        <item x="549"/>
        <item x="272"/>
        <item x="599"/>
        <item x="433"/>
        <item x="526"/>
        <item x="509"/>
        <item x="277"/>
        <item x="604"/>
        <item x="682"/>
        <item x="500"/>
        <item x="568"/>
        <item x="238"/>
        <item x="119"/>
        <item x="48"/>
        <item x="538"/>
        <item x="569"/>
        <item x="576"/>
        <item x="201"/>
        <item x="123"/>
        <item x="265"/>
        <item x="475"/>
        <item x="635"/>
        <item x="659"/>
        <item x="330"/>
        <item x="129"/>
        <item x="470"/>
        <item x="4"/>
        <item x="188"/>
        <item x="69"/>
        <item x="18"/>
        <item x="274"/>
        <item x="332"/>
        <item x="279"/>
        <item x="281"/>
        <item x="391"/>
        <item x="168"/>
        <item x="203"/>
        <item x="447"/>
        <item x="5"/>
        <item x="29"/>
        <item x="30"/>
        <item x="37"/>
        <item x="536"/>
        <item x="6"/>
        <item x="545"/>
        <item x="688"/>
        <item x="597"/>
        <item x="677"/>
        <item x="180"/>
        <item x="527"/>
        <item x="461"/>
        <item x="213"/>
        <item x="54"/>
        <item x="683"/>
        <item x="134"/>
        <item x="63"/>
        <item x="603"/>
        <item x="365"/>
        <item x="428"/>
        <item x="514"/>
        <item x="72"/>
        <item x="373"/>
        <item x="629"/>
        <item x="259"/>
        <item x="431"/>
        <item x="106"/>
        <item x="654"/>
        <item x="531"/>
        <item x="588"/>
        <item x="253"/>
        <item x="286"/>
        <item x="196"/>
        <item x="544"/>
        <item x="530"/>
        <item x="606"/>
        <item x="226"/>
        <item x="194"/>
        <item x="304"/>
        <item x="369"/>
        <item x="436"/>
        <item x="441"/>
        <item x="502"/>
        <item x="480"/>
        <item x="310"/>
        <item x="584"/>
        <item x="120"/>
        <item x="249"/>
        <item x="451"/>
        <item x="557"/>
        <item x="229"/>
        <item x="712"/>
        <item x="291"/>
        <item x="156"/>
        <item x="562"/>
        <item x="616"/>
        <item x="630"/>
        <item x="673"/>
        <item x="498"/>
        <item x="362"/>
        <item x="420"/>
        <item x="379"/>
        <item x="117"/>
        <item x="368"/>
        <item x="404"/>
        <item x="364"/>
        <item x="183"/>
        <item x="10"/>
        <item x="135"/>
        <item x="132"/>
        <item x="199"/>
        <item x="231"/>
        <item x="462"/>
        <item x="561"/>
        <item x="472"/>
        <item x="300"/>
        <item x="9"/>
        <item x="518"/>
        <item x="162"/>
        <item x="303"/>
        <item x="705"/>
        <item x="600"/>
        <item x="66"/>
        <item x="592"/>
        <item x="305"/>
        <item x="384"/>
        <item x="205"/>
        <item x="662"/>
        <item x="666"/>
        <item x="501"/>
        <item x="337"/>
        <item x="90"/>
        <item x="78"/>
        <item x="376"/>
        <item x="690"/>
        <item x="269"/>
        <item x="581"/>
        <item x="496"/>
        <item x="266"/>
        <item x="550"/>
        <item x="465"/>
        <item x="352"/>
        <item x="394"/>
        <item x="375"/>
        <item x="442"/>
        <item x="446"/>
        <item x="507"/>
        <item x="563"/>
        <item x="633"/>
        <item x="639"/>
        <item x="299"/>
        <item x="126"/>
        <item x="318"/>
        <item x="222"/>
        <item x="423"/>
        <item x="455"/>
        <item x="411"/>
        <item x="417"/>
        <item x="20"/>
        <item x="197"/>
        <item x="228"/>
        <item x="445"/>
        <item x="615"/>
        <item x="239"/>
        <item x="149"/>
        <item x="148"/>
        <item x="322"/>
        <item x="484"/>
        <item x="559"/>
        <item x="422"/>
        <item x="520"/>
        <item x="619"/>
        <item x="454"/>
        <item x="516"/>
        <item x="464"/>
        <item x="232"/>
        <item x="577"/>
        <item x="374"/>
        <item x="410"/>
        <item x="283"/>
        <item x="306"/>
        <item x="468"/>
        <item x="521"/>
        <item x="150"/>
        <item x="487"/>
        <item x="363"/>
        <item x="355"/>
        <item x="647"/>
        <item x="678"/>
        <item x="276"/>
        <item x="293"/>
        <item x="707"/>
        <item x="292"/>
        <item x="323"/>
        <item x="325"/>
        <item x="121"/>
        <item x="349"/>
        <item x="382"/>
        <item x="419"/>
        <item x="46"/>
        <item x="152"/>
        <item x="534"/>
        <item x="546"/>
        <item x="623"/>
        <item x="440"/>
        <item x="499"/>
        <item x="388"/>
        <item x="298"/>
        <item x="94"/>
        <item x="128"/>
        <item x="528"/>
        <item x="596"/>
        <item x="227"/>
        <item x="595"/>
        <item x="372"/>
        <item x="16"/>
        <item x="206"/>
        <item x="359"/>
        <item x="385"/>
        <item x="511"/>
        <item x="240"/>
        <item x="169"/>
        <item x="671"/>
        <item x="697"/>
        <item x="282"/>
        <item x="254"/>
        <item x="27"/>
        <item x="343"/>
        <item x="12"/>
        <item x="13"/>
        <item x="14"/>
        <item x="698"/>
        <item x="130"/>
        <item x="320"/>
        <item x="275"/>
        <item x="331"/>
        <item x="100"/>
        <item x="0"/>
        <item x="413"/>
        <item x="641"/>
        <item x="263"/>
        <item x="179"/>
        <item x="371"/>
        <item x="425"/>
        <item x="356"/>
        <item x="268"/>
        <item x="438"/>
        <item x="118"/>
        <item x="294"/>
        <item x="81"/>
        <item x="140"/>
        <item x="111"/>
        <item x="582"/>
        <item x="594"/>
        <item x="463"/>
        <item x="689"/>
        <item x="245"/>
        <item x="609"/>
        <item x="612"/>
        <item x="64"/>
        <item x="353"/>
        <item x="485"/>
        <item x="107"/>
        <item x="113"/>
        <item x="19"/>
        <item x="92"/>
        <item x="103"/>
        <item x="146"/>
        <item x="108"/>
        <item x="155"/>
        <item x="151"/>
        <item x="159"/>
        <item x="533"/>
        <item x="173"/>
        <item x="79"/>
        <item x="317"/>
        <item x="649"/>
        <item x="539"/>
        <item x="613"/>
        <item x="573"/>
        <item x="621"/>
        <item x="215"/>
        <item x="195"/>
        <item x="237"/>
        <item x="73"/>
        <item x="608"/>
        <item x="143"/>
        <item x="80"/>
        <item x="51"/>
        <item x="2"/>
        <item x="610"/>
        <item x="270"/>
        <item x="535"/>
        <item x="605"/>
        <item x="684"/>
        <item x="405"/>
        <item x="389"/>
        <item x="221"/>
        <item x="114"/>
        <item x="122"/>
        <item x="357"/>
        <item x="415"/>
        <item x="261"/>
        <item x="289"/>
        <item x="681"/>
        <item x="230"/>
        <item x="381"/>
        <item x="574"/>
        <item x="86"/>
        <item x="602"/>
        <item x="548"/>
        <item x="611"/>
        <item x="672"/>
        <item x="640"/>
        <item x="541"/>
        <item x="617"/>
        <item x="262"/>
        <item x="701"/>
        <item x="33"/>
        <item x="219"/>
        <item x="211"/>
        <item x="663"/>
        <item x="358"/>
        <item x="52"/>
        <item x="399"/>
        <item x="652"/>
        <item x="342"/>
        <item x="110"/>
        <item x="165"/>
        <item x="160"/>
        <item x="632"/>
        <item x="667"/>
        <item x="646"/>
        <item x="631"/>
        <item x="643"/>
        <item x="248"/>
        <item x="542"/>
        <item x="476"/>
        <item x="452"/>
        <item x="525"/>
        <item x="506"/>
        <item x="650"/>
        <item x="435"/>
        <item x="473"/>
        <item x="444"/>
        <item x="481"/>
        <item x="427"/>
        <item x="89"/>
        <item x="554"/>
        <item x="236"/>
        <item x="710"/>
        <item x="59"/>
        <item x="508"/>
        <item x="171"/>
        <item x="209"/>
        <item x="321"/>
        <item x="653"/>
        <item x="669"/>
        <item x="397"/>
        <item x="302"/>
        <item x="661"/>
        <item x="686"/>
        <item x="61"/>
        <item x="109"/>
        <item x="593"/>
        <item x="490"/>
        <item x="567"/>
        <item x="676"/>
        <item x="70"/>
        <item x="105"/>
        <item x="131"/>
        <item x="553"/>
        <item x="311"/>
        <item x="327"/>
        <item x="17"/>
        <item x="185"/>
        <item x="88"/>
        <item x="491"/>
        <item x="492"/>
        <item x="241"/>
        <item x="189"/>
        <item x="695"/>
        <item x="680"/>
        <item x="459"/>
        <item x="704"/>
        <item x="260"/>
        <item x="339"/>
        <item x="412"/>
        <item x="598"/>
        <item x="116"/>
        <item x="482"/>
        <item x="450"/>
        <item x="522"/>
        <item x="477"/>
        <item x="694"/>
        <item x="225"/>
        <item x="178"/>
        <item x="512"/>
        <item x="418"/>
        <item x="580"/>
        <item x="210"/>
        <item x="401"/>
        <item x="409"/>
        <item x="589"/>
        <item x="575"/>
        <item x="32"/>
        <item x="685"/>
        <item x="62"/>
        <item x="234"/>
        <item x="22"/>
        <item x="67"/>
        <item x="24"/>
        <item x="144"/>
        <item x="543"/>
        <item x="104"/>
        <item x="278"/>
        <item x="257"/>
        <item x="82"/>
        <item x="87"/>
        <item x="184"/>
        <item x="586"/>
        <item x="136"/>
        <item x="137"/>
        <item x="702"/>
        <item x="138"/>
        <item x="141"/>
        <item x="139"/>
        <item x="223"/>
        <item x="570"/>
        <item x="55"/>
        <item x="626"/>
        <item x="214"/>
        <item x="333"/>
        <item x="329"/>
        <item x="326"/>
        <item x="285"/>
        <item x="297"/>
        <item x="628"/>
        <item x="644"/>
        <item x="338"/>
        <item x="341"/>
        <item x="186"/>
        <item x="328"/>
        <item x="494"/>
        <item x="280"/>
        <item x="378"/>
        <item x="393"/>
        <item x="366"/>
        <item x="414"/>
        <item x="579"/>
        <item x="555"/>
        <item x="8"/>
        <item x="161"/>
        <item x="651"/>
        <item x="665"/>
        <item x="147"/>
        <item x="76"/>
        <item x="38"/>
        <item x="34"/>
        <item x="145"/>
        <item x="312"/>
        <item x="307"/>
        <item x="39"/>
        <item x="590"/>
        <item x="233"/>
        <item x="565"/>
        <item x="571"/>
        <item x="618"/>
        <item x="556"/>
        <item x="367"/>
        <item x="430"/>
        <item x="636"/>
        <item x="696"/>
        <item x="192"/>
        <item x="664"/>
        <item x="679"/>
        <item x="510"/>
        <item x="157"/>
        <item x="255"/>
        <item x="324"/>
        <item x="614"/>
        <item x="457"/>
        <item x="53"/>
        <item x="247"/>
        <item x="44"/>
        <item x="547"/>
        <item x="21"/>
        <item x="15"/>
        <item x="560"/>
        <item x="308"/>
        <item x="167"/>
        <item x="11"/>
        <item x="175"/>
        <item x="97"/>
        <item x="453"/>
        <item x="77"/>
        <item x="424"/>
        <item x="395"/>
        <item x="41"/>
        <item x="495"/>
        <item x="448"/>
        <item x="83"/>
        <item x="181"/>
        <item x="693"/>
        <item x="224"/>
        <item x="456"/>
        <item x="489"/>
        <item x="47"/>
        <item x="309"/>
        <item x="335"/>
        <item x="354"/>
        <item x="466"/>
        <item x="124"/>
        <item x="212"/>
        <item x="204"/>
        <item x="216"/>
        <item x="386"/>
        <item x="392"/>
        <item x="218"/>
        <item x="244"/>
        <item x="622"/>
        <item x="127"/>
        <item x="26"/>
        <item x="25"/>
        <item x="84"/>
        <item x="99"/>
        <item x="467"/>
        <item x="158"/>
        <item x="523"/>
        <item x="706"/>
        <item x="190"/>
        <item x="439"/>
        <item x="532"/>
        <item x="3"/>
        <item x="85"/>
        <item x="35"/>
        <item x="28"/>
        <item x="658"/>
        <item x="166"/>
        <item x="95"/>
        <item x="112"/>
        <item x="351"/>
        <item x="350"/>
        <item x="402"/>
        <item x="700"/>
        <item x="133"/>
        <item x="267"/>
        <item x="708"/>
        <item x="564"/>
        <item x="493"/>
        <item x="153"/>
        <item x="202"/>
        <item x="200"/>
        <item x="68"/>
        <item x="60"/>
        <item x="42"/>
        <item x="674"/>
        <item x="687"/>
        <item x="437"/>
        <item x="187"/>
        <item x="182"/>
        <item x="348"/>
        <item x="711"/>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1">
    <i>
      <x v="380"/>
    </i>
  </rowItems>
  <colItems count="1">
    <i/>
  </colItems>
  <dataFields count="1">
    <dataField name="Sum of NormalizedFES" fld="24" baseField="0"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342B12-9EDD-4D34-9494-CBBBE026397E}"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11" firstHeaderRow="0" firstDataRow="1" firstDataCol="1"/>
  <pivotFields count="32">
    <pivotField showAll="0"/>
    <pivotField showAll="0"/>
    <pivotField axis="axisRow" showAll="0">
      <items count="9">
        <item x="0"/>
        <item x="1"/>
        <item x="2"/>
        <item x="3"/>
        <item x="4"/>
        <item x="5"/>
        <item x="6"/>
        <item x="7"/>
        <item t="default"/>
      </items>
    </pivotField>
    <pivotField showAll="0"/>
    <pivotField showAll="0"/>
    <pivotField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Sum of GlobalSales" fld="9" baseField="2" baseItem="2" numFmtId="1"/>
    <dataField name="Sum of KoreaSales" fld="8" baseField="2" baseItem="2" numFmtId="1"/>
  </dataFields>
  <chartFormats count="8">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325204-B0AD-4041-9A2E-7B4F02004F8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P7" firstHeaderRow="1" firstDataRow="1" firstDataCol="0"/>
  <pivotFields count="1">
    <pivotField dataField="1" subtotalTop="0" showAll="0" defaultSubtotal="0"/>
  </pivotFields>
  <rowItems count="1">
    <i/>
  </rowItems>
  <colItems count="1">
    <i/>
  </colItems>
  <dataFields count="1">
    <dataField name="Distinct Count of Artist" fld="0" subtotal="count" baseField="0" baseItem="0">
      <extLs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project.xlsx!tblmaster">
        <x15:activeTabTopLevelEntity name="[tbl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6F6ECC-649F-43FA-9242-61EC69D90656}"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5:S16" firstHeaderRow="1" firstDataRow="1" firstDataCol="0"/>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treamSaleRatio" fld="1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712420-0029-4D13-8253-07DA210CFB9C}" name="PivotTable2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2:Q13" firstHeaderRow="1" firstDataRow="1" firstDataCol="1"/>
  <pivotFields count="32">
    <pivotField showAll="0"/>
    <pivotField showAll="0"/>
    <pivotField showAll="0"/>
    <pivotField axis="axisRow" showAll="0" measureFilter="1" sortType="descending">
      <items count="714">
        <item x="645"/>
        <item x="258"/>
        <item x="251"/>
        <item x="164"/>
        <item x="699"/>
        <item x="250"/>
        <item x="552"/>
        <item x="585"/>
        <item x="23"/>
        <item x="648"/>
        <item x="709"/>
        <item x="370"/>
        <item x="398"/>
        <item x="284"/>
        <item x="288"/>
        <item x="36"/>
        <item x="50"/>
        <item x="56"/>
        <item x="583"/>
        <item x="591"/>
        <item x="692"/>
        <item x="637"/>
        <item x="346"/>
        <item x="656"/>
        <item x="345"/>
        <item x="390"/>
        <item x="115"/>
        <item x="93"/>
        <item x="347"/>
        <item x="421"/>
        <item x="396"/>
        <item x="432"/>
        <item x="504"/>
        <item x="505"/>
        <item x="458"/>
        <item x="235"/>
        <item x="340"/>
        <item x="163"/>
        <item x="295"/>
        <item x="314"/>
        <item x="74"/>
        <item x="551"/>
        <item x="488"/>
        <item x="634"/>
        <item x="675"/>
        <item x="660"/>
        <item x="154"/>
        <item x="483"/>
        <item x="587"/>
        <item x="387"/>
        <item x="429"/>
        <item x="469"/>
        <item x="515"/>
        <item x="449"/>
        <item x="471"/>
        <item x="75"/>
        <item x="290"/>
        <item x="334"/>
        <item x="607"/>
        <item x="313"/>
        <item x="242"/>
        <item x="408"/>
        <item x="406"/>
        <item x="503"/>
        <item x="407"/>
        <item x="361"/>
        <item x="403"/>
        <item x="71"/>
        <item x="360"/>
        <item x="519"/>
        <item x="474"/>
        <item x="703"/>
        <item x="43"/>
        <item x="176"/>
        <item x="572"/>
        <item x="58"/>
        <item x="668"/>
        <item x="1"/>
        <item x="540"/>
        <item x="624"/>
        <item x="566"/>
        <item x="208"/>
        <item x="264"/>
        <item x="316"/>
        <item x="273"/>
        <item x="315"/>
        <item x="49"/>
        <item x="426"/>
        <item x="558"/>
        <item x="529"/>
        <item x="620"/>
        <item x="625"/>
        <item x="217"/>
        <item x="125"/>
        <item x="174"/>
        <item x="256"/>
        <item x="40"/>
        <item x="91"/>
        <item x="207"/>
        <item x="96"/>
        <item x="7"/>
        <item x="319"/>
        <item x="301"/>
        <item x="344"/>
        <item x="177"/>
        <item x="102"/>
        <item x="336"/>
        <item x="400"/>
        <item x="193"/>
        <item x="172"/>
        <item x="486"/>
        <item x="191"/>
        <item x="460"/>
        <item x="380"/>
        <item x="98"/>
        <item x="657"/>
        <item x="497"/>
        <item x="296"/>
        <item x="246"/>
        <item x="271"/>
        <item x="601"/>
        <item x="45"/>
        <item x="220"/>
        <item x="578"/>
        <item x="670"/>
        <item x="57"/>
        <item x="287"/>
        <item x="655"/>
        <item x="691"/>
        <item x="627"/>
        <item x="642"/>
        <item x="638"/>
        <item x="443"/>
        <item x="65"/>
        <item x="479"/>
        <item x="513"/>
        <item x="416"/>
        <item x="434"/>
        <item x="524"/>
        <item x="243"/>
        <item x="170"/>
        <item x="377"/>
        <item x="31"/>
        <item x="517"/>
        <item x="478"/>
        <item x="537"/>
        <item x="142"/>
        <item x="252"/>
        <item x="198"/>
        <item x="101"/>
        <item x="383"/>
        <item x="549"/>
        <item x="272"/>
        <item x="599"/>
        <item x="433"/>
        <item x="526"/>
        <item x="509"/>
        <item x="277"/>
        <item x="604"/>
        <item x="682"/>
        <item x="500"/>
        <item x="568"/>
        <item x="238"/>
        <item x="119"/>
        <item x="48"/>
        <item x="538"/>
        <item x="569"/>
        <item x="576"/>
        <item x="201"/>
        <item x="123"/>
        <item x="265"/>
        <item x="475"/>
        <item x="635"/>
        <item x="659"/>
        <item x="330"/>
        <item x="129"/>
        <item x="470"/>
        <item x="4"/>
        <item x="188"/>
        <item x="69"/>
        <item x="18"/>
        <item x="274"/>
        <item x="332"/>
        <item x="279"/>
        <item x="281"/>
        <item x="391"/>
        <item x="168"/>
        <item x="203"/>
        <item x="447"/>
        <item x="5"/>
        <item x="29"/>
        <item x="30"/>
        <item x="37"/>
        <item x="536"/>
        <item x="6"/>
        <item x="545"/>
        <item x="688"/>
        <item x="597"/>
        <item x="677"/>
        <item x="180"/>
        <item x="527"/>
        <item x="461"/>
        <item x="213"/>
        <item x="54"/>
        <item x="683"/>
        <item x="134"/>
        <item x="63"/>
        <item x="603"/>
        <item x="365"/>
        <item x="428"/>
        <item x="514"/>
        <item x="72"/>
        <item x="373"/>
        <item x="629"/>
        <item x="259"/>
        <item x="431"/>
        <item x="106"/>
        <item x="654"/>
        <item x="531"/>
        <item x="588"/>
        <item x="253"/>
        <item x="286"/>
        <item x="196"/>
        <item x="544"/>
        <item x="530"/>
        <item x="606"/>
        <item x="226"/>
        <item x="194"/>
        <item x="304"/>
        <item x="369"/>
        <item x="436"/>
        <item x="441"/>
        <item x="502"/>
        <item x="480"/>
        <item x="310"/>
        <item x="584"/>
        <item x="120"/>
        <item x="249"/>
        <item x="451"/>
        <item x="557"/>
        <item x="229"/>
        <item x="712"/>
        <item x="291"/>
        <item x="156"/>
        <item x="562"/>
        <item x="616"/>
        <item x="630"/>
        <item x="673"/>
        <item x="498"/>
        <item x="362"/>
        <item x="420"/>
        <item x="379"/>
        <item x="117"/>
        <item x="368"/>
        <item x="404"/>
        <item x="364"/>
        <item x="183"/>
        <item x="10"/>
        <item x="135"/>
        <item x="132"/>
        <item x="199"/>
        <item x="231"/>
        <item x="462"/>
        <item x="561"/>
        <item x="472"/>
        <item x="300"/>
        <item x="9"/>
        <item x="518"/>
        <item x="162"/>
        <item x="303"/>
        <item x="705"/>
        <item x="600"/>
        <item x="66"/>
        <item x="592"/>
        <item x="305"/>
        <item x="384"/>
        <item x="205"/>
        <item x="662"/>
        <item x="666"/>
        <item x="501"/>
        <item x="337"/>
        <item x="90"/>
        <item x="78"/>
        <item x="376"/>
        <item x="690"/>
        <item x="269"/>
        <item x="581"/>
        <item x="496"/>
        <item x="266"/>
        <item x="550"/>
        <item x="465"/>
        <item x="352"/>
        <item x="394"/>
        <item x="375"/>
        <item x="442"/>
        <item x="446"/>
        <item x="507"/>
        <item x="563"/>
        <item x="633"/>
        <item x="639"/>
        <item x="299"/>
        <item x="126"/>
        <item x="318"/>
        <item x="222"/>
        <item x="423"/>
        <item x="455"/>
        <item x="411"/>
        <item x="417"/>
        <item x="20"/>
        <item x="197"/>
        <item x="228"/>
        <item x="445"/>
        <item x="615"/>
        <item x="239"/>
        <item x="149"/>
        <item x="148"/>
        <item x="322"/>
        <item x="484"/>
        <item x="559"/>
        <item x="422"/>
        <item x="520"/>
        <item x="619"/>
        <item x="454"/>
        <item x="516"/>
        <item x="464"/>
        <item x="232"/>
        <item x="577"/>
        <item x="374"/>
        <item x="410"/>
        <item x="283"/>
        <item x="306"/>
        <item x="468"/>
        <item x="521"/>
        <item x="150"/>
        <item x="487"/>
        <item x="363"/>
        <item x="355"/>
        <item x="647"/>
        <item x="678"/>
        <item x="276"/>
        <item x="293"/>
        <item x="707"/>
        <item x="292"/>
        <item x="323"/>
        <item x="325"/>
        <item x="121"/>
        <item x="349"/>
        <item x="382"/>
        <item x="419"/>
        <item x="46"/>
        <item x="152"/>
        <item x="534"/>
        <item x="546"/>
        <item x="623"/>
        <item x="440"/>
        <item x="499"/>
        <item x="388"/>
        <item x="298"/>
        <item x="94"/>
        <item x="128"/>
        <item x="528"/>
        <item x="596"/>
        <item x="227"/>
        <item x="595"/>
        <item x="372"/>
        <item x="16"/>
        <item x="206"/>
        <item x="359"/>
        <item x="385"/>
        <item x="511"/>
        <item x="240"/>
        <item x="169"/>
        <item x="671"/>
        <item x="697"/>
        <item x="282"/>
        <item x="254"/>
        <item x="27"/>
        <item x="343"/>
        <item x="12"/>
        <item x="13"/>
        <item x="14"/>
        <item x="698"/>
        <item x="130"/>
        <item x="320"/>
        <item x="275"/>
        <item x="331"/>
        <item x="100"/>
        <item x="0"/>
        <item x="413"/>
        <item x="641"/>
        <item x="263"/>
        <item x="179"/>
        <item x="371"/>
        <item x="425"/>
        <item x="356"/>
        <item x="268"/>
        <item x="438"/>
        <item x="118"/>
        <item x="294"/>
        <item x="81"/>
        <item x="140"/>
        <item x="111"/>
        <item x="582"/>
        <item x="594"/>
        <item x="463"/>
        <item x="689"/>
        <item x="245"/>
        <item x="609"/>
        <item x="612"/>
        <item x="64"/>
        <item x="353"/>
        <item x="485"/>
        <item x="107"/>
        <item x="113"/>
        <item x="19"/>
        <item x="92"/>
        <item x="103"/>
        <item x="146"/>
        <item x="108"/>
        <item x="155"/>
        <item x="151"/>
        <item x="159"/>
        <item x="533"/>
        <item x="173"/>
        <item x="79"/>
        <item x="317"/>
        <item x="649"/>
        <item x="539"/>
        <item x="613"/>
        <item x="573"/>
        <item x="621"/>
        <item x="215"/>
        <item x="195"/>
        <item x="237"/>
        <item x="73"/>
        <item x="608"/>
        <item x="143"/>
        <item x="80"/>
        <item x="51"/>
        <item x="2"/>
        <item x="610"/>
        <item x="270"/>
        <item x="535"/>
        <item x="605"/>
        <item x="684"/>
        <item x="405"/>
        <item x="389"/>
        <item x="221"/>
        <item x="114"/>
        <item x="122"/>
        <item x="357"/>
        <item x="415"/>
        <item x="261"/>
        <item x="289"/>
        <item x="681"/>
        <item x="230"/>
        <item x="381"/>
        <item x="574"/>
        <item x="86"/>
        <item x="602"/>
        <item x="548"/>
        <item x="611"/>
        <item x="672"/>
        <item x="640"/>
        <item x="541"/>
        <item x="617"/>
        <item x="262"/>
        <item x="701"/>
        <item x="33"/>
        <item x="219"/>
        <item x="211"/>
        <item x="663"/>
        <item x="358"/>
        <item x="52"/>
        <item x="399"/>
        <item x="652"/>
        <item x="342"/>
        <item x="110"/>
        <item x="165"/>
        <item x="160"/>
        <item x="632"/>
        <item x="667"/>
        <item x="646"/>
        <item x="631"/>
        <item x="643"/>
        <item x="248"/>
        <item x="542"/>
        <item x="476"/>
        <item x="452"/>
        <item x="525"/>
        <item x="506"/>
        <item x="650"/>
        <item x="435"/>
        <item x="473"/>
        <item x="444"/>
        <item x="481"/>
        <item x="427"/>
        <item x="89"/>
        <item x="554"/>
        <item x="236"/>
        <item x="710"/>
        <item x="59"/>
        <item x="508"/>
        <item x="171"/>
        <item x="209"/>
        <item x="321"/>
        <item x="653"/>
        <item x="669"/>
        <item x="397"/>
        <item x="302"/>
        <item x="661"/>
        <item x="686"/>
        <item x="61"/>
        <item x="109"/>
        <item x="593"/>
        <item x="490"/>
        <item x="567"/>
        <item x="676"/>
        <item x="70"/>
        <item x="105"/>
        <item x="131"/>
        <item x="553"/>
        <item x="311"/>
        <item x="327"/>
        <item x="17"/>
        <item x="185"/>
        <item x="88"/>
        <item x="491"/>
        <item x="492"/>
        <item x="241"/>
        <item x="189"/>
        <item x="695"/>
        <item x="680"/>
        <item x="459"/>
        <item x="704"/>
        <item x="260"/>
        <item x="339"/>
        <item x="412"/>
        <item x="598"/>
        <item x="116"/>
        <item x="482"/>
        <item x="450"/>
        <item x="522"/>
        <item x="477"/>
        <item x="694"/>
        <item x="225"/>
        <item x="178"/>
        <item x="512"/>
        <item x="418"/>
        <item x="580"/>
        <item x="210"/>
        <item x="401"/>
        <item x="409"/>
        <item x="589"/>
        <item x="575"/>
        <item x="32"/>
        <item x="685"/>
        <item x="62"/>
        <item x="234"/>
        <item x="22"/>
        <item x="67"/>
        <item x="24"/>
        <item x="144"/>
        <item x="543"/>
        <item x="104"/>
        <item x="278"/>
        <item x="257"/>
        <item x="82"/>
        <item x="87"/>
        <item x="184"/>
        <item x="586"/>
        <item x="136"/>
        <item x="137"/>
        <item x="702"/>
        <item x="138"/>
        <item x="141"/>
        <item x="139"/>
        <item x="223"/>
        <item x="570"/>
        <item x="55"/>
        <item x="626"/>
        <item x="214"/>
        <item x="333"/>
        <item x="329"/>
        <item x="326"/>
        <item x="285"/>
        <item x="297"/>
        <item x="628"/>
        <item x="644"/>
        <item x="338"/>
        <item x="341"/>
        <item x="186"/>
        <item x="328"/>
        <item x="494"/>
        <item x="280"/>
        <item x="378"/>
        <item x="393"/>
        <item x="366"/>
        <item x="414"/>
        <item x="579"/>
        <item x="555"/>
        <item x="8"/>
        <item x="161"/>
        <item x="651"/>
        <item x="665"/>
        <item x="147"/>
        <item x="76"/>
        <item x="38"/>
        <item x="34"/>
        <item x="145"/>
        <item x="312"/>
        <item x="307"/>
        <item x="39"/>
        <item x="590"/>
        <item x="233"/>
        <item x="565"/>
        <item x="571"/>
        <item x="618"/>
        <item x="556"/>
        <item x="367"/>
        <item x="430"/>
        <item x="636"/>
        <item x="696"/>
        <item x="192"/>
        <item x="664"/>
        <item x="679"/>
        <item x="510"/>
        <item x="157"/>
        <item x="255"/>
        <item x="324"/>
        <item x="614"/>
        <item x="457"/>
        <item x="53"/>
        <item x="247"/>
        <item x="44"/>
        <item x="547"/>
        <item x="21"/>
        <item x="15"/>
        <item x="560"/>
        <item x="308"/>
        <item x="167"/>
        <item x="11"/>
        <item x="175"/>
        <item x="97"/>
        <item x="453"/>
        <item x="77"/>
        <item x="424"/>
        <item x="395"/>
        <item x="41"/>
        <item x="495"/>
        <item x="448"/>
        <item x="83"/>
        <item x="181"/>
        <item x="693"/>
        <item x="224"/>
        <item x="456"/>
        <item x="489"/>
        <item x="47"/>
        <item x="309"/>
        <item x="335"/>
        <item x="354"/>
        <item x="466"/>
        <item x="124"/>
        <item x="212"/>
        <item x="204"/>
        <item x="216"/>
        <item x="386"/>
        <item x="392"/>
        <item x="218"/>
        <item x="244"/>
        <item x="622"/>
        <item x="127"/>
        <item x="26"/>
        <item x="25"/>
        <item x="84"/>
        <item x="99"/>
        <item x="467"/>
        <item x="158"/>
        <item x="523"/>
        <item x="706"/>
        <item x="190"/>
        <item x="439"/>
        <item x="532"/>
        <item x="3"/>
        <item x="85"/>
        <item x="35"/>
        <item x="28"/>
        <item x="658"/>
        <item x="166"/>
        <item x="95"/>
        <item x="112"/>
        <item x="351"/>
        <item x="350"/>
        <item x="402"/>
        <item x="700"/>
        <item x="133"/>
        <item x="267"/>
        <item x="708"/>
        <item x="564"/>
        <item x="493"/>
        <item x="153"/>
        <item x="202"/>
        <item x="200"/>
        <item x="68"/>
        <item x="60"/>
        <item x="42"/>
        <item x="674"/>
        <item x="687"/>
        <item x="437"/>
        <item x="187"/>
        <item x="182"/>
        <item x="348"/>
        <item x="71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
    <i>
      <x v="24"/>
    </i>
  </rowItems>
  <colItems count="1">
    <i/>
  </colItems>
  <dataFields count="1">
    <dataField name="Sum of AlbumSales" fld="7" baseField="0"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81007D-5992-45F8-8F3F-F3685888FDF1}" name="PivotTable2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18:T19" firstHeaderRow="1" firstDataRow="1" firstDataCol="1"/>
  <pivotFields count="32">
    <pivotField showAll="0"/>
    <pivotField showAll="0"/>
    <pivotField showAll="0"/>
    <pivotField showAll="0"/>
    <pivotField showAll="0"/>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3">
        <item x="5"/>
        <item x="9"/>
        <item x="10"/>
        <item x="0"/>
        <item x="8"/>
        <item x="3"/>
        <item x="4"/>
        <item x="7"/>
        <item x="1"/>
        <item x="6"/>
        <item x="2"/>
        <item x="11"/>
        <item t="default"/>
      </items>
      <autoSortScope>
        <pivotArea dataOnly="0" outline="0" fieldPosition="0">
          <references count="1">
            <reference field="4294967294" count="1" selected="0">
              <x v="0"/>
            </reference>
          </references>
        </pivotArea>
      </autoSortScope>
    </pivotField>
  </pivotFields>
  <rowFields count="1">
    <field x="31"/>
  </rowFields>
  <rowItems count="1">
    <i>
      <x v="4"/>
    </i>
  </rowItems>
  <colItems count="1">
    <i/>
  </colItems>
  <dataFields count="1">
    <dataField name="Sum of AlbumSales" fld="7" baseField="0" baseItem="0"/>
  </dataFields>
  <pivotTableStyleInfo name="PivotStyleLight16" showRowHeaders="1" showColHeaders="1" showRowStripes="0" showColStripes="0" showLastColumn="1"/>
  <filters count="1">
    <filter fld="3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1686E8-7DAA-412E-9639-4F4995998494}"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40:C48" firstHeaderRow="0" firstDataRow="1" firstDataCol="1"/>
  <pivotFields count="32">
    <pivotField showAll="0"/>
    <pivotField showAll="0"/>
    <pivotField axis="axisRow" showAll="0">
      <items count="9">
        <item x="0"/>
        <item x="1"/>
        <item x="2"/>
        <item x="3"/>
        <item x="4"/>
        <item x="5"/>
        <item x="6"/>
        <item x="7"/>
        <item t="default"/>
      </items>
    </pivotField>
    <pivotField showAll="0"/>
    <pivotField showAll="0"/>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YOY Sales Growth%" fld="7" showDataAs="percentDiff" baseField="2" baseItem="1048828" numFmtId="164"/>
    <dataField name="YOY Streams Growth%" fld="30" showDataAs="percentDiff" baseField="2" baseItem="1048828" numFmtId="164"/>
  </dataFields>
  <conditionalFormats count="4">
    <conditionalFormat priority="1">
      <pivotAreas count="1">
        <pivotArea type="data" outline="0" collapsedLevelsAreSubtotals="1" fieldPosition="0">
          <references count="1">
            <reference field="4294967294" count="1" selected="0">
              <x v="1"/>
            </reference>
          </references>
        </pivotArea>
      </pivotAreas>
    </conditionalFormat>
    <conditionalFormat scope="data" priority="2">
      <pivotAreas count="1">
        <pivotArea outline="0" fieldPosition="0">
          <references count="1">
            <reference field="4294967294" count="1" selected="0">
              <x v="1"/>
            </reference>
          </references>
        </pivotArea>
      </pivotAreas>
    </conditionalFormat>
    <conditionalFormat scope="data" priority="3">
      <pivotAreas count="1">
        <pivotArea outline="0" fieldPosition="0">
          <references count="1">
            <reference field="4294967294" count="1" selected="0">
              <x v="0"/>
            </reference>
          </references>
        </pivotArea>
      </pivotAreas>
    </conditionalFormat>
    <conditionalFormat scope="data" priority="4">
      <pivotAreas count="1">
        <pivotArea outline="0" fieldPosition="0">
          <references count="1">
            <reference field="4294967294" count="1" selected="0">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762F7C4-DC65-4CBE-81A9-58582D4B5C4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4:K182" firstHeaderRow="1" firstDataRow="1" firstDataCol="1"/>
  <pivotFields count="32">
    <pivotField showAll="0"/>
    <pivotField showAll="0"/>
    <pivotField showAll="0"/>
    <pivotField dataField="1" showAll="0"/>
    <pivotField showAll="0"/>
    <pivotField numFmtId="14" showAll="0"/>
    <pivotField axis="axisRow"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Album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4DDC510-C710-4272-8406-DC5F2C87CC38}"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70:B80" firstHeaderRow="1" firstDataRow="1" firstDataCol="1"/>
  <pivotFields count="34">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143"/>
    </i>
    <i>
      <x v="20"/>
    </i>
    <i>
      <x v="149"/>
    </i>
    <i>
      <x v="115"/>
    </i>
    <i>
      <x v="39"/>
    </i>
    <i>
      <x v="162"/>
    </i>
    <i>
      <x v="68"/>
    </i>
    <i>
      <x v="11"/>
    </i>
    <i>
      <x v="114"/>
    </i>
    <i>
      <x v="160"/>
    </i>
  </rowItems>
  <colItems count="1">
    <i/>
  </colItems>
  <dataFields count="1">
    <dataField name="Sum of Album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8FF40FF-A399-4FAF-A338-D9F1428589D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3:B154" firstHeaderRow="1" firstDataRow="1" firstDataCol="1"/>
  <pivotFields count="32">
    <pivotField showAll="0"/>
    <pivotField showAll="0"/>
    <pivotField showAll="0"/>
    <pivotField showAll="0"/>
    <pivotField axis="axisRow" showAll="0" measureFilter="1" sortType="descending">
      <items count="191">
        <item x="133"/>
        <item x="85"/>
        <item x="19"/>
        <item x="77"/>
        <item x="114"/>
        <item x="150"/>
        <item x="155"/>
        <item x="151"/>
        <item x="162"/>
        <item x="170"/>
        <item x="27"/>
        <item x="22"/>
        <item x="165"/>
        <item x="173"/>
        <item x="125"/>
        <item x="44"/>
        <item x="4"/>
        <item x="86"/>
        <item x="9"/>
        <item x="117"/>
        <item x="0"/>
        <item x="130"/>
        <item x="17"/>
        <item x="171"/>
        <item x="178"/>
        <item x="177"/>
        <item x="39"/>
        <item x="137"/>
        <item x="164"/>
        <item x="134"/>
        <item x="60"/>
        <item x="79"/>
        <item x="185"/>
        <item x="43"/>
        <item x="189"/>
        <item x="105"/>
        <item x="128"/>
        <item x="188"/>
        <item x="71"/>
        <item x="56"/>
        <item x="41"/>
        <item x="121"/>
        <item x="2"/>
        <item x="47"/>
        <item x="136"/>
        <item x="35"/>
        <item x="103"/>
        <item x="72"/>
        <item x="10"/>
        <item x="179"/>
        <item x="36"/>
        <item x="141"/>
        <item x="74"/>
        <item x="181"/>
        <item x="143"/>
        <item x="88"/>
        <item x="55"/>
        <item x="32"/>
        <item x="116"/>
        <item x="140"/>
        <item x="61"/>
        <item x="144"/>
        <item x="42"/>
        <item x="126"/>
        <item x="180"/>
        <item x="132"/>
        <item x="28"/>
        <item x="16"/>
        <item x="81"/>
        <item x="12"/>
        <item x="33"/>
        <item x="129"/>
        <item x="135"/>
        <item x="84"/>
        <item x="101"/>
        <item x="112"/>
        <item x="94"/>
        <item x="51"/>
        <item x="113"/>
        <item x="167"/>
        <item x="109"/>
        <item x="38"/>
        <item x="57"/>
        <item x="5"/>
        <item x="92"/>
        <item x="174"/>
        <item x="102"/>
        <item x="87"/>
        <item x="145"/>
        <item x="106"/>
        <item x="149"/>
        <item x="66"/>
        <item x="172"/>
        <item x="64"/>
        <item x="186"/>
        <item x="54"/>
        <item x="95"/>
        <item x="89"/>
        <item x="34"/>
        <item x="93"/>
        <item x="76"/>
        <item x="160"/>
        <item x="65"/>
        <item x="48"/>
        <item x="176"/>
        <item x="30"/>
        <item x="138"/>
        <item x="68"/>
        <item x="147"/>
        <item x="73"/>
        <item x="13"/>
        <item x="52"/>
        <item x="123"/>
        <item x="49"/>
        <item x="11"/>
        <item x="8"/>
        <item x="152"/>
        <item x="127"/>
        <item x="100"/>
        <item x="146"/>
        <item x="97"/>
        <item x="153"/>
        <item x="14"/>
        <item x="183"/>
        <item x="90"/>
        <item x="159"/>
        <item x="69"/>
        <item x="157"/>
        <item x="184"/>
        <item x="91"/>
        <item x="175"/>
        <item x="120"/>
        <item x="29"/>
        <item x="148"/>
        <item x="67"/>
        <item x="119"/>
        <item x="168"/>
        <item x="23"/>
        <item x="115"/>
        <item x="98"/>
        <item x="78"/>
        <item x="154"/>
        <item x="104"/>
        <item x="1"/>
        <item x="46"/>
        <item x="80"/>
        <item x="96"/>
        <item x="75"/>
        <item x="83"/>
        <item x="18"/>
        <item x="58"/>
        <item x="6"/>
        <item x="20"/>
        <item x="31"/>
        <item x="21"/>
        <item x="118"/>
        <item x="25"/>
        <item x="59"/>
        <item x="131"/>
        <item x="158"/>
        <item x="7"/>
        <item x="124"/>
        <item x="15"/>
        <item x="24"/>
        <item x="111"/>
        <item x="161"/>
        <item x="40"/>
        <item x="187"/>
        <item x="50"/>
        <item x="70"/>
        <item x="108"/>
        <item x="82"/>
        <item x="156"/>
        <item x="26"/>
        <item x="37"/>
        <item x="62"/>
        <item x="63"/>
        <item x="3"/>
        <item x="182"/>
        <item x="122"/>
        <item x="107"/>
        <item x="169"/>
        <item x="163"/>
        <item x="166"/>
        <item x="139"/>
        <item x="45"/>
        <item x="53"/>
        <item x="99"/>
        <item x="142"/>
        <item x="11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1">
    <i>
      <x v="20"/>
    </i>
    <i>
      <x v="143"/>
    </i>
    <i>
      <x v="149"/>
    </i>
    <i>
      <x v="39"/>
    </i>
    <i>
      <x v="162"/>
    </i>
    <i>
      <x v="115"/>
    </i>
    <i>
      <x v="18"/>
    </i>
    <i>
      <x v="11"/>
    </i>
    <i>
      <x v="118"/>
    </i>
    <i>
      <x v="160"/>
    </i>
    <i t="grand">
      <x/>
    </i>
  </rowItems>
  <colItems count="1">
    <i/>
  </colItems>
  <dataFields count="1">
    <dataField name="Sum of NormalizedFES" fld="24" baseField="4" baseItem="20" numFmtId="2"/>
  </dataFields>
  <chartFormats count="2">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Table Style 1" showRowHeaders="1" showColHeaders="1" showRowStripes="1"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F802F1D-EABB-4B23-AEE7-C955F19C38A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D65" firstHeaderRow="0" firstDataRow="1" firstDataCol="1"/>
  <pivotFields count="32">
    <pivotField showAll="0"/>
    <pivotField showAll="0"/>
    <pivotField showAll="0"/>
    <pivotField dataField="1" showAll="0"/>
    <pivotField showAll="0"/>
    <pivotField numFmtId="14" showAll="0"/>
    <pivotField showAll="0">
      <items count="38">
        <item x="26"/>
        <item x="28"/>
        <item x="18"/>
        <item x="23"/>
        <item x="36"/>
        <item x="3"/>
        <item x="20"/>
        <item x="21"/>
        <item x="24"/>
        <item x="34"/>
        <item x="9"/>
        <item x="14"/>
        <item x="25"/>
        <item x="0"/>
        <item x="10"/>
        <item x="12"/>
        <item x="33"/>
        <item x="4"/>
        <item x="19"/>
        <item x="22"/>
        <item x="11"/>
        <item x="31"/>
        <item x="27"/>
        <item x="6"/>
        <item x="17"/>
        <item x="1"/>
        <item x="8"/>
        <item x="35"/>
        <item x="2"/>
        <item x="13"/>
        <item x="7"/>
        <item x="16"/>
        <item x="32"/>
        <item x="30"/>
        <item x="29"/>
        <item x="15"/>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5"/>
        <item x="9"/>
        <item x="10"/>
        <item x="0"/>
        <item x="8"/>
        <item x="3"/>
        <item x="4"/>
        <item x="7"/>
        <item x="1"/>
        <item x="6"/>
        <item x="2"/>
        <item x="11"/>
        <item t="default"/>
      </items>
    </pivotField>
  </pivotFields>
  <rowFields count="1">
    <field x="3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lbumsReleased" fld="3" subtotal="count" baseField="31" baseItem="0" numFmtId="1"/>
    <dataField name="TotalAlbumSales" fld="7" baseField="31" baseItem="0" numFmtId="1"/>
    <dataField name="AverageAlbumSales" fld="7" subtotal="average" baseField="31" baseItem="0" numFmtId="2"/>
  </dataFields>
  <pivotTableStyleInfo name="PivotTable Style 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1A8AFE3-C15E-41C5-BABF-7A7878388054}" autoFormatId="16" applyNumberFormats="0" applyBorderFormats="0" applyFontFormats="0" applyPatternFormats="0" applyAlignmentFormats="0" applyWidthHeightFormats="0">
  <queryTableRefresh nextId="33">
    <queryTableFields count="32">
      <queryTableField id="1" name="Index" tableColumnId="1"/>
      <queryTableField id="2" name="Rank" tableColumnId="2"/>
      <queryTableField id="3" name="Year" tableColumnId="3"/>
      <queryTableField id="4" name="AlbumName" tableColumnId="4"/>
      <queryTableField id="5" name="Artist" tableColumnId="5"/>
      <queryTableField id="6" name="ReleaseDate" tableColumnId="6"/>
      <queryTableField id="7" name="Label" tableColumnId="7"/>
      <queryTableField id="8" name="AlbumSales" tableColumnId="8"/>
      <queryTableField id="9" name="KoreaSales" tableColumnId="9"/>
      <queryTableField id="10" name="GlobalSales" tableColumnId="10"/>
      <queryTableField id="11" name="SpotifyStreams" tableColumnId="11"/>
      <queryTableField id="12" name="YoutubeStreams" tableColumnId="12"/>
      <queryTableField id="13" name="MelonStreams" tableColumnId="13"/>
      <queryTableField id="14" name="TwitterMentions" tableColumnId="14"/>
      <queryTableField id="15" name="WeversePosts" tableColumnId="15"/>
      <queryTableField id="16" name="FanCafeMembers" tableColumnId="16"/>
      <queryTableField id="17" name="Spotify_N" tableColumnId="17"/>
      <queryTableField id="18" name="Youtube_N" tableColumnId="18"/>
      <queryTableField id="19" name="Melon_N" tableColumnId="19"/>
      <queryTableField id="20" name="Twitter_N" tableColumnId="20"/>
      <queryTableField id="21" name="Weverse_N" tableColumnId="21"/>
      <queryTableField id="22" name="FanCafe_N" tableColumnId="22"/>
      <queryTableField id="23" name="AlbumSales_N" tableColumnId="23"/>
      <queryTableField id="24" name="FES" tableColumnId="24"/>
      <queryTableField id="25" name="NormalizedFES" tableColumnId="25"/>
      <queryTableField id="26" name="Tier" tableColumnId="26"/>
      <queryTableField id="27" name="Koreapct" tableColumnId="27"/>
      <queryTableField id="28" name="Globalpct" tableColumnId="28"/>
      <queryTableField id="29" name="Exportindex" tableColumnId="29"/>
      <queryTableField id="30" name="Classification" tableColumnId="30"/>
      <queryTableField id="31" name="AlbumStreams" tableColumnId="31"/>
      <queryTableField id="32" name="Month" tableColumnId="3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6B4A1C5A-A1E8-470A-979F-704FE86885D8}" autoFormatId="16" applyNumberFormats="0" applyBorderFormats="0" applyFontFormats="0" applyPatternFormats="0" applyAlignmentFormats="0" applyWidthHeightFormats="0">
  <queryTableRefresh nextId="40">
    <queryTableFields count="34">
      <queryTableField id="1" name="Artist" tableColumnId="1"/>
      <queryTableField id="2" name="AlbumSales" tableColumnId="2"/>
      <queryTableField id="3" name="KoreaSales" tableColumnId="3"/>
      <queryTableField id="4" name="GlobalSales" tableColumnId="4"/>
      <queryTableField id="11" name="SpotifyStreams" tableColumnId="9"/>
      <queryTableField id="12" name="YoutubeStreams" tableColumnId="10"/>
      <queryTableField id="13" name="MelonStreams" tableColumnId="11"/>
      <queryTableField id="5" name="Koreapct" tableColumnId="5"/>
      <queryTableField id="6" name="Globalpct" tableColumnId="6"/>
      <queryTableField id="7" name="Exportindex" tableColumnId="7"/>
      <queryTableField id="8" name="Classification" tableColumnId="8"/>
      <queryTableField id="14" name="BestGlobalAlbum" tableColumnId="12"/>
      <queryTableField id="15" name="BestKoreaAlbum" tableColumnId="13"/>
      <queryTableField id="16" name="AlbumStreams" tableColumnId="14"/>
      <queryTableField id="17" name="StreamSaleRatio" tableColumnId="15"/>
      <queryTableField id="18" name="LoyaltyClass" tableColumnId="16"/>
      <queryTableField id="19" name="Platformindex" tableColumnId="17"/>
      <queryTableField id="20" name="PrimaryPlatform" tableColumnId="18"/>
      <queryTableField id="21" name="Albums" tableColumnId="19"/>
      <queryTableField id="22" name="UniqueAlbums" tableColumnId="20"/>
      <queryTableField id="23" name="BestSales" tableColumnId="21"/>
      <queryTableField id="24" name="BestAlbum" tableColumnId="22"/>
      <queryTableField id="28" name="Label" tableColumnId="23"/>
      <queryTableField id="29" name="FirstAlbum" tableColumnId="24"/>
      <queryTableField id="30" name="FirstSales" tableColumnId="25"/>
      <queryTableField id="31" name="FirstStreams" tableColumnId="26"/>
      <queryTableField id="32" name="LatestAlbum" tableColumnId="27"/>
      <queryTableField id="33" name="LatestSales" tableColumnId="28"/>
      <queryTableField id="34" name="LatestStreams" tableColumnId="29"/>
      <queryTableField id="35" name="Sales Δ" tableColumnId="30"/>
      <queryTableField id="36" name="SalesGrowth" tableColumnId="31"/>
      <queryTableField id="37" name="Stream Δ" tableColumnId="32"/>
      <queryTableField id="38" name="StreamGrowth" tableColumnId="33"/>
      <queryTableField id="39" name="Momentum" tableColumnId="3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0A79BE76-7BA9-4D83-8447-08B5AFB4B2D4}" autoFormatId="16" applyNumberFormats="0" applyBorderFormats="0" applyFontFormats="0" applyPatternFormats="0" applyAlignmentFormats="0" applyWidthHeightFormats="0">
  <queryTableRefresh nextId="13">
    <queryTableFields count="12">
      <queryTableField id="1" name="Label" tableColumnId="1"/>
      <queryTableField id="2" name="Albums" tableColumnId="2"/>
      <queryTableField id="3" name="TotalSales" tableColumnId="3"/>
      <queryTableField id="4" name="KoreaSales" tableColumnId="4"/>
      <queryTableField id="5" name="GlobalSales" tableColumnId="5"/>
      <queryTableField id="6" name="SpotifyStreams" tableColumnId="6"/>
      <queryTableField id="7" name="YoutubeStreams" tableColumnId="7"/>
      <queryTableField id="8" name="MelonStreams" tableColumnId="8"/>
      <queryTableField id="9" name="Artists" tableColumnId="9"/>
      <queryTableField id="10" name="MarketShare" tableColumnId="10"/>
      <queryTableField id="11" name="Exportindex" tableColumnId="11"/>
      <queryTableField id="12" name="Index"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9D86F6-935A-4267-BD1F-3804FC81EA4E}" sourceName="Year">
  <pivotTables>
    <pivotTable tabId="8" name="PivotTable2"/>
  </pivotTables>
  <data>
    <tabular pivotCacheId="1180405904">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 xr10:uid="{0AA1C63F-D37C-4BD1-8B19-20AFD6B1DBF1}" sourceName="Label">
  <pivotTables>
    <pivotTable tabId="8" name="PivotTable1"/>
    <pivotTable tabId="8" name="PivotTable14"/>
    <pivotTable tabId="8" name="PivotTable19"/>
    <pivotTable tabId="8" name="PivotTable2"/>
    <pivotTable tabId="8" name="PivotTable20"/>
    <pivotTable tabId="8" name="PivotTable21"/>
    <pivotTable tabId="8" name="PivotTable23"/>
    <pivotTable tabId="8" name="PivotTable28"/>
    <pivotTable tabId="8" name="PivotTable3"/>
    <pivotTable tabId="8" name="PivotTable4"/>
  </pivotTables>
  <data>
    <tabular pivotCacheId="1180405904">
      <items count="37">
        <i x="26" s="1"/>
        <i x="28" s="1"/>
        <i x="18" s="1"/>
        <i x="23" s="1"/>
        <i x="36" s="1"/>
        <i x="3" s="1"/>
        <i x="20" s="1"/>
        <i x="21" s="1"/>
        <i x="24" s="1"/>
        <i x="34" s="1"/>
        <i x="9" s="1"/>
        <i x="14" s="1"/>
        <i x="25" s="1"/>
        <i x="0" s="1"/>
        <i x="10" s="1"/>
        <i x="12" s="1"/>
        <i x="33" s="1"/>
        <i x="4" s="1"/>
        <i x="19" s="1"/>
        <i x="22" s="1"/>
        <i x="11" s="1"/>
        <i x="31" s="1"/>
        <i x="27" s="1"/>
        <i x="6" s="1"/>
        <i x="17" s="1"/>
        <i x="1" s="1"/>
        <i x="8" s="1"/>
        <i x="35" s="1"/>
        <i x="2" s="1"/>
        <i x="13" s="1"/>
        <i x="7" s="1"/>
        <i x="16" s="1"/>
        <i x="32" s="1"/>
        <i x="30" s="1"/>
        <i x="29" s="1"/>
        <i x="15"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46561B2F-A684-428F-A3BE-1E3C5AF06C66}" sourceName="Tier">
  <extLst>
    <x:ext xmlns:x15="http://schemas.microsoft.com/office/spreadsheetml/2010/11/main" uri="{2F2917AC-EB37-4324-AD4E-5DD8C200BD13}">
      <x15:tableSlicerCache tableId="1" column="2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682B564-2228-4F27-8589-76DD6F0DF2AE}" cache="Slicer_Year" caption="Year" rowHeight="252000"/>
  <slicer name="Label" xr10:uid="{228DADF6-4BA8-4B76-A5CB-6366C3A3042A}" cache="Slicer_Label" caption="Label"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D4B30F9-4A43-4E22-AFBA-54BF1B625BA7}" cache="Slicer_Year" caption="Year"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0A28A773-0988-4745-9E13-35EC626A74C1}" cache="Slicer_Year" caption="Year" rowHeight="36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er" xr10:uid="{49FEEF25-C13C-49A7-AAEE-FE4DF444C8B6}" cache="Slicer_Tier" caption="Tier" rowHeight="61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97A988F-CBA3-4B18-833E-84CD9C0DCD41}" cache="Slicer_Year" caption="Year" rowHeight="288000"/>
  <slicer name="Label 1" xr10:uid="{F48D1D1B-E331-4FF3-B353-6D3A00FF31D5}" cache="Slicer_Label" caption="Label"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ACB84-2FE0-4FDE-8ED7-B467921E1028}" name="tblmaster" displayName="tblmaster" ref="A2:AF802" tableType="queryTable" totalsRowShown="0">
  <autoFilter ref="A2:AF802" xr:uid="{6E6ACB84-2FE0-4FDE-8ED7-B467921E1028}"/>
  <tableColumns count="32">
    <tableColumn id="1" xr3:uid="{FBAFE6CC-7CDA-4C1E-AC29-C0FA02E0F99C}" uniqueName="1" name="Index" queryTableFieldId="1"/>
    <tableColumn id="2" xr3:uid="{1173E0EA-33D3-45D3-B35C-C5E2B7ED1292}" uniqueName="2" name="Rank" queryTableFieldId="2"/>
    <tableColumn id="3" xr3:uid="{5CA8E911-88B9-466B-B391-A1FEE8C40088}" uniqueName="3" name="Year" queryTableFieldId="3"/>
    <tableColumn id="4" xr3:uid="{648F78B1-9D98-4E7A-93C1-EEB3768B1CAF}" uniqueName="4" name="AlbumName" queryTableFieldId="4" dataDxfId="55"/>
    <tableColumn id="5" xr3:uid="{A2DE3FF1-F637-4A35-8578-33478544BCF1}" uniqueName="5" name="Artist" queryTableFieldId="5" dataDxfId="54"/>
    <tableColumn id="6" xr3:uid="{55A7B8DA-2524-4CBF-9506-EF0EF869CFFA}" uniqueName="6" name="ReleaseDate" queryTableFieldId="6" dataDxfId="53"/>
    <tableColumn id="7" xr3:uid="{4FA11543-CC40-43E6-B1EA-D5E5643080E0}" uniqueName="7" name="Label" queryTableFieldId="7" dataDxfId="52"/>
    <tableColumn id="8" xr3:uid="{392149CD-8912-48C3-B675-7ACDF8581425}" uniqueName="8" name="AlbumSales" queryTableFieldId="8"/>
    <tableColumn id="9" xr3:uid="{5E4FAB17-A35A-4A60-AC34-74B9F54760E2}" uniqueName="9" name="KoreaSales" queryTableFieldId="9"/>
    <tableColumn id="10" xr3:uid="{BD4E492D-ACB8-433B-BD36-1BCFA2CDD0B1}" uniqueName="10" name="GlobalSales" queryTableFieldId="10"/>
    <tableColumn id="11" xr3:uid="{75E73908-9DF1-45AE-A2E9-824DDF11DCF8}" uniqueName="11" name="SpotifyStreams" queryTableFieldId="11"/>
    <tableColumn id="12" xr3:uid="{E6B5F99B-2D4C-4E14-864E-F4700447074B}" uniqueName="12" name="YoutubeStreams" queryTableFieldId="12"/>
    <tableColumn id="13" xr3:uid="{D4F1D1D9-12EB-4D15-8AB1-F371D6799705}" uniqueName="13" name="MelonStreams" queryTableFieldId="13"/>
    <tableColumn id="14" xr3:uid="{C3B9514B-F9DF-4671-9B69-C1E8E6BF453F}" uniqueName="14" name="TwitterMentions" queryTableFieldId="14"/>
    <tableColumn id="15" xr3:uid="{C4F9F588-357C-4CC2-928A-A36513F4F0A3}" uniqueName="15" name="WeversePosts" queryTableFieldId="15"/>
    <tableColumn id="16" xr3:uid="{906EC6BD-FDB8-404B-922A-497DC3D5FDAB}" uniqueName="16" name="FanCafeMembers" queryTableFieldId="16"/>
    <tableColumn id="17" xr3:uid="{1D3E4373-25A6-4FC5-BD31-7BC173DA2492}" uniqueName="17" name="Spotify_N" queryTableFieldId="17" dataDxfId="51"/>
    <tableColumn id="18" xr3:uid="{8EEBA9C1-CCA3-4053-93F1-518CA6B48BA7}" uniqueName="18" name="Youtube_N" queryTableFieldId="18" dataDxfId="50"/>
    <tableColumn id="19" xr3:uid="{044811C9-66E9-492C-A2EE-FC65F7E4A79B}" uniqueName="19" name="Melon_N" queryTableFieldId="19" dataDxfId="49"/>
    <tableColumn id="20" xr3:uid="{A27D4D6C-7C1E-45EC-BD9E-5BB9D4A6D761}" uniqueName="20" name="Twitter_N" queryTableFieldId="20" dataDxfId="48"/>
    <tableColumn id="21" xr3:uid="{46B65362-CCD5-4C89-82AA-DA4EAF853967}" uniqueName="21" name="Weverse_N" queryTableFieldId="21" dataDxfId="47"/>
    <tableColumn id="22" xr3:uid="{8BDF7CE9-3761-44DB-B314-2F6497869B6E}" uniqueName="22" name="FanCafe_N" queryTableFieldId="22" dataDxfId="46"/>
    <tableColumn id="23" xr3:uid="{21A8D2C0-D379-42AB-99CF-04D31564B110}" uniqueName="23" name="AlbumSales_N" queryTableFieldId="23" dataDxfId="45"/>
    <tableColumn id="24" xr3:uid="{1D1C3E48-7137-4504-A7C9-FC1F8E43CF58}" uniqueName="24" name="FES" queryTableFieldId="24" dataDxfId="44"/>
    <tableColumn id="25" xr3:uid="{96782E84-DD3E-4D53-8D49-3C08C9FEAEC7}" uniqueName="25" name="NormalizedFES" queryTableFieldId="25" dataDxfId="43"/>
    <tableColumn id="26" xr3:uid="{B8D064A4-D699-494A-BDF6-E7884B97D2AD}" uniqueName="26" name="Tier" queryTableFieldId="26" dataDxfId="42"/>
    <tableColumn id="27" xr3:uid="{D9616414-1E1E-4FF2-B0C4-FD71E2FE59C1}" uniqueName="27" name="Koreapct" queryTableFieldId="27" dataDxfId="41"/>
    <tableColumn id="28" xr3:uid="{E5682795-E7DF-4B4D-96AF-8E7B663AEA4A}" uniqueName="28" name="Globalpct" queryTableFieldId="28" dataDxfId="40"/>
    <tableColumn id="29" xr3:uid="{CAFBCD7A-7610-4585-8892-F120632E907D}" uniqueName="29" name="Exportindex" queryTableFieldId="29" dataDxfId="39"/>
    <tableColumn id="30" xr3:uid="{0832FB88-CEB3-4319-BD5B-F48638A2C0E2}" uniqueName="30" name="Classification" queryTableFieldId="30" dataDxfId="38"/>
    <tableColumn id="31" xr3:uid="{8A09A559-D957-4E3F-8A03-353551247D48}" uniqueName="31" name="AlbumStreams" queryTableFieldId="31" dataDxfId="37"/>
    <tableColumn id="32" xr3:uid="{EDFFBECE-07EF-46DF-AC17-4F7CB335A713}" uniqueName="32" name="Month" queryTableFieldId="32" dataDxfId="36"/>
  </tableColumns>
  <tableStyleInfo name="brow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4F0ED2-3D34-447B-8071-F58AC1AE6E42}" name="artistwise" displayName="artistwise" ref="A3:AH193" tableType="queryTable" totalsRowShown="0">
  <autoFilter ref="A3:AH193" xr:uid="{BC4F0ED2-3D34-447B-8071-F58AC1AE6E42}"/>
  <tableColumns count="34">
    <tableColumn id="1" xr3:uid="{68C2360F-232A-4B81-91EB-5FC9BAFE7C32}" uniqueName="1" name="Artist" queryTableFieldId="1" dataDxfId="35"/>
    <tableColumn id="2" xr3:uid="{B1C4DD97-2E0E-4F17-831F-5BBD6F0BDCE1}" uniqueName="2" name="AlbumSales" queryTableFieldId="2"/>
    <tableColumn id="3" xr3:uid="{8C91F5C0-D82A-4374-B7CB-E1A412885363}" uniqueName="3" name="KoreaSales" queryTableFieldId="3"/>
    <tableColumn id="4" xr3:uid="{F24109DE-70B1-43CB-813F-DDA489AE69DD}" uniqueName="4" name="GlobalSales" queryTableFieldId="4"/>
    <tableColumn id="9" xr3:uid="{41C3EFD9-953B-491B-A90B-69F3316200A5}" uniqueName="9" name="SpotifyStreams" queryTableFieldId="11"/>
    <tableColumn id="10" xr3:uid="{994FFD06-C910-4589-B02D-87BBA988A2D0}" uniqueName="10" name="YoutubeStreams" queryTableFieldId="12"/>
    <tableColumn id="11" xr3:uid="{94A777A5-C91F-4635-B340-E728DBC286CA}" uniqueName="11" name="MelonStreams" queryTableFieldId="13"/>
    <tableColumn id="5" xr3:uid="{C05865A1-B96A-4B1A-9A2D-11CC818F3BF2}" uniqueName="5" name="Koreapct" queryTableFieldId="5" dataDxfId="34"/>
    <tableColumn id="6" xr3:uid="{2EC91522-1126-4E96-8056-B02FB1EB4E4E}" uniqueName="6" name="Globalpct" queryTableFieldId="6" dataDxfId="33"/>
    <tableColumn id="7" xr3:uid="{985D15F9-1C42-4D28-AB64-4AEB237E6A28}" uniqueName="7" name="Exportindex" queryTableFieldId="7" dataDxfId="32"/>
    <tableColumn id="8" xr3:uid="{76A10744-DA8D-40B7-B307-D0C7E43697B8}" uniqueName="8" name="Classification" queryTableFieldId="8" dataDxfId="31"/>
    <tableColumn id="12" xr3:uid="{62A5FAE3-F62B-48BA-9E1B-851C4C9AA896}" uniqueName="12" name="BestGlobalAlbum" queryTableFieldId="14" dataDxfId="30"/>
    <tableColumn id="13" xr3:uid="{DD4FF28A-A0B6-469B-BFA5-AEC68819F20B}" uniqueName="13" name="BestKoreaAlbum" queryTableFieldId="15" dataDxfId="29"/>
    <tableColumn id="14" xr3:uid="{0417320F-1A4D-4D74-889E-946F8BADD263}" uniqueName="14" name="AlbumStreams" queryTableFieldId="16" dataDxfId="28"/>
    <tableColumn id="15" xr3:uid="{6C39E360-3690-4874-8F20-788D722CD046}" uniqueName="15" name="StreamSaleRatio" queryTableFieldId="17" dataDxfId="27"/>
    <tableColumn id="16" xr3:uid="{5CCAC88F-FFB0-4284-9FD3-09AD27471942}" uniqueName="16" name="LoyaltyClass" queryTableFieldId="18" dataDxfId="26"/>
    <tableColumn id="17" xr3:uid="{D0A13386-634A-4933-904C-AF4920F62D34}" uniqueName="17" name="Platformindex" queryTableFieldId="19" dataDxfId="25"/>
    <tableColumn id="18" xr3:uid="{88BEFA3C-7DAA-417A-82BB-E23CC977951D}" uniqueName="18" name="PrimaryPlatform" queryTableFieldId="20" dataDxfId="24"/>
    <tableColumn id="19" xr3:uid="{4EDDD9C8-672B-4281-858A-ECAC57AA3A17}" uniqueName="19" name="Albums" queryTableFieldId="21" dataDxfId="23"/>
    <tableColumn id="20" xr3:uid="{5F7355FF-CB9A-4470-A939-86A78071E996}" uniqueName="20" name="UniqueAlbums" queryTableFieldId="22" dataDxfId="22"/>
    <tableColumn id="21" xr3:uid="{655D99B7-3C12-4F9D-9711-DBB262537336}" uniqueName="21" name="BestSales" queryTableFieldId="23" dataDxfId="21"/>
    <tableColumn id="22" xr3:uid="{3D8C24AC-1620-4AAF-A5CF-890C6D5EC693}" uniqueName="22" name="BestAlbum" queryTableFieldId="24" dataDxfId="20"/>
    <tableColumn id="23" xr3:uid="{11C4C447-99DF-4B90-A919-E5132EDB7FFB}" uniqueName="23" name="Label" queryTableFieldId="28" dataDxfId="19"/>
    <tableColumn id="24" xr3:uid="{0BE5A519-ABCA-49F0-9C03-6F20DCD9261D}" uniqueName="24" name="FirstAlbum" queryTableFieldId="29" dataDxfId="18"/>
    <tableColumn id="25" xr3:uid="{4CBD59B4-82C8-48CE-B7DC-1BF2B27479D9}" uniqueName="25" name="FirstSales" queryTableFieldId="30" dataDxfId="17"/>
    <tableColumn id="26" xr3:uid="{D240492B-FC2C-4011-BF15-0AAEA7AFA6A4}" uniqueName="26" name="FirstStreams" queryTableFieldId="31" dataDxfId="16"/>
    <tableColumn id="27" xr3:uid="{846EB3A5-FE73-4CA6-96A3-EBBC2B1C327A}" uniqueName="27" name="LatestAlbum" queryTableFieldId="32" dataDxfId="15"/>
    <tableColumn id="28" xr3:uid="{95CFB689-BF0D-4CE3-A17E-BC979E3E2097}" uniqueName="28" name="LatestSales" queryTableFieldId="33" dataDxfId="14"/>
    <tableColumn id="29" xr3:uid="{8963AD92-AA0A-4490-9711-FF430D9D481F}" uniqueName="29" name="LatestStreams" queryTableFieldId="34" dataDxfId="13"/>
    <tableColumn id="30" xr3:uid="{35CDEE2F-3A28-4F20-B3D6-527A7328D5E7}" uniqueName="30" name="Sales Δ" queryTableFieldId="35" dataDxfId="12"/>
    <tableColumn id="31" xr3:uid="{549DD59A-395B-4BC2-8829-B5D33AB90B33}" uniqueName="31" name="SalesGrowth" queryTableFieldId="36" dataDxfId="11"/>
    <tableColumn id="32" xr3:uid="{C7A145E1-19A9-440B-99D5-788C911AF507}" uniqueName="32" name="Stream Δ" queryTableFieldId="37" dataDxfId="10"/>
    <tableColumn id="33" xr3:uid="{188D9203-F949-4AA2-AEC3-126AE1E17B9B}" uniqueName="33" name="StreamGrowth" queryTableFieldId="38" dataDxfId="9"/>
    <tableColumn id="34" xr3:uid="{27101C85-B393-4973-9108-F4244CAEBF6F}" uniqueName="34" name="Momentum" queryTableFieldId="39" dataDxfId="8"/>
  </tableColumns>
  <tableStyleInfo name="brow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1EEC72-A78A-480F-B8AE-F5C65E69F825}" name="labelwise" displayName="labelwise" ref="A2:L40" tableType="queryTable" totalsRowShown="0">
  <autoFilter ref="A2:L40" xr:uid="{371EEC72-A78A-480F-B8AE-F5C65E69F825}"/>
  <tableColumns count="12">
    <tableColumn id="1" xr3:uid="{9A936DF4-49EE-4F01-A578-AC0782735DEF}" uniqueName="1" name="Label" queryTableFieldId="1" dataDxfId="7"/>
    <tableColumn id="2" xr3:uid="{03639E92-7FD9-4060-AA14-3AD5622A2904}" uniqueName="2" name="Albums" queryTableFieldId="2"/>
    <tableColumn id="3" xr3:uid="{9C16C7B6-E702-4503-B4AD-11C3DA6780DF}" uniqueName="3" name="TotalSales" queryTableFieldId="3"/>
    <tableColumn id="4" xr3:uid="{65167B57-7DB6-4D09-8AFE-050385A45333}" uniqueName="4" name="KoreaSales" queryTableFieldId="4"/>
    <tableColumn id="5" xr3:uid="{D2292A8C-73A4-438C-99EC-C585CBB70B2C}" uniqueName="5" name="GlobalSales" queryTableFieldId="5"/>
    <tableColumn id="6" xr3:uid="{F5C72ECC-C929-40E0-981F-FC051DA80EE8}" uniqueName="6" name="SpotifyStreams" queryTableFieldId="6"/>
    <tableColumn id="7" xr3:uid="{75DE4827-E011-4A94-A726-31AD63477A99}" uniqueName="7" name="YoutubeStreams" queryTableFieldId="7"/>
    <tableColumn id="8" xr3:uid="{807A5AF0-53C9-4EF7-B130-F361659A62E0}" uniqueName="8" name="MelonStreams" queryTableFieldId="8"/>
    <tableColumn id="9" xr3:uid="{319CF4BD-2FAD-47D3-9CFC-DAD23FF1D168}" uniqueName="9" name="Artists" queryTableFieldId="9" dataDxfId="6"/>
    <tableColumn id="10" xr3:uid="{21F8F343-39E7-43D8-88D0-920182495D55}" uniqueName="10" name="MarketShare" queryTableFieldId="10" dataDxfId="5"/>
    <tableColumn id="11" xr3:uid="{FA51B14C-1A75-42C3-9269-853B305FBCAF}" uniqueName="11" name="Exportindex" queryTableFieldId="11" dataDxfId="4"/>
    <tableColumn id="12" xr3:uid="{9454D2C7-AB36-4450-A169-FE7A521040B0}" uniqueName="12" name="Index" queryTableFieldId="12"/>
  </tableColumns>
  <tableStyleInfo name="brow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F7ABA-0A4E-4CD3-A8D0-31F3C13E439B}" name="Table2" displayName="Table2" ref="A2:P802" totalsRowShown="0">
  <autoFilter ref="A2:P802" xr:uid="{E8AF7ABA-0A4E-4CD3-A8D0-31F3C13E439B}"/>
  <tableColumns count="16">
    <tableColumn id="1" xr3:uid="{8D469F16-5AFB-43BA-811B-5B93B629278E}" name="Index"/>
    <tableColumn id="2" xr3:uid="{E5EE4318-9738-4203-B16D-A9E99D00E248}" name="Rank"/>
    <tableColumn id="3" xr3:uid="{4D02A0C4-402F-4373-983F-361F89A989FF}" name="Year"/>
    <tableColumn id="4" xr3:uid="{ADCFD61E-A0B3-4C50-8B81-75A197C9A92F}" name="AlbumName"/>
    <tableColumn id="5" xr3:uid="{B92877C6-D2AC-4EFA-A6C3-3D3E328A0365}" name="Artist"/>
    <tableColumn id="6" xr3:uid="{5568BFD1-CD1B-433C-A777-8F3A5A66F00A}" name="ReleaseDate"/>
    <tableColumn id="7" xr3:uid="{210E6F38-262F-4381-B2F1-7722FA7AFD8C}" name="Label"/>
    <tableColumn id="8" xr3:uid="{CC43DB6A-31BA-4C6A-99B9-A1FA9370B995}" name="AlbumSales"/>
    <tableColumn id="9" xr3:uid="{A5DB085C-C07B-4113-A901-44B94D064985}" name="KoreaSales"/>
    <tableColumn id="10" xr3:uid="{A4F1E581-FDF4-4D65-A0EA-E0FAA6949551}" name="GlobalSales"/>
    <tableColumn id="11" xr3:uid="{E9868DCA-F2A2-4D8D-BEB8-6EF2FBA36144}" name="SpotifyStreams"/>
    <tableColumn id="12" xr3:uid="{20A85422-45BB-4F01-933E-33D28CD4070E}" name="YoutubeStreams"/>
    <tableColumn id="13" xr3:uid="{08453AFF-3BD5-4191-AFAC-D5A175ECADE8}" name="MelonStreams"/>
    <tableColumn id="14" xr3:uid="{6F73A751-142D-4120-8627-9DA1576D55E7}" name="TwitterMentions"/>
    <tableColumn id="15" xr3:uid="{656BC7DA-F02C-4319-999F-607A705405F7}" name="WeversePosts"/>
    <tableColumn id="16" xr3:uid="{5B8E4F29-0BBD-46EC-A0CC-55E5C8F8F52C}" name="FanCafeMemb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91B1-AE11-4053-8F2F-4CC2373737D0}">
  <sheetPr>
    <tabColor rgb="FF7A5C44"/>
  </sheetPr>
  <dimension ref="A1:AF802"/>
  <sheetViews>
    <sheetView topLeftCell="V1" zoomScale="72" workbookViewId="0">
      <selection activeCell="D15" sqref="D15"/>
    </sheetView>
  </sheetViews>
  <sheetFormatPr defaultRowHeight="14.5" x14ac:dyDescent="0.35"/>
  <cols>
    <col min="1" max="1" width="8.6328125" bestFit="1" customWidth="1"/>
    <col min="2" max="2" width="8.26953125" bestFit="1" customWidth="1"/>
    <col min="3" max="3" width="7.81640625" bestFit="1" customWidth="1"/>
    <col min="4" max="4" width="61.08984375" bestFit="1" customWidth="1"/>
    <col min="5" max="5" width="18.81640625" bestFit="1" customWidth="1"/>
    <col min="6" max="6" width="14.453125" bestFit="1" customWidth="1"/>
    <col min="7" max="7" width="15.453125" bestFit="1" customWidth="1"/>
    <col min="8" max="8" width="14" bestFit="1" customWidth="1"/>
    <col min="9" max="9" width="13.36328125" bestFit="1" customWidth="1"/>
    <col min="10" max="10" width="13.81640625" bestFit="1" customWidth="1"/>
    <col min="11" max="11" width="17.26953125" bestFit="1" customWidth="1"/>
    <col min="12" max="12" width="18.36328125" bestFit="1" customWidth="1"/>
    <col min="13" max="13" width="16.6328125" bestFit="1" customWidth="1"/>
    <col min="14" max="14" width="18.6328125" bestFit="1" customWidth="1"/>
    <col min="15" max="15" width="16" bestFit="1" customWidth="1"/>
    <col min="16" max="16" width="18.90625" bestFit="1" customWidth="1"/>
    <col min="17" max="17" width="12.6328125" bestFit="1" customWidth="1"/>
    <col min="18" max="18" width="13.7265625" bestFit="1" customWidth="1"/>
    <col min="19" max="19" width="12" bestFit="1" customWidth="1"/>
    <col min="20" max="20" width="12.7265625" bestFit="1" customWidth="1"/>
    <col min="21" max="21" width="13.81640625" bestFit="1" customWidth="1"/>
    <col min="22" max="22" width="13.08984375" bestFit="1" customWidth="1"/>
    <col min="23" max="23" width="16.54296875" bestFit="1" customWidth="1"/>
    <col min="24" max="24" width="12" bestFit="1" customWidth="1"/>
    <col min="25" max="25" width="16.90625" bestFit="1" customWidth="1"/>
    <col min="26" max="26" width="10" bestFit="1" customWidth="1"/>
    <col min="27" max="27" width="12" bestFit="1" customWidth="1"/>
    <col min="28" max="28" width="12.36328125" bestFit="1" customWidth="1"/>
    <col min="29" max="29" width="14.36328125" bestFit="1" customWidth="1"/>
    <col min="30" max="30" width="15.08984375" bestFit="1" customWidth="1"/>
    <col min="31" max="31" width="16.7265625" bestFit="1" customWidth="1"/>
    <col min="32" max="32" width="9.90625" bestFit="1" customWidth="1"/>
  </cols>
  <sheetData>
    <row r="1" spans="1:32" ht="15.5" x14ac:dyDescent="0.35">
      <c r="A1" s="23" t="s">
        <v>1012</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1"/>
      <c r="AF1" s="1"/>
    </row>
    <row r="2" spans="1:32" x14ac:dyDescent="0.35">
      <c r="A2" t="s">
        <v>0</v>
      </c>
      <c r="B2" t="s">
        <v>1</v>
      </c>
      <c r="C2" t="s">
        <v>2</v>
      </c>
      <c r="D2" t="s">
        <v>3</v>
      </c>
      <c r="E2" t="s">
        <v>4</v>
      </c>
      <c r="F2" t="s">
        <v>5</v>
      </c>
      <c r="G2" t="s">
        <v>6</v>
      </c>
      <c r="H2" t="s">
        <v>7</v>
      </c>
      <c r="I2" t="s">
        <v>8</v>
      </c>
      <c r="J2" t="s">
        <v>9</v>
      </c>
      <c r="K2" t="s">
        <v>10</v>
      </c>
      <c r="L2" t="s">
        <v>11</v>
      </c>
      <c r="M2" t="s">
        <v>12</v>
      </c>
      <c r="N2" t="s">
        <v>13</v>
      </c>
      <c r="O2" t="s">
        <v>14</v>
      </c>
      <c r="P2" t="s">
        <v>15</v>
      </c>
      <c r="Q2" t="s">
        <v>956</v>
      </c>
      <c r="R2" t="s">
        <v>957</v>
      </c>
      <c r="S2" t="s">
        <v>958</v>
      </c>
      <c r="T2" t="s">
        <v>959</v>
      </c>
      <c r="U2" t="s">
        <v>960</v>
      </c>
      <c r="V2" t="s">
        <v>961</v>
      </c>
      <c r="W2" t="s">
        <v>962</v>
      </c>
      <c r="X2" t="s">
        <v>963</v>
      </c>
      <c r="Y2" t="s">
        <v>964</v>
      </c>
      <c r="Z2" t="s">
        <v>965</v>
      </c>
      <c r="AA2" t="s">
        <v>971</v>
      </c>
      <c r="AB2" t="s">
        <v>972</v>
      </c>
      <c r="AC2" t="s">
        <v>973</v>
      </c>
      <c r="AD2" t="s">
        <v>974</v>
      </c>
      <c r="AE2" t="s">
        <v>980</v>
      </c>
      <c r="AF2" t="s">
        <v>1023</v>
      </c>
    </row>
    <row r="3" spans="1:32" x14ac:dyDescent="0.35">
      <c r="A3">
        <v>1</v>
      </c>
      <c r="B3">
        <v>1</v>
      </c>
      <c r="C3">
        <v>2019</v>
      </c>
      <c r="D3" t="s">
        <v>16</v>
      </c>
      <c r="E3" t="s">
        <v>17</v>
      </c>
      <c r="F3" s="4">
        <v>43567</v>
      </c>
      <c r="G3" t="s">
        <v>18</v>
      </c>
      <c r="H3">
        <v>3718230</v>
      </c>
      <c r="I3">
        <v>1487292</v>
      </c>
      <c r="J3">
        <v>2230938</v>
      </c>
      <c r="K3">
        <v>6214552883</v>
      </c>
      <c r="L3">
        <v>3900000000</v>
      </c>
      <c r="M3">
        <v>300000000</v>
      </c>
      <c r="N3">
        <v>900000</v>
      </c>
      <c r="O3">
        <v>400000</v>
      </c>
      <c r="P3">
        <v>4000000</v>
      </c>
      <c r="Q3">
        <v>0.48232587567542484</v>
      </c>
      <c r="R3">
        <v>0.42391304347826086</v>
      </c>
      <c r="S3">
        <v>0.9375</v>
      </c>
      <c r="T3">
        <v>0.9</v>
      </c>
      <c r="U3">
        <v>0.88888888888888884</v>
      </c>
      <c r="V3">
        <v>0.88888888888888884</v>
      </c>
      <c r="W3">
        <v>0.67032214215791441</v>
      </c>
      <c r="X3">
        <v>0.72146653287247364</v>
      </c>
      <c r="Y3">
        <v>72.146653287247361</v>
      </c>
      <c r="Z3" t="s">
        <v>966</v>
      </c>
      <c r="AA3">
        <v>0.4</v>
      </c>
      <c r="AB3">
        <v>0.6</v>
      </c>
      <c r="AC3">
        <v>1.5</v>
      </c>
      <c r="AD3" t="s">
        <v>975</v>
      </c>
      <c r="AE3">
        <v>10414552883</v>
      </c>
      <c r="AF3" t="s">
        <v>1024</v>
      </c>
    </row>
    <row r="4" spans="1:32" x14ac:dyDescent="0.35">
      <c r="A4">
        <v>2</v>
      </c>
      <c r="B4">
        <v>2</v>
      </c>
      <c r="C4">
        <v>2019</v>
      </c>
      <c r="D4" t="s">
        <v>19</v>
      </c>
      <c r="E4" t="s">
        <v>20</v>
      </c>
      <c r="F4" s="4">
        <v>43724</v>
      </c>
      <c r="G4" t="s">
        <v>21</v>
      </c>
      <c r="H4">
        <v>858872</v>
      </c>
      <c r="I4">
        <v>343549</v>
      </c>
      <c r="J4">
        <v>515323</v>
      </c>
      <c r="K4">
        <v>2112884661</v>
      </c>
      <c r="L4">
        <v>1100000000</v>
      </c>
      <c r="M4">
        <v>200000000</v>
      </c>
      <c r="N4">
        <v>500000</v>
      </c>
      <c r="O4">
        <v>200000</v>
      </c>
      <c r="P4">
        <v>1800000</v>
      </c>
      <c r="Q4">
        <v>0.16398588337799139</v>
      </c>
      <c r="R4">
        <v>0.11956521739130435</v>
      </c>
      <c r="S4">
        <v>0.625</v>
      </c>
      <c r="T4">
        <v>0.5</v>
      </c>
      <c r="U4">
        <v>0.44444444444444442</v>
      </c>
      <c r="V4">
        <v>0.4</v>
      </c>
      <c r="W4">
        <v>0.15483736048589039</v>
      </c>
      <c r="X4">
        <v>0.33640343339578588</v>
      </c>
      <c r="Y4">
        <v>33.640343339578585</v>
      </c>
      <c r="Z4" t="s">
        <v>967</v>
      </c>
      <c r="AA4">
        <v>0.40000023286356989</v>
      </c>
      <c r="AB4">
        <v>0.59999976713643011</v>
      </c>
      <c r="AC4">
        <v>1.4999985446035355</v>
      </c>
      <c r="AD4" t="s">
        <v>976</v>
      </c>
      <c r="AE4">
        <v>3412884661</v>
      </c>
      <c r="AF4" t="s">
        <v>1025</v>
      </c>
    </row>
    <row r="5" spans="1:32" x14ac:dyDescent="0.35">
      <c r="A5">
        <v>3</v>
      </c>
      <c r="B5">
        <v>3</v>
      </c>
      <c r="C5">
        <v>2019</v>
      </c>
      <c r="D5" t="s">
        <v>22</v>
      </c>
      <c r="E5" t="s">
        <v>23</v>
      </c>
      <c r="F5" s="4">
        <v>43796</v>
      </c>
      <c r="G5" t="s">
        <v>24</v>
      </c>
      <c r="H5">
        <v>766294</v>
      </c>
      <c r="I5">
        <v>306518</v>
      </c>
      <c r="J5">
        <v>459776</v>
      </c>
      <c r="K5">
        <v>1488552118</v>
      </c>
      <c r="L5">
        <v>1400000000</v>
      </c>
      <c r="M5">
        <v>220000000</v>
      </c>
      <c r="N5">
        <v>500000</v>
      </c>
      <c r="O5">
        <v>220000</v>
      </c>
      <c r="P5">
        <v>2000000</v>
      </c>
      <c r="Q5">
        <v>0.1155299853939401</v>
      </c>
      <c r="R5">
        <v>0.15217391304347827</v>
      </c>
      <c r="S5">
        <v>0.6875</v>
      </c>
      <c r="T5">
        <v>0.5</v>
      </c>
      <c r="U5">
        <v>0.48888888888888887</v>
      </c>
      <c r="V5">
        <v>0.44444444444444442</v>
      </c>
      <c r="W5">
        <v>0.13814740766514089</v>
      </c>
      <c r="X5">
        <v>0.35187506632035498</v>
      </c>
      <c r="Y5">
        <v>35.1875066320355</v>
      </c>
      <c r="Z5" t="s">
        <v>967</v>
      </c>
      <c r="AA5">
        <v>0.40000052199286434</v>
      </c>
      <c r="AB5">
        <v>0.5999994780071356</v>
      </c>
      <c r="AC5">
        <v>1.4999967375488552</v>
      </c>
      <c r="AD5" t="s">
        <v>976</v>
      </c>
      <c r="AE5">
        <v>3108552118</v>
      </c>
      <c r="AF5" t="s">
        <v>1026</v>
      </c>
    </row>
    <row r="6" spans="1:32" x14ac:dyDescent="0.35">
      <c r="A6">
        <v>4</v>
      </c>
      <c r="B6">
        <v>4</v>
      </c>
      <c r="C6">
        <v>2019</v>
      </c>
      <c r="D6" t="s">
        <v>25</v>
      </c>
      <c r="E6" t="s">
        <v>26</v>
      </c>
      <c r="F6" s="4">
        <v>43626</v>
      </c>
      <c r="G6" t="s">
        <v>27</v>
      </c>
      <c r="H6">
        <v>580573</v>
      </c>
      <c r="I6">
        <v>290287</v>
      </c>
      <c r="J6">
        <v>290286</v>
      </c>
      <c r="K6">
        <v>244552118</v>
      </c>
      <c r="L6">
        <v>250000000</v>
      </c>
      <c r="M6">
        <v>180000000</v>
      </c>
      <c r="N6">
        <v>400000</v>
      </c>
      <c r="O6">
        <v>170000</v>
      </c>
      <c r="P6">
        <v>1600000</v>
      </c>
      <c r="Q6">
        <v>1.8980257579800184E-2</v>
      </c>
      <c r="R6">
        <v>2.717391304347826E-2</v>
      </c>
      <c r="S6">
        <v>0.5625</v>
      </c>
      <c r="T6">
        <v>0.4</v>
      </c>
      <c r="U6">
        <v>0.37777777777777777</v>
      </c>
      <c r="V6">
        <v>0.35555555555555557</v>
      </c>
      <c r="W6">
        <v>0.10466564387868604</v>
      </c>
      <c r="X6">
        <v>0.2517020101861886</v>
      </c>
      <c r="Y6">
        <v>25.170201018618858</v>
      </c>
      <c r="Z6" t="s">
        <v>967</v>
      </c>
      <c r="AA6">
        <v>0.50000086121814136</v>
      </c>
      <c r="AB6">
        <v>0.49999913878185859</v>
      </c>
      <c r="AC6">
        <v>0.99999655513336805</v>
      </c>
      <c r="AD6" t="s">
        <v>976</v>
      </c>
      <c r="AE6">
        <v>674552118</v>
      </c>
      <c r="AF6" t="s">
        <v>1027</v>
      </c>
    </row>
    <row r="7" spans="1:32" x14ac:dyDescent="0.35">
      <c r="A7">
        <v>5</v>
      </c>
      <c r="B7">
        <v>5</v>
      </c>
      <c r="C7">
        <v>2019</v>
      </c>
      <c r="D7" t="s">
        <v>28</v>
      </c>
      <c r="E7" t="s">
        <v>17</v>
      </c>
      <c r="F7" s="4">
        <v>43644</v>
      </c>
      <c r="G7" t="s">
        <v>18</v>
      </c>
      <c r="H7">
        <v>553364</v>
      </c>
      <c r="I7">
        <v>276682</v>
      </c>
      <c r="J7">
        <v>276682</v>
      </c>
      <c r="K7">
        <v>1122552118</v>
      </c>
      <c r="L7">
        <v>900000000</v>
      </c>
      <c r="M7">
        <v>260000000</v>
      </c>
      <c r="N7">
        <v>800000</v>
      </c>
      <c r="O7">
        <v>350000</v>
      </c>
      <c r="P7">
        <v>3500000</v>
      </c>
      <c r="Q7">
        <v>8.7123875763734954E-2</v>
      </c>
      <c r="R7">
        <v>9.7826086956521743E-2</v>
      </c>
      <c r="S7">
        <v>0.8125</v>
      </c>
      <c r="T7">
        <v>0.8</v>
      </c>
      <c r="U7">
        <v>0.77777777777777779</v>
      </c>
      <c r="V7">
        <v>0.77777777777777779</v>
      </c>
      <c r="W7">
        <v>9.9760408009475512E-2</v>
      </c>
      <c r="X7">
        <v>0.4716058217455677</v>
      </c>
      <c r="Y7">
        <v>47.160582174556772</v>
      </c>
      <c r="Z7" t="s">
        <v>968</v>
      </c>
      <c r="AA7">
        <v>0.5</v>
      </c>
      <c r="AB7">
        <v>0.5</v>
      </c>
      <c r="AC7">
        <v>1</v>
      </c>
      <c r="AD7" t="s">
        <v>976</v>
      </c>
      <c r="AE7">
        <v>2282552118</v>
      </c>
      <c r="AF7" t="s">
        <v>1027</v>
      </c>
    </row>
    <row r="8" spans="1:32" x14ac:dyDescent="0.35">
      <c r="A8">
        <v>6</v>
      </c>
      <c r="B8">
        <v>6</v>
      </c>
      <c r="C8">
        <v>2019</v>
      </c>
      <c r="D8" t="s">
        <v>29</v>
      </c>
      <c r="E8" t="s">
        <v>30</v>
      </c>
      <c r="F8" s="4">
        <v>43656</v>
      </c>
      <c r="G8" t="s">
        <v>24</v>
      </c>
      <c r="H8">
        <v>525935</v>
      </c>
      <c r="I8">
        <v>315561</v>
      </c>
      <c r="J8">
        <v>210374</v>
      </c>
      <c r="K8">
        <v>1122552118</v>
      </c>
      <c r="L8">
        <v>600000000</v>
      </c>
      <c r="M8">
        <v>210000000</v>
      </c>
      <c r="N8">
        <v>480000</v>
      </c>
      <c r="O8">
        <v>200000</v>
      </c>
      <c r="P8">
        <v>1900000</v>
      </c>
      <c r="Q8">
        <v>8.7123875763734954E-2</v>
      </c>
      <c r="R8">
        <v>6.5217391304347824E-2</v>
      </c>
      <c r="S8">
        <v>0.65625</v>
      </c>
      <c r="T8">
        <v>0.48</v>
      </c>
      <c r="U8">
        <v>0.44444444444444442</v>
      </c>
      <c r="V8">
        <v>0.42222222222222222</v>
      </c>
      <c r="W8">
        <v>9.4815510561698096E-2</v>
      </c>
      <c r="X8">
        <v>0.31128090476544262</v>
      </c>
      <c r="Y8">
        <v>31.128090476544262</v>
      </c>
      <c r="Z8" t="s">
        <v>967</v>
      </c>
      <c r="AA8">
        <v>0.6</v>
      </c>
      <c r="AB8">
        <v>0.4</v>
      </c>
      <c r="AC8">
        <v>0.66666666666666663</v>
      </c>
      <c r="AD8" t="s">
        <v>977</v>
      </c>
      <c r="AE8">
        <v>1932552118</v>
      </c>
      <c r="AF8" t="s">
        <v>1028</v>
      </c>
    </row>
    <row r="9" spans="1:32" x14ac:dyDescent="0.35">
      <c r="A9">
        <v>7</v>
      </c>
      <c r="B9">
        <v>7</v>
      </c>
      <c r="C9">
        <v>2019</v>
      </c>
      <c r="D9" t="s">
        <v>31</v>
      </c>
      <c r="E9" t="s">
        <v>32</v>
      </c>
      <c r="F9" s="4">
        <v>43671</v>
      </c>
      <c r="G9" t="s">
        <v>24</v>
      </c>
      <c r="H9">
        <v>500134</v>
      </c>
      <c r="I9">
        <v>300080</v>
      </c>
      <c r="J9">
        <v>200054</v>
      </c>
      <c r="K9">
        <v>822552118</v>
      </c>
      <c r="L9">
        <v>400000000</v>
      </c>
      <c r="M9">
        <v>200000000</v>
      </c>
      <c r="N9">
        <v>450000</v>
      </c>
      <c r="O9">
        <v>190000</v>
      </c>
      <c r="P9">
        <v>1800000</v>
      </c>
      <c r="Q9">
        <v>6.3840179345534001E-2</v>
      </c>
      <c r="R9">
        <v>4.3478260869565216E-2</v>
      </c>
      <c r="S9">
        <v>0.625</v>
      </c>
      <c r="T9">
        <v>0.45</v>
      </c>
      <c r="U9">
        <v>0.42222222222222222</v>
      </c>
      <c r="V9">
        <v>0.4</v>
      </c>
      <c r="W9">
        <v>9.0164108795315612E-2</v>
      </c>
      <c r="X9">
        <v>0.28843947748639581</v>
      </c>
      <c r="Y9">
        <v>28.843947748639582</v>
      </c>
      <c r="Z9" t="s">
        <v>967</v>
      </c>
      <c r="AA9">
        <v>0.59999920021434261</v>
      </c>
      <c r="AB9">
        <v>0.40000079978565745</v>
      </c>
      <c r="AC9">
        <v>0.66666888829645432</v>
      </c>
      <c r="AD9" t="s">
        <v>976</v>
      </c>
      <c r="AE9">
        <v>1422552118</v>
      </c>
      <c r="AF9" t="s">
        <v>1028</v>
      </c>
    </row>
    <row r="10" spans="1:32" x14ac:dyDescent="0.35">
      <c r="A10">
        <v>8</v>
      </c>
      <c r="B10">
        <v>8</v>
      </c>
      <c r="C10">
        <v>2019</v>
      </c>
      <c r="D10" t="s">
        <v>33</v>
      </c>
      <c r="E10" t="s">
        <v>20</v>
      </c>
      <c r="F10" s="4">
        <v>43486</v>
      </c>
      <c r="G10" t="s">
        <v>21</v>
      </c>
      <c r="H10">
        <v>475998</v>
      </c>
      <c r="I10">
        <v>285599</v>
      </c>
      <c r="J10">
        <v>190399</v>
      </c>
      <c r="K10">
        <v>1744552118</v>
      </c>
      <c r="L10">
        <v>1200000000</v>
      </c>
      <c r="M10">
        <v>200000000</v>
      </c>
      <c r="N10">
        <v>450000</v>
      </c>
      <c r="O10">
        <v>190000</v>
      </c>
      <c r="P10">
        <v>1800000</v>
      </c>
      <c r="Q10">
        <v>0.1353987396708049</v>
      </c>
      <c r="R10">
        <v>0.13043478260869565</v>
      </c>
      <c r="S10">
        <v>0.625</v>
      </c>
      <c r="T10">
        <v>0.45</v>
      </c>
      <c r="U10">
        <v>0.42222222222222222</v>
      </c>
      <c r="V10">
        <v>0.4</v>
      </c>
      <c r="W10">
        <v>8.5812873066723389E-2</v>
      </c>
      <c r="X10">
        <v>0.31562399111045158</v>
      </c>
      <c r="Y10">
        <v>31.56239911104516</v>
      </c>
      <c r="Z10" t="s">
        <v>967</v>
      </c>
      <c r="AA10">
        <v>0.60000042016983268</v>
      </c>
      <c r="AB10">
        <v>0.39999957983016737</v>
      </c>
      <c r="AC10">
        <v>0.66666549952905996</v>
      </c>
      <c r="AD10" t="s">
        <v>977</v>
      </c>
      <c r="AE10">
        <v>3144552118</v>
      </c>
      <c r="AF10" t="s">
        <v>1029</v>
      </c>
    </row>
    <row r="11" spans="1:32" x14ac:dyDescent="0.35">
      <c r="A11">
        <v>9</v>
      </c>
      <c r="B11">
        <v>9</v>
      </c>
      <c r="C11">
        <v>2019</v>
      </c>
      <c r="D11" t="s">
        <v>34</v>
      </c>
      <c r="E11" t="s">
        <v>35</v>
      </c>
      <c r="F11" s="4">
        <v>43752</v>
      </c>
      <c r="G11" t="s">
        <v>24</v>
      </c>
      <c r="H11">
        <v>427647</v>
      </c>
      <c r="I11">
        <v>256588</v>
      </c>
      <c r="J11">
        <v>171059</v>
      </c>
      <c r="K11">
        <v>344552118</v>
      </c>
      <c r="L11">
        <v>300000000</v>
      </c>
      <c r="M11">
        <v>200000000</v>
      </c>
      <c r="N11">
        <v>450000</v>
      </c>
      <c r="O11">
        <v>190000</v>
      </c>
      <c r="P11">
        <v>1800000</v>
      </c>
      <c r="Q11">
        <v>2.6741489719200498E-2</v>
      </c>
      <c r="R11">
        <v>3.2608695652173912E-2</v>
      </c>
      <c r="S11">
        <v>0.625</v>
      </c>
      <c r="T11">
        <v>0.45</v>
      </c>
      <c r="U11">
        <v>0.42222222222222222</v>
      </c>
      <c r="V11">
        <v>0.4</v>
      </c>
      <c r="W11">
        <v>7.7096159497235403E-2</v>
      </c>
      <c r="X11">
        <v>0.27847641284391045</v>
      </c>
      <c r="Y11">
        <v>27.847641284391045</v>
      </c>
      <c r="Z11" t="s">
        <v>967</v>
      </c>
      <c r="AA11">
        <v>0.59999953232455738</v>
      </c>
      <c r="AB11">
        <v>0.40000046767544262</v>
      </c>
      <c r="AC11">
        <v>0.66666796576613097</v>
      </c>
      <c r="AD11" t="s">
        <v>976</v>
      </c>
      <c r="AE11">
        <v>844552118</v>
      </c>
      <c r="AF11" t="s">
        <v>1030</v>
      </c>
    </row>
    <row r="12" spans="1:32" x14ac:dyDescent="0.35">
      <c r="A12">
        <v>10</v>
      </c>
      <c r="B12">
        <v>10</v>
      </c>
      <c r="C12">
        <v>2019</v>
      </c>
      <c r="D12" t="s">
        <v>36</v>
      </c>
      <c r="E12" t="s">
        <v>37</v>
      </c>
      <c r="F12" s="4">
        <v>43731</v>
      </c>
      <c r="G12" t="s">
        <v>38</v>
      </c>
      <c r="H12">
        <v>413459</v>
      </c>
      <c r="I12">
        <v>248075</v>
      </c>
      <c r="J12">
        <v>165384</v>
      </c>
      <c r="K12">
        <v>1988552118</v>
      </c>
      <c r="L12">
        <v>1800000000</v>
      </c>
      <c r="M12">
        <v>240000000</v>
      </c>
      <c r="N12">
        <v>550000</v>
      </c>
      <c r="O12">
        <v>240000</v>
      </c>
      <c r="P12">
        <v>2200000</v>
      </c>
      <c r="Q12">
        <v>0.15433614609094168</v>
      </c>
      <c r="R12">
        <v>0.19565217391304349</v>
      </c>
      <c r="S12">
        <v>0.75</v>
      </c>
      <c r="T12">
        <v>0.55000000000000004</v>
      </c>
      <c r="U12">
        <v>0.53333333333333333</v>
      </c>
      <c r="V12">
        <v>0.48888888888888887</v>
      </c>
      <c r="W12">
        <v>7.4538348239476609E-2</v>
      </c>
      <c r="X12">
        <v>0.38674059416792927</v>
      </c>
      <c r="Y12">
        <v>38.674059416792929</v>
      </c>
      <c r="Z12" t="s">
        <v>967</v>
      </c>
      <c r="AA12">
        <v>0.59999903255219988</v>
      </c>
      <c r="AB12">
        <v>0.40000096744780017</v>
      </c>
      <c r="AC12">
        <v>0.66666935402600025</v>
      </c>
      <c r="AD12" t="s">
        <v>976</v>
      </c>
      <c r="AE12">
        <v>4028552118</v>
      </c>
      <c r="AF12" t="s">
        <v>1025</v>
      </c>
    </row>
    <row r="13" spans="1:32" x14ac:dyDescent="0.35">
      <c r="A13">
        <v>11</v>
      </c>
      <c r="B13">
        <v>11</v>
      </c>
      <c r="C13">
        <v>2019</v>
      </c>
      <c r="D13" t="s">
        <v>39</v>
      </c>
      <c r="E13" t="s">
        <v>37</v>
      </c>
      <c r="F13" s="4">
        <v>43577</v>
      </c>
      <c r="G13" t="s">
        <v>38</v>
      </c>
      <c r="H13">
        <v>394405</v>
      </c>
      <c r="I13">
        <v>236643</v>
      </c>
      <c r="J13">
        <v>157762</v>
      </c>
      <c r="K13">
        <v>2488552118</v>
      </c>
      <c r="L13">
        <v>2500000000</v>
      </c>
      <c r="M13">
        <v>240000000</v>
      </c>
      <c r="N13">
        <v>550000</v>
      </c>
      <c r="O13">
        <v>240000</v>
      </c>
      <c r="P13">
        <v>2200000</v>
      </c>
      <c r="Q13">
        <v>0.19314230678794325</v>
      </c>
      <c r="R13">
        <v>0.27173913043478259</v>
      </c>
      <c r="S13">
        <v>0.75</v>
      </c>
      <c r="T13">
        <v>0.55000000000000004</v>
      </c>
      <c r="U13">
        <v>0.53333333333333333</v>
      </c>
      <c r="V13">
        <v>0.48888888888888887</v>
      </c>
      <c r="W13">
        <v>7.1103294975779399E-2</v>
      </c>
      <c r="X13">
        <v>0.40628262984307856</v>
      </c>
      <c r="Y13">
        <v>40.628262984307852</v>
      </c>
      <c r="Z13" t="s">
        <v>968</v>
      </c>
      <c r="AA13">
        <v>0.6</v>
      </c>
      <c r="AB13">
        <v>0.4</v>
      </c>
      <c r="AC13">
        <v>0.66666666666666663</v>
      </c>
      <c r="AD13" t="s">
        <v>977</v>
      </c>
      <c r="AE13">
        <v>5228552118</v>
      </c>
      <c r="AF13" t="s">
        <v>1024</v>
      </c>
    </row>
    <row r="14" spans="1:32" x14ac:dyDescent="0.35">
      <c r="A14">
        <v>12</v>
      </c>
      <c r="B14">
        <v>12</v>
      </c>
      <c r="C14">
        <v>2019</v>
      </c>
      <c r="D14" t="s">
        <v>40</v>
      </c>
      <c r="E14" t="s">
        <v>23</v>
      </c>
      <c r="F14" s="4">
        <v>43668</v>
      </c>
      <c r="G14" t="s">
        <v>24</v>
      </c>
      <c r="H14">
        <v>391121</v>
      </c>
      <c r="I14">
        <v>234673</v>
      </c>
      <c r="J14">
        <v>156448</v>
      </c>
      <c r="K14">
        <v>611552118</v>
      </c>
      <c r="L14">
        <v>500000000</v>
      </c>
      <c r="M14">
        <v>200000000</v>
      </c>
      <c r="N14">
        <v>450000</v>
      </c>
      <c r="O14">
        <v>190000</v>
      </c>
      <c r="P14">
        <v>1800000</v>
      </c>
      <c r="Q14">
        <v>4.7463979531399338E-2</v>
      </c>
      <c r="R14">
        <v>5.434782608695652E-2</v>
      </c>
      <c r="S14">
        <v>0.625</v>
      </c>
      <c r="T14">
        <v>0.45</v>
      </c>
      <c r="U14">
        <v>0.42222222222222222</v>
      </c>
      <c r="V14">
        <v>0.4</v>
      </c>
      <c r="W14">
        <v>7.0511255775717374E-2</v>
      </c>
      <c r="X14">
        <v>0.28517777377465225</v>
      </c>
      <c r="Y14">
        <v>28.517777377465226</v>
      </c>
      <c r="Z14" t="s">
        <v>967</v>
      </c>
      <c r="AA14">
        <v>0.60000102270141464</v>
      </c>
      <c r="AB14">
        <v>0.39999897729858536</v>
      </c>
      <c r="AC14">
        <v>0.66666382583424599</v>
      </c>
      <c r="AD14" t="s">
        <v>977</v>
      </c>
      <c r="AE14">
        <v>1311552118</v>
      </c>
      <c r="AF14" t="s">
        <v>1028</v>
      </c>
    </row>
    <row r="15" spans="1:32" x14ac:dyDescent="0.35">
      <c r="A15">
        <v>13</v>
      </c>
      <c r="B15">
        <v>13</v>
      </c>
      <c r="C15">
        <v>2019</v>
      </c>
      <c r="D15" t="s">
        <v>41</v>
      </c>
      <c r="E15" t="s">
        <v>17</v>
      </c>
      <c r="F15" s="4">
        <v>42996</v>
      </c>
      <c r="G15" t="s">
        <v>18</v>
      </c>
      <c r="H15">
        <v>369601</v>
      </c>
      <c r="I15">
        <v>221761</v>
      </c>
      <c r="J15">
        <v>147840</v>
      </c>
      <c r="K15">
        <v>7118552441</v>
      </c>
      <c r="L15">
        <v>5500000000</v>
      </c>
      <c r="M15">
        <v>300000000</v>
      </c>
      <c r="N15">
        <v>900000</v>
      </c>
      <c r="O15">
        <v>400000</v>
      </c>
      <c r="P15">
        <v>4000000</v>
      </c>
      <c r="Q15">
        <v>0.55248737991095764</v>
      </c>
      <c r="R15">
        <v>0.59782608695652173</v>
      </c>
      <c r="S15">
        <v>0.9375</v>
      </c>
      <c r="T15">
        <v>0.9</v>
      </c>
      <c r="U15">
        <v>0.88888888888888884</v>
      </c>
      <c r="V15">
        <v>0.88888888888888884</v>
      </c>
      <c r="W15">
        <v>6.6631632272265914E-2</v>
      </c>
      <c r="X15">
        <v>0.69725486493875255</v>
      </c>
      <c r="Y15">
        <v>69.725486493875252</v>
      </c>
      <c r="Z15" t="s">
        <v>966</v>
      </c>
      <c r="AA15">
        <v>0.60000108224815407</v>
      </c>
      <c r="AB15">
        <v>0.39999891775184593</v>
      </c>
      <c r="AC15">
        <v>0.6666636604272167</v>
      </c>
      <c r="AD15" t="s">
        <v>977</v>
      </c>
      <c r="AE15">
        <v>12918552441</v>
      </c>
      <c r="AF15" t="s">
        <v>1025</v>
      </c>
    </row>
    <row r="16" spans="1:32" x14ac:dyDescent="0.35">
      <c r="A16">
        <v>14</v>
      </c>
      <c r="B16">
        <v>14</v>
      </c>
      <c r="C16">
        <v>2019</v>
      </c>
      <c r="D16" t="s">
        <v>42</v>
      </c>
      <c r="E16" t="s">
        <v>17</v>
      </c>
      <c r="F16" s="4">
        <v>43336</v>
      </c>
      <c r="G16" t="s">
        <v>18</v>
      </c>
      <c r="H16">
        <v>363570</v>
      </c>
      <c r="I16">
        <v>218142</v>
      </c>
      <c r="J16">
        <v>145428</v>
      </c>
      <c r="K16">
        <v>9884662114</v>
      </c>
      <c r="L16">
        <v>7000000000</v>
      </c>
      <c r="M16">
        <v>300000000</v>
      </c>
      <c r="N16">
        <v>900000</v>
      </c>
      <c r="O16">
        <v>400000</v>
      </c>
      <c r="P16">
        <v>4000000</v>
      </c>
      <c r="Q16">
        <v>0.76717157286289461</v>
      </c>
      <c r="R16">
        <v>0.76086956521739135</v>
      </c>
      <c r="S16">
        <v>0.9375</v>
      </c>
      <c r="T16">
        <v>0.9</v>
      </c>
      <c r="U16">
        <v>0.88888888888888884</v>
      </c>
      <c r="V16">
        <v>0.88888888888888884</v>
      </c>
      <c r="W16">
        <v>6.5544364179825593E-2</v>
      </c>
      <c r="X16">
        <v>0.7634958114842807</v>
      </c>
      <c r="Y16">
        <v>76.349581148428072</v>
      </c>
      <c r="Z16" t="s">
        <v>969</v>
      </c>
      <c r="AA16">
        <v>0.6</v>
      </c>
      <c r="AB16">
        <v>0.4</v>
      </c>
      <c r="AC16">
        <v>0.66666666666666663</v>
      </c>
      <c r="AD16" t="s">
        <v>977</v>
      </c>
      <c r="AE16">
        <v>17184662114</v>
      </c>
      <c r="AF16" t="s">
        <v>1031</v>
      </c>
    </row>
    <row r="17" spans="1:32" x14ac:dyDescent="0.35">
      <c r="A17">
        <v>15</v>
      </c>
      <c r="B17">
        <v>15</v>
      </c>
      <c r="C17">
        <v>2019</v>
      </c>
      <c r="D17" t="s">
        <v>43</v>
      </c>
      <c r="E17" t="s">
        <v>17</v>
      </c>
      <c r="F17" s="4">
        <v>43238</v>
      </c>
      <c r="G17" t="s">
        <v>18</v>
      </c>
      <c r="H17">
        <v>332372</v>
      </c>
      <c r="I17">
        <v>199423</v>
      </c>
      <c r="J17">
        <v>132949</v>
      </c>
      <c r="K17">
        <v>10442118775</v>
      </c>
      <c r="L17">
        <v>6800000000</v>
      </c>
      <c r="M17">
        <v>300000000</v>
      </c>
      <c r="N17">
        <v>900000</v>
      </c>
      <c r="O17">
        <v>400000</v>
      </c>
      <c r="P17">
        <v>4000000</v>
      </c>
      <c r="Q17">
        <v>0.81043707839965451</v>
      </c>
      <c r="R17">
        <v>0.73913043478260865</v>
      </c>
      <c r="S17">
        <v>0.9375</v>
      </c>
      <c r="T17">
        <v>0.9</v>
      </c>
      <c r="U17">
        <v>0.88888888888888884</v>
      </c>
      <c r="V17">
        <v>0.88888888888888884</v>
      </c>
      <c r="W17">
        <v>5.9919991779236445E-2</v>
      </c>
      <c r="X17">
        <v>0.76696926934291954</v>
      </c>
      <c r="Y17">
        <v>76.696926934291952</v>
      </c>
      <c r="Z17" t="s">
        <v>969</v>
      </c>
      <c r="AA17">
        <v>0.59999939826459514</v>
      </c>
      <c r="AB17">
        <v>0.40000060173540491</v>
      </c>
      <c r="AC17">
        <v>0.6666683381555788</v>
      </c>
      <c r="AD17" t="s">
        <v>976</v>
      </c>
      <c r="AE17">
        <v>17542118775</v>
      </c>
      <c r="AF17" t="s">
        <v>1032</v>
      </c>
    </row>
    <row r="18" spans="1:32" x14ac:dyDescent="0.35">
      <c r="A18">
        <v>16</v>
      </c>
      <c r="B18">
        <v>16</v>
      </c>
      <c r="C18">
        <v>2019</v>
      </c>
      <c r="D18" t="s">
        <v>44</v>
      </c>
      <c r="E18" t="s">
        <v>45</v>
      </c>
      <c r="F18" s="4">
        <v>43672</v>
      </c>
      <c r="G18" t="s">
        <v>24</v>
      </c>
      <c r="H18">
        <v>327805</v>
      </c>
      <c r="I18">
        <v>196683</v>
      </c>
      <c r="J18">
        <v>131122</v>
      </c>
      <c r="K18">
        <v>988552118</v>
      </c>
      <c r="L18">
        <v>900000000</v>
      </c>
      <c r="M18">
        <v>200000000</v>
      </c>
      <c r="N18">
        <v>450000</v>
      </c>
      <c r="O18">
        <v>190000</v>
      </c>
      <c r="P18">
        <v>1800000</v>
      </c>
      <c r="Q18">
        <v>7.6723824696938531E-2</v>
      </c>
      <c r="R18">
        <v>9.7826086956521743E-2</v>
      </c>
      <c r="S18">
        <v>0.625</v>
      </c>
      <c r="T18">
        <v>0.45</v>
      </c>
      <c r="U18">
        <v>0.42222222222222222</v>
      </c>
      <c r="V18">
        <v>0.4</v>
      </c>
      <c r="W18">
        <v>5.9096653464168467E-2</v>
      </c>
      <c r="X18">
        <v>0.29658024399800503</v>
      </c>
      <c r="Y18">
        <v>29.658024399800503</v>
      </c>
      <c r="Z18" t="s">
        <v>967</v>
      </c>
      <c r="AA18">
        <v>0.6</v>
      </c>
      <c r="AB18">
        <v>0.4</v>
      </c>
      <c r="AC18">
        <v>0.66666666666666663</v>
      </c>
      <c r="AD18" t="s">
        <v>977</v>
      </c>
      <c r="AE18">
        <v>2088552118</v>
      </c>
      <c r="AF18" t="s">
        <v>1028</v>
      </c>
    </row>
    <row r="19" spans="1:32" x14ac:dyDescent="0.35">
      <c r="A19">
        <v>17</v>
      </c>
      <c r="B19">
        <v>17</v>
      </c>
      <c r="C19">
        <v>2019</v>
      </c>
      <c r="D19" t="s">
        <v>46</v>
      </c>
      <c r="E19" t="s">
        <v>47</v>
      </c>
      <c r="F19" s="4">
        <v>43560</v>
      </c>
      <c r="G19" t="s">
        <v>48</v>
      </c>
      <c r="H19">
        <v>324577</v>
      </c>
      <c r="I19">
        <v>194746</v>
      </c>
      <c r="J19">
        <v>129831</v>
      </c>
      <c r="K19">
        <v>3884552991</v>
      </c>
      <c r="L19">
        <v>6500000000</v>
      </c>
      <c r="M19">
        <v>300000000</v>
      </c>
      <c r="N19">
        <v>900000</v>
      </c>
      <c r="O19">
        <v>400000</v>
      </c>
      <c r="P19">
        <v>4000000</v>
      </c>
      <c r="Q19">
        <v>0.30148917520952823</v>
      </c>
      <c r="R19">
        <v>0.70652173913043481</v>
      </c>
      <c r="S19">
        <v>0.9375</v>
      </c>
      <c r="T19">
        <v>0.9</v>
      </c>
      <c r="U19">
        <v>0.88888888888888884</v>
      </c>
      <c r="V19">
        <v>0.88888888888888884</v>
      </c>
      <c r="W19">
        <v>5.8514709938650752E-2</v>
      </c>
      <c r="X19">
        <v>0.66966058750536284</v>
      </c>
      <c r="Y19">
        <v>66.966058750536277</v>
      </c>
      <c r="Z19" t="s">
        <v>966</v>
      </c>
      <c r="AA19">
        <v>0.59999938381339402</v>
      </c>
      <c r="AB19">
        <v>0.40000061618660593</v>
      </c>
      <c r="AC19">
        <v>0.6666683782978855</v>
      </c>
      <c r="AD19" t="s">
        <v>976</v>
      </c>
      <c r="AE19">
        <v>10684552991</v>
      </c>
      <c r="AF19" t="s">
        <v>1024</v>
      </c>
    </row>
    <row r="20" spans="1:32" x14ac:dyDescent="0.35">
      <c r="A20">
        <v>18</v>
      </c>
      <c r="B20">
        <v>18</v>
      </c>
      <c r="C20">
        <v>2019</v>
      </c>
      <c r="D20" t="s">
        <v>49</v>
      </c>
      <c r="E20" t="s">
        <v>50</v>
      </c>
      <c r="F20" s="4">
        <v>43605</v>
      </c>
      <c r="G20" t="s">
        <v>38</v>
      </c>
      <c r="H20">
        <v>314948</v>
      </c>
      <c r="I20">
        <v>188969</v>
      </c>
      <c r="J20">
        <v>125979</v>
      </c>
      <c r="K20">
        <v>822552118</v>
      </c>
      <c r="L20">
        <v>700000000</v>
      </c>
      <c r="M20">
        <v>200000000</v>
      </c>
      <c r="N20">
        <v>450000</v>
      </c>
      <c r="O20">
        <v>190000</v>
      </c>
      <c r="P20">
        <v>1800000</v>
      </c>
      <c r="Q20">
        <v>6.3840179345534001E-2</v>
      </c>
      <c r="R20">
        <v>7.6086956521739135E-2</v>
      </c>
      <c r="S20">
        <v>0.625</v>
      </c>
      <c r="T20">
        <v>0.45</v>
      </c>
      <c r="U20">
        <v>0.42222222222222222</v>
      </c>
      <c r="V20">
        <v>0.4</v>
      </c>
      <c r="W20">
        <v>5.6778794756739311E-2</v>
      </c>
      <c r="X20">
        <v>0.29031057120302201</v>
      </c>
      <c r="Y20">
        <v>29.031057120302201</v>
      </c>
      <c r="Z20" t="s">
        <v>967</v>
      </c>
      <c r="AA20">
        <v>0.60000063502546452</v>
      </c>
      <c r="AB20">
        <v>0.39999936497453548</v>
      </c>
      <c r="AC20">
        <v>0.66666490270890988</v>
      </c>
      <c r="AD20" t="s">
        <v>977</v>
      </c>
      <c r="AE20">
        <v>1722552118</v>
      </c>
      <c r="AF20" t="s">
        <v>1032</v>
      </c>
    </row>
    <row r="21" spans="1:32" x14ac:dyDescent="0.35">
      <c r="A21">
        <v>19</v>
      </c>
      <c r="B21">
        <v>19</v>
      </c>
      <c r="C21">
        <v>2019</v>
      </c>
      <c r="D21" t="s">
        <v>51</v>
      </c>
      <c r="E21" t="s">
        <v>50</v>
      </c>
      <c r="F21" s="4">
        <v>43773</v>
      </c>
      <c r="G21" t="s">
        <v>38</v>
      </c>
      <c r="H21">
        <v>298361</v>
      </c>
      <c r="I21">
        <v>179017</v>
      </c>
      <c r="J21">
        <v>119344</v>
      </c>
      <c r="K21">
        <v>988552118</v>
      </c>
      <c r="L21">
        <v>900000000</v>
      </c>
      <c r="M21">
        <v>200000000</v>
      </c>
      <c r="N21">
        <v>450000</v>
      </c>
      <c r="O21">
        <v>190000</v>
      </c>
      <c r="P21">
        <v>1800000</v>
      </c>
      <c r="Q21">
        <v>7.6723824696938531E-2</v>
      </c>
      <c r="R21">
        <v>9.7826086956521743E-2</v>
      </c>
      <c r="S21">
        <v>0.625</v>
      </c>
      <c r="T21">
        <v>0.45</v>
      </c>
      <c r="U21">
        <v>0.42222222222222222</v>
      </c>
      <c r="V21">
        <v>0.4</v>
      </c>
      <c r="W21">
        <v>5.3788492012698919E-2</v>
      </c>
      <c r="X21">
        <v>0.29599634623834337</v>
      </c>
      <c r="Y21">
        <v>29.599634623834337</v>
      </c>
      <c r="Z21" t="s">
        <v>967</v>
      </c>
      <c r="AA21">
        <v>0.60000134065779376</v>
      </c>
      <c r="AB21">
        <v>0.39999865934220624</v>
      </c>
      <c r="AC21">
        <v>0.66666294262556069</v>
      </c>
      <c r="AD21" t="s">
        <v>977</v>
      </c>
      <c r="AE21">
        <v>2088552118</v>
      </c>
      <c r="AF21" t="s">
        <v>1026</v>
      </c>
    </row>
    <row r="22" spans="1:32" x14ac:dyDescent="0.35">
      <c r="A22">
        <v>20</v>
      </c>
      <c r="B22">
        <v>20</v>
      </c>
      <c r="C22">
        <v>2019</v>
      </c>
      <c r="D22" t="s">
        <v>52</v>
      </c>
      <c r="E22" t="s">
        <v>53</v>
      </c>
      <c r="F22" s="4">
        <v>43609</v>
      </c>
      <c r="G22" t="s">
        <v>24</v>
      </c>
      <c r="H22">
        <v>265762</v>
      </c>
      <c r="I22">
        <v>159457</v>
      </c>
      <c r="J22">
        <v>106305</v>
      </c>
      <c r="K22">
        <v>988552118</v>
      </c>
      <c r="L22">
        <v>800000000</v>
      </c>
      <c r="M22">
        <v>210000000</v>
      </c>
      <c r="N22">
        <v>480000</v>
      </c>
      <c r="O22">
        <v>200000</v>
      </c>
      <c r="P22">
        <v>1900000</v>
      </c>
      <c r="Q22">
        <v>7.6723824696938531E-2</v>
      </c>
      <c r="R22">
        <v>8.6956521739130432E-2</v>
      </c>
      <c r="S22">
        <v>0.65625</v>
      </c>
      <c r="T22">
        <v>0.48</v>
      </c>
      <c r="U22">
        <v>0.44444444444444442</v>
      </c>
      <c r="V22">
        <v>0.42222222222222222</v>
      </c>
      <c r="W22">
        <v>4.7911547468599748E-2</v>
      </c>
      <c r="X22">
        <v>0.30794511180709155</v>
      </c>
      <c r="Y22">
        <v>30.794511180709154</v>
      </c>
      <c r="Z22" t="s">
        <v>967</v>
      </c>
      <c r="AA22">
        <v>0.59999924744696387</v>
      </c>
      <c r="AB22">
        <v>0.40000075255303619</v>
      </c>
      <c r="AC22">
        <v>0.66666875709438911</v>
      </c>
      <c r="AD22" t="s">
        <v>976</v>
      </c>
      <c r="AE22">
        <v>1998552118</v>
      </c>
      <c r="AF22" t="s">
        <v>1032</v>
      </c>
    </row>
    <row r="23" spans="1:32" x14ac:dyDescent="0.35">
      <c r="A23">
        <v>21</v>
      </c>
      <c r="B23">
        <v>21</v>
      </c>
      <c r="C23">
        <v>2019</v>
      </c>
      <c r="D23" t="s">
        <v>54</v>
      </c>
      <c r="E23" t="s">
        <v>55</v>
      </c>
      <c r="F23" s="4">
        <v>43556</v>
      </c>
      <c r="G23" t="s">
        <v>56</v>
      </c>
      <c r="H23">
        <v>255536</v>
      </c>
      <c r="I23">
        <v>153322</v>
      </c>
      <c r="J23">
        <v>102214</v>
      </c>
      <c r="K23">
        <v>1122552118</v>
      </c>
      <c r="L23">
        <v>700000000</v>
      </c>
      <c r="M23">
        <v>210000000</v>
      </c>
      <c r="N23">
        <v>480000</v>
      </c>
      <c r="O23">
        <v>200000</v>
      </c>
      <c r="P23">
        <v>1900000</v>
      </c>
      <c r="Q23">
        <v>8.7123875763734954E-2</v>
      </c>
      <c r="R23">
        <v>7.6086956521739135E-2</v>
      </c>
      <c r="S23">
        <v>0.65625</v>
      </c>
      <c r="T23">
        <v>0.48</v>
      </c>
      <c r="U23">
        <v>0.44444444444444442</v>
      </c>
      <c r="V23">
        <v>0.42222222222222222</v>
      </c>
      <c r="W23">
        <v>4.6068005184849999E-2</v>
      </c>
      <c r="X23">
        <v>0.3077665052609459</v>
      </c>
      <c r="Y23">
        <v>30.776650526094588</v>
      </c>
      <c r="Z23" t="s">
        <v>967</v>
      </c>
      <c r="AA23">
        <v>0.60000156533717364</v>
      </c>
      <c r="AB23">
        <v>0.39999843466282636</v>
      </c>
      <c r="AC23">
        <v>0.66666231851919489</v>
      </c>
      <c r="AD23" t="s">
        <v>977</v>
      </c>
      <c r="AE23">
        <v>2032552118</v>
      </c>
      <c r="AF23" t="s">
        <v>1024</v>
      </c>
    </row>
    <row r="24" spans="1:32" x14ac:dyDescent="0.35">
      <c r="A24">
        <v>22</v>
      </c>
      <c r="B24">
        <v>22</v>
      </c>
      <c r="C24">
        <v>2019</v>
      </c>
      <c r="D24" t="s">
        <v>57</v>
      </c>
      <c r="E24" t="s">
        <v>58</v>
      </c>
      <c r="F24" s="4">
        <v>43514</v>
      </c>
      <c r="G24" t="s">
        <v>59</v>
      </c>
      <c r="H24">
        <v>253456</v>
      </c>
      <c r="I24">
        <v>152074</v>
      </c>
      <c r="J24">
        <v>101382</v>
      </c>
      <c r="K24">
        <v>744552118</v>
      </c>
      <c r="L24">
        <v>600000000</v>
      </c>
      <c r="M24">
        <v>200000000</v>
      </c>
      <c r="N24">
        <v>450000</v>
      </c>
      <c r="O24">
        <v>190000</v>
      </c>
      <c r="P24">
        <v>1800000</v>
      </c>
      <c r="Q24">
        <v>5.7786418276801761E-2</v>
      </c>
      <c r="R24">
        <v>6.5217391304347824E-2</v>
      </c>
      <c r="S24">
        <v>0.625</v>
      </c>
      <c r="T24">
        <v>0.45</v>
      </c>
      <c r="U24">
        <v>0.42222222222222222</v>
      </c>
      <c r="V24">
        <v>0.4</v>
      </c>
      <c r="W24">
        <v>4.5693022987490381E-2</v>
      </c>
      <c r="X24">
        <v>0.28615363322907628</v>
      </c>
      <c r="Y24">
        <v>28.615363322907626</v>
      </c>
      <c r="Z24" t="s">
        <v>967</v>
      </c>
      <c r="AA24">
        <v>0.60000157818319555</v>
      </c>
      <c r="AB24">
        <v>0.39999842181680451</v>
      </c>
      <c r="AC24">
        <v>0.66666228283598772</v>
      </c>
      <c r="AD24" t="s">
        <v>977</v>
      </c>
      <c r="AE24">
        <v>1544552118</v>
      </c>
      <c r="AF24" t="s">
        <v>1033</v>
      </c>
    </row>
    <row r="25" spans="1:32" x14ac:dyDescent="0.35">
      <c r="A25">
        <v>23</v>
      </c>
      <c r="B25">
        <v>23</v>
      </c>
      <c r="C25">
        <v>2019</v>
      </c>
      <c r="D25" t="s">
        <v>60</v>
      </c>
      <c r="E25" t="s">
        <v>61</v>
      </c>
      <c r="F25" s="4">
        <v>43633</v>
      </c>
      <c r="G25" t="s">
        <v>62</v>
      </c>
      <c r="H25">
        <v>251083</v>
      </c>
      <c r="I25">
        <v>150650</v>
      </c>
      <c r="J25">
        <v>100433</v>
      </c>
      <c r="K25">
        <v>522552118</v>
      </c>
      <c r="L25">
        <v>400000000</v>
      </c>
      <c r="M25">
        <v>150000000</v>
      </c>
      <c r="N25">
        <v>300000</v>
      </c>
      <c r="O25">
        <v>130000</v>
      </c>
      <c r="P25">
        <v>1200000</v>
      </c>
      <c r="Q25">
        <v>4.0556482927333055E-2</v>
      </c>
      <c r="R25">
        <v>4.3478260869565216E-2</v>
      </c>
      <c r="S25">
        <v>0.46875</v>
      </c>
      <c r="T25">
        <v>0.3</v>
      </c>
      <c r="U25">
        <v>0.28888888888888886</v>
      </c>
      <c r="V25">
        <v>0.26666666666666666</v>
      </c>
      <c r="W25">
        <v>4.5265218778675773E-2</v>
      </c>
      <c r="X25">
        <v>0.20153870089595596</v>
      </c>
      <c r="Y25">
        <v>20.153870089595596</v>
      </c>
      <c r="Z25" t="s">
        <v>967</v>
      </c>
      <c r="AA25">
        <v>0.60000079654934824</v>
      </c>
      <c r="AB25">
        <v>0.39999920345065176</v>
      </c>
      <c r="AC25">
        <v>0.66666445403252572</v>
      </c>
      <c r="AD25" t="s">
        <v>977</v>
      </c>
      <c r="AE25">
        <v>1072552118</v>
      </c>
      <c r="AF25" t="s">
        <v>1027</v>
      </c>
    </row>
    <row r="26" spans="1:32" x14ac:dyDescent="0.35">
      <c r="A26">
        <v>24</v>
      </c>
      <c r="B26">
        <v>24</v>
      </c>
      <c r="C26">
        <v>2019</v>
      </c>
      <c r="D26" t="s">
        <v>63</v>
      </c>
      <c r="E26" t="s">
        <v>58</v>
      </c>
      <c r="F26" s="4">
        <v>43766</v>
      </c>
      <c r="G26" t="s">
        <v>59</v>
      </c>
      <c r="H26">
        <v>226357</v>
      </c>
      <c r="I26">
        <v>135814</v>
      </c>
      <c r="J26">
        <v>90543</v>
      </c>
      <c r="K26">
        <v>822552118</v>
      </c>
      <c r="L26">
        <v>700000000</v>
      </c>
      <c r="M26">
        <v>200000000</v>
      </c>
      <c r="N26">
        <v>450000</v>
      </c>
      <c r="O26">
        <v>190000</v>
      </c>
      <c r="P26">
        <v>1800000</v>
      </c>
      <c r="Q26">
        <v>6.3840179345534001E-2</v>
      </c>
      <c r="R26">
        <v>7.6086956521739135E-2</v>
      </c>
      <c r="S26">
        <v>0.625</v>
      </c>
      <c r="T26">
        <v>0.45</v>
      </c>
      <c r="U26">
        <v>0.42222222222222222</v>
      </c>
      <c r="V26">
        <v>0.4</v>
      </c>
      <c r="W26">
        <v>4.0807617907563286E-2</v>
      </c>
      <c r="X26">
        <v>0.28855374174961262</v>
      </c>
      <c r="Y26">
        <v>28.855374174961263</v>
      </c>
      <c r="Z26" t="s">
        <v>967</v>
      </c>
      <c r="AA26">
        <v>0.59999911643995985</v>
      </c>
      <c r="AB26">
        <v>0.4000008835600401</v>
      </c>
      <c r="AC26">
        <v>0.66666912100372566</v>
      </c>
      <c r="AD26" t="s">
        <v>976</v>
      </c>
      <c r="AE26">
        <v>1722552118</v>
      </c>
      <c r="AF26" t="s">
        <v>1030</v>
      </c>
    </row>
    <row r="27" spans="1:32" x14ac:dyDescent="0.35">
      <c r="A27">
        <v>25</v>
      </c>
      <c r="B27">
        <v>25</v>
      </c>
      <c r="C27">
        <v>2019</v>
      </c>
      <c r="D27" t="s">
        <v>64</v>
      </c>
      <c r="E27" t="s">
        <v>61</v>
      </c>
      <c r="F27" s="4">
        <v>43752</v>
      </c>
      <c r="G27" t="s">
        <v>21</v>
      </c>
      <c r="H27">
        <v>212499</v>
      </c>
      <c r="I27">
        <v>127499</v>
      </c>
      <c r="J27">
        <v>85000</v>
      </c>
      <c r="K27">
        <v>611552118</v>
      </c>
      <c r="L27">
        <v>500000000</v>
      </c>
      <c r="M27">
        <v>200000000</v>
      </c>
      <c r="N27">
        <v>450000</v>
      </c>
      <c r="O27">
        <v>190000</v>
      </c>
      <c r="P27">
        <v>1800000</v>
      </c>
      <c r="Q27">
        <v>4.7463979531399338E-2</v>
      </c>
      <c r="R27">
        <v>5.434782608695652E-2</v>
      </c>
      <c r="S27">
        <v>0.625</v>
      </c>
      <c r="T27">
        <v>0.45</v>
      </c>
      <c r="U27">
        <v>0.42222222222222222</v>
      </c>
      <c r="V27">
        <v>0.4</v>
      </c>
      <c r="W27">
        <v>3.8309299017654813E-2</v>
      </c>
      <c r="X27">
        <v>0.28163555853126537</v>
      </c>
      <c r="Y27">
        <v>28.163555853126539</v>
      </c>
      <c r="Z27" t="s">
        <v>967</v>
      </c>
      <c r="AA27">
        <v>0.59999811763820066</v>
      </c>
      <c r="AB27">
        <v>0.40000188236179934</v>
      </c>
      <c r="AC27">
        <v>0.66667189546584682</v>
      </c>
      <c r="AD27" t="s">
        <v>976</v>
      </c>
      <c r="AE27">
        <v>1311552118</v>
      </c>
      <c r="AF27" t="s">
        <v>1030</v>
      </c>
    </row>
    <row r="28" spans="1:32" x14ac:dyDescent="0.35">
      <c r="A28">
        <v>26</v>
      </c>
      <c r="B28">
        <v>26</v>
      </c>
      <c r="C28">
        <v>2019</v>
      </c>
      <c r="D28" t="s">
        <v>65</v>
      </c>
      <c r="E28" t="s">
        <v>66</v>
      </c>
      <c r="F28" s="4">
        <v>43528</v>
      </c>
      <c r="G28" t="s">
        <v>18</v>
      </c>
      <c r="H28">
        <v>203795</v>
      </c>
      <c r="I28">
        <v>122277</v>
      </c>
      <c r="J28">
        <v>81518</v>
      </c>
      <c r="K28">
        <v>1122552118</v>
      </c>
      <c r="L28">
        <v>900000000</v>
      </c>
      <c r="M28">
        <v>200000000</v>
      </c>
      <c r="N28">
        <v>450000</v>
      </c>
      <c r="O28">
        <v>190000</v>
      </c>
      <c r="P28">
        <v>1800000</v>
      </c>
      <c r="Q28">
        <v>8.7123875763734954E-2</v>
      </c>
      <c r="R28">
        <v>9.7826086956521743E-2</v>
      </c>
      <c r="S28">
        <v>0.625</v>
      </c>
      <c r="T28">
        <v>0.45</v>
      </c>
      <c r="U28">
        <v>0.42222222222222222</v>
      </c>
      <c r="V28">
        <v>0.4</v>
      </c>
      <c r="W28">
        <v>3.6740142745626862E-2</v>
      </c>
      <c r="X28">
        <v>0.29599303701098878</v>
      </c>
      <c r="Y28">
        <v>29.599303701098879</v>
      </c>
      <c r="Z28" t="s">
        <v>967</v>
      </c>
      <c r="AA28">
        <v>0.6</v>
      </c>
      <c r="AB28">
        <v>0.4</v>
      </c>
      <c r="AC28">
        <v>0.66666666666666663</v>
      </c>
      <c r="AD28" t="s">
        <v>977</v>
      </c>
      <c r="AE28">
        <v>2222552118</v>
      </c>
      <c r="AF28" t="s">
        <v>1034</v>
      </c>
    </row>
    <row r="29" spans="1:32" x14ac:dyDescent="0.35">
      <c r="A29">
        <v>27</v>
      </c>
      <c r="B29">
        <v>27</v>
      </c>
      <c r="C29">
        <v>2019</v>
      </c>
      <c r="D29" t="s">
        <v>67</v>
      </c>
      <c r="E29" t="s">
        <v>66</v>
      </c>
      <c r="F29" s="4">
        <v>43759</v>
      </c>
      <c r="G29" t="s">
        <v>18</v>
      </c>
      <c r="H29">
        <v>202302</v>
      </c>
      <c r="I29">
        <v>121381</v>
      </c>
      <c r="J29">
        <v>80921</v>
      </c>
      <c r="K29">
        <v>1488552118</v>
      </c>
      <c r="L29">
        <v>1200000000</v>
      </c>
      <c r="M29">
        <v>220000000</v>
      </c>
      <c r="N29">
        <v>500000</v>
      </c>
      <c r="O29">
        <v>220000</v>
      </c>
      <c r="P29">
        <v>2000000</v>
      </c>
      <c r="Q29">
        <v>0.1155299853939401</v>
      </c>
      <c r="R29">
        <v>0.13043478260869565</v>
      </c>
      <c r="S29">
        <v>0.6875</v>
      </c>
      <c r="T29">
        <v>0.5</v>
      </c>
      <c r="U29">
        <v>0.48888888888888887</v>
      </c>
      <c r="V29">
        <v>0.44444444444444442</v>
      </c>
      <c r="W29">
        <v>3.6470984851079788E-2</v>
      </c>
      <c r="X29">
        <v>0.33699500763689516</v>
      </c>
      <c r="Y29">
        <v>33.699500763689514</v>
      </c>
      <c r="Z29" t="s">
        <v>967</v>
      </c>
      <c r="AA29">
        <v>0.59999901137902745</v>
      </c>
      <c r="AB29">
        <v>0.40000098862097261</v>
      </c>
      <c r="AC29">
        <v>0.66666941284055992</v>
      </c>
      <c r="AD29" t="s">
        <v>976</v>
      </c>
      <c r="AE29">
        <v>2908552118</v>
      </c>
      <c r="AF29" t="s">
        <v>1030</v>
      </c>
    </row>
    <row r="30" spans="1:32" x14ac:dyDescent="0.35">
      <c r="A30">
        <v>28</v>
      </c>
      <c r="B30">
        <v>28</v>
      </c>
      <c r="C30">
        <v>2019</v>
      </c>
      <c r="D30" t="s">
        <v>68</v>
      </c>
      <c r="E30" t="s">
        <v>69</v>
      </c>
      <c r="F30" s="4">
        <v>43787</v>
      </c>
      <c r="G30" t="s">
        <v>70</v>
      </c>
      <c r="H30">
        <v>191051</v>
      </c>
      <c r="I30">
        <v>114631</v>
      </c>
      <c r="J30">
        <v>76420</v>
      </c>
      <c r="K30">
        <v>2112552118</v>
      </c>
      <c r="L30">
        <v>1500000000</v>
      </c>
      <c r="M30">
        <v>260000000</v>
      </c>
      <c r="N30">
        <v>700000</v>
      </c>
      <c r="O30">
        <v>300000</v>
      </c>
      <c r="P30">
        <v>2500000</v>
      </c>
      <c r="Q30">
        <v>0.16396007394379808</v>
      </c>
      <c r="R30">
        <v>0.16304347826086957</v>
      </c>
      <c r="S30">
        <v>0.8125</v>
      </c>
      <c r="T30">
        <v>0.7</v>
      </c>
      <c r="U30">
        <v>0.66666666666666663</v>
      </c>
      <c r="V30">
        <v>0.55555555555555558</v>
      </c>
      <c r="W30">
        <v>3.4442655667188876E-2</v>
      </c>
      <c r="X30">
        <v>0.43422723007095559</v>
      </c>
      <c r="Y30">
        <v>43.422723007095563</v>
      </c>
      <c r="Z30" t="s">
        <v>968</v>
      </c>
      <c r="AA30">
        <v>0.6000020936817918</v>
      </c>
      <c r="AB30">
        <v>0.39999790631820825</v>
      </c>
      <c r="AC30">
        <v>0.66666085090420568</v>
      </c>
      <c r="AD30" t="s">
        <v>977</v>
      </c>
      <c r="AE30">
        <v>3872552118</v>
      </c>
      <c r="AF30" t="s">
        <v>1026</v>
      </c>
    </row>
    <row r="31" spans="1:32" x14ac:dyDescent="0.35">
      <c r="A31">
        <v>29</v>
      </c>
      <c r="B31">
        <v>29</v>
      </c>
      <c r="C31">
        <v>2019</v>
      </c>
      <c r="D31" t="s">
        <v>71</v>
      </c>
      <c r="E31" t="s">
        <v>72</v>
      </c>
      <c r="F31" s="4">
        <v>43556</v>
      </c>
      <c r="G31" t="s">
        <v>24</v>
      </c>
      <c r="H31">
        <v>187575</v>
      </c>
      <c r="I31">
        <v>112545</v>
      </c>
      <c r="J31">
        <v>75030</v>
      </c>
      <c r="K31">
        <v>744552118</v>
      </c>
      <c r="L31">
        <v>600000000</v>
      </c>
      <c r="M31">
        <v>200000000</v>
      </c>
      <c r="N31">
        <v>450000</v>
      </c>
      <c r="O31">
        <v>190000</v>
      </c>
      <c r="P31">
        <v>1800000</v>
      </c>
      <c r="Q31">
        <v>5.7786418276801761E-2</v>
      </c>
      <c r="R31">
        <v>6.5217391304347824E-2</v>
      </c>
      <c r="S31">
        <v>0.625</v>
      </c>
      <c r="T31">
        <v>0.45</v>
      </c>
      <c r="U31">
        <v>0.42222222222222222</v>
      </c>
      <c r="V31">
        <v>0.4</v>
      </c>
      <c r="W31">
        <v>3.3816002725832128E-2</v>
      </c>
      <c r="X31">
        <v>0.28484716100029389</v>
      </c>
      <c r="Y31">
        <v>28.484716100029388</v>
      </c>
      <c r="Z31" t="s">
        <v>967</v>
      </c>
      <c r="AA31">
        <v>0.6</v>
      </c>
      <c r="AB31">
        <v>0.4</v>
      </c>
      <c r="AC31">
        <v>0.66666666666666663</v>
      </c>
      <c r="AD31" t="s">
        <v>977</v>
      </c>
      <c r="AE31">
        <v>1544552118</v>
      </c>
      <c r="AF31" t="s">
        <v>1024</v>
      </c>
    </row>
    <row r="32" spans="1:32" x14ac:dyDescent="0.35">
      <c r="A32">
        <v>30</v>
      </c>
      <c r="B32">
        <v>30</v>
      </c>
      <c r="C32">
        <v>2019</v>
      </c>
      <c r="D32" t="s">
        <v>73</v>
      </c>
      <c r="E32" t="s">
        <v>74</v>
      </c>
      <c r="F32" s="4">
        <v>43808</v>
      </c>
      <c r="G32" t="s">
        <v>38</v>
      </c>
      <c r="H32">
        <v>182300</v>
      </c>
      <c r="I32">
        <v>109380</v>
      </c>
      <c r="J32">
        <v>72920</v>
      </c>
      <c r="K32">
        <v>1122552118</v>
      </c>
      <c r="L32">
        <v>900000000</v>
      </c>
      <c r="M32">
        <v>210000000</v>
      </c>
      <c r="N32">
        <v>480000</v>
      </c>
      <c r="O32">
        <v>200000</v>
      </c>
      <c r="P32">
        <v>1900000</v>
      </c>
      <c r="Q32">
        <v>8.7123875763734954E-2</v>
      </c>
      <c r="R32">
        <v>9.7826086956521743E-2</v>
      </c>
      <c r="S32">
        <v>0.65625</v>
      </c>
      <c r="T32">
        <v>0.48</v>
      </c>
      <c r="U32">
        <v>0.44444444444444442</v>
      </c>
      <c r="V32">
        <v>0.42222222222222222</v>
      </c>
      <c r="W32">
        <v>3.2865026239739817E-2</v>
      </c>
      <c r="X32">
        <v>0.31000982975089686</v>
      </c>
      <c r="Y32">
        <v>31.000982975089684</v>
      </c>
      <c r="Z32" t="s">
        <v>967</v>
      </c>
      <c r="AA32">
        <v>0.6</v>
      </c>
      <c r="AB32">
        <v>0.4</v>
      </c>
      <c r="AC32">
        <v>0.66666666666666663</v>
      </c>
      <c r="AD32" t="s">
        <v>977</v>
      </c>
      <c r="AE32">
        <v>2232552118</v>
      </c>
      <c r="AF32" t="s">
        <v>1035</v>
      </c>
    </row>
    <row r="33" spans="1:32" x14ac:dyDescent="0.35">
      <c r="A33">
        <v>31</v>
      </c>
      <c r="B33">
        <v>31</v>
      </c>
      <c r="C33">
        <v>2019</v>
      </c>
      <c r="D33" t="s">
        <v>75</v>
      </c>
      <c r="E33" t="s">
        <v>74</v>
      </c>
      <c r="F33" s="4">
        <v>43549</v>
      </c>
      <c r="G33" t="s">
        <v>38</v>
      </c>
      <c r="H33">
        <v>169319</v>
      </c>
      <c r="I33">
        <v>101591</v>
      </c>
      <c r="J33">
        <v>67728</v>
      </c>
      <c r="K33">
        <v>1488552118</v>
      </c>
      <c r="L33">
        <v>1200000000</v>
      </c>
      <c r="M33">
        <v>210000000</v>
      </c>
      <c r="N33">
        <v>480000</v>
      </c>
      <c r="O33">
        <v>200000</v>
      </c>
      <c r="P33">
        <v>1900000</v>
      </c>
      <c r="Q33">
        <v>0.1155299853939401</v>
      </c>
      <c r="R33">
        <v>0.13043478260869565</v>
      </c>
      <c r="S33">
        <v>0.65625</v>
      </c>
      <c r="T33">
        <v>0.48</v>
      </c>
      <c r="U33">
        <v>0.44444444444444442</v>
      </c>
      <c r="V33">
        <v>0.42222222222222222</v>
      </c>
      <c r="W33">
        <v>3.0524812824391151E-2</v>
      </c>
      <c r="X33">
        <v>0.32040898426951492</v>
      </c>
      <c r="Y33">
        <v>32.040898426951493</v>
      </c>
      <c r="Z33" t="s">
        <v>967</v>
      </c>
      <c r="AA33">
        <v>0.59999763759530822</v>
      </c>
      <c r="AB33">
        <v>0.40000236240469172</v>
      </c>
      <c r="AC33">
        <v>0.66667322892775938</v>
      </c>
      <c r="AD33" t="s">
        <v>976</v>
      </c>
      <c r="AE33">
        <v>2898552118</v>
      </c>
      <c r="AF33" t="s">
        <v>1034</v>
      </c>
    </row>
    <row r="34" spans="1:32" x14ac:dyDescent="0.35">
      <c r="A34">
        <v>32</v>
      </c>
      <c r="B34">
        <v>32</v>
      </c>
      <c r="C34">
        <v>2019</v>
      </c>
      <c r="D34" t="s">
        <v>76</v>
      </c>
      <c r="E34" t="s">
        <v>77</v>
      </c>
      <c r="F34" s="4">
        <v>43594</v>
      </c>
      <c r="G34" t="s">
        <v>27</v>
      </c>
      <c r="H34">
        <v>168075</v>
      </c>
      <c r="I34">
        <v>100845</v>
      </c>
      <c r="J34">
        <v>67230</v>
      </c>
      <c r="K34">
        <v>611552118</v>
      </c>
      <c r="L34">
        <v>400000000</v>
      </c>
      <c r="M34">
        <v>150000000</v>
      </c>
      <c r="N34">
        <v>300000</v>
      </c>
      <c r="O34">
        <v>130000</v>
      </c>
      <c r="P34">
        <v>1200000</v>
      </c>
      <c r="Q34">
        <v>4.7463979531399338E-2</v>
      </c>
      <c r="R34">
        <v>4.3478260869565216E-2</v>
      </c>
      <c r="S34">
        <v>0.46875</v>
      </c>
      <c r="T34">
        <v>0.3</v>
      </c>
      <c r="U34">
        <v>0.28888888888888886</v>
      </c>
      <c r="V34">
        <v>0.26666666666666666</v>
      </c>
      <c r="W34">
        <v>3.0300544625585683E-2</v>
      </c>
      <c r="X34">
        <v>0.20113593612784791</v>
      </c>
      <c r="Y34">
        <v>20.11359361278479</v>
      </c>
      <c r="Z34" t="s">
        <v>967</v>
      </c>
      <c r="AA34">
        <v>0.6</v>
      </c>
      <c r="AB34">
        <v>0.4</v>
      </c>
      <c r="AC34">
        <v>0.66666666666666663</v>
      </c>
      <c r="AD34" t="s">
        <v>977</v>
      </c>
      <c r="AE34">
        <v>1161552118</v>
      </c>
      <c r="AF34" t="s">
        <v>1032</v>
      </c>
    </row>
    <row r="35" spans="1:32" x14ac:dyDescent="0.35">
      <c r="A35">
        <v>33</v>
      </c>
      <c r="B35">
        <v>33</v>
      </c>
      <c r="C35">
        <v>2019</v>
      </c>
      <c r="D35" t="s">
        <v>78</v>
      </c>
      <c r="E35" t="s">
        <v>79</v>
      </c>
      <c r="F35" s="4">
        <v>43525</v>
      </c>
      <c r="G35" t="s">
        <v>80</v>
      </c>
      <c r="H35">
        <v>167640</v>
      </c>
      <c r="I35">
        <v>100584</v>
      </c>
      <c r="J35">
        <v>67056</v>
      </c>
      <c r="K35">
        <v>522552118</v>
      </c>
      <c r="L35">
        <v>350000000</v>
      </c>
      <c r="M35">
        <v>120000000</v>
      </c>
      <c r="N35">
        <v>200000</v>
      </c>
      <c r="O35">
        <v>90000</v>
      </c>
      <c r="P35">
        <v>700000</v>
      </c>
      <c r="Q35">
        <v>4.0556482927333055E-2</v>
      </c>
      <c r="R35">
        <v>3.8043478260869568E-2</v>
      </c>
      <c r="S35">
        <v>0.375</v>
      </c>
      <c r="T35">
        <v>0.2</v>
      </c>
      <c r="U35">
        <v>0.2</v>
      </c>
      <c r="V35">
        <v>0.15555555555555556</v>
      </c>
      <c r="W35">
        <v>3.0222122867964801E-2</v>
      </c>
      <c r="X35">
        <v>0.14600865841341057</v>
      </c>
      <c r="Y35">
        <v>14.600865841341056</v>
      </c>
      <c r="Z35" t="s">
        <v>970</v>
      </c>
      <c r="AA35">
        <v>0.6</v>
      </c>
      <c r="AB35">
        <v>0.4</v>
      </c>
      <c r="AC35">
        <v>0.66666666666666663</v>
      </c>
      <c r="AD35" t="s">
        <v>977</v>
      </c>
      <c r="AE35">
        <v>992552118</v>
      </c>
      <c r="AF35" t="s">
        <v>1034</v>
      </c>
    </row>
    <row r="36" spans="1:32" x14ac:dyDescent="0.35">
      <c r="A36">
        <v>34</v>
      </c>
      <c r="B36">
        <v>34</v>
      </c>
      <c r="C36">
        <v>2019</v>
      </c>
      <c r="D36" t="s">
        <v>81</v>
      </c>
      <c r="E36" t="s">
        <v>82</v>
      </c>
      <c r="F36" s="4">
        <v>43766</v>
      </c>
      <c r="G36" t="s">
        <v>24</v>
      </c>
      <c r="H36">
        <v>165739</v>
      </c>
      <c r="I36">
        <v>99443</v>
      </c>
      <c r="J36">
        <v>66296</v>
      </c>
      <c r="K36">
        <v>2112552118</v>
      </c>
      <c r="L36">
        <v>1600000000</v>
      </c>
      <c r="M36">
        <v>260000000</v>
      </c>
      <c r="N36">
        <v>700000</v>
      </c>
      <c r="O36">
        <v>300000</v>
      </c>
      <c r="P36">
        <v>2500000</v>
      </c>
      <c r="Q36">
        <v>0.16396007394379808</v>
      </c>
      <c r="R36">
        <v>0.17391304347826086</v>
      </c>
      <c r="S36">
        <v>0.8125</v>
      </c>
      <c r="T36">
        <v>0.7</v>
      </c>
      <c r="U36">
        <v>0.66666666666666663</v>
      </c>
      <c r="V36">
        <v>0.55555555555555558</v>
      </c>
      <c r="W36">
        <v>2.9879410773166418E-2</v>
      </c>
      <c r="X36">
        <v>0.43557309921956966</v>
      </c>
      <c r="Y36">
        <v>43.557309921956964</v>
      </c>
      <c r="Z36" t="s">
        <v>968</v>
      </c>
      <c r="AA36">
        <v>0.599997586566831</v>
      </c>
      <c r="AB36">
        <v>0.400002413433169</v>
      </c>
      <c r="AC36">
        <v>0.66667337067465782</v>
      </c>
      <c r="AD36" t="s">
        <v>976</v>
      </c>
      <c r="AE36">
        <v>3972552118</v>
      </c>
      <c r="AF36" t="s">
        <v>1030</v>
      </c>
    </row>
    <row r="37" spans="1:32" x14ac:dyDescent="0.35">
      <c r="A37">
        <v>35</v>
      </c>
      <c r="B37">
        <v>35</v>
      </c>
      <c r="C37">
        <v>2019</v>
      </c>
      <c r="D37" t="s">
        <v>83</v>
      </c>
      <c r="E37" t="s">
        <v>84</v>
      </c>
      <c r="F37" s="4">
        <v>43746</v>
      </c>
      <c r="G37" t="s">
        <v>85</v>
      </c>
      <c r="H37">
        <v>165479</v>
      </c>
      <c r="I37">
        <v>99287</v>
      </c>
      <c r="J37">
        <v>66192</v>
      </c>
      <c r="K37">
        <v>822552118</v>
      </c>
      <c r="L37">
        <v>700000000</v>
      </c>
      <c r="M37">
        <v>200000000</v>
      </c>
      <c r="N37">
        <v>450000</v>
      </c>
      <c r="O37">
        <v>190000</v>
      </c>
      <c r="P37">
        <v>1800000</v>
      </c>
      <c r="Q37">
        <v>6.3840179345534001E-2</v>
      </c>
      <c r="R37">
        <v>7.6086956521739135E-2</v>
      </c>
      <c r="S37">
        <v>0.625</v>
      </c>
      <c r="T37">
        <v>0.45</v>
      </c>
      <c r="U37">
        <v>0.42222222222222222</v>
      </c>
      <c r="V37">
        <v>0.4</v>
      </c>
      <c r="W37">
        <v>2.9832537998496465E-2</v>
      </c>
      <c r="X37">
        <v>0.28734648295961529</v>
      </c>
      <c r="Y37">
        <v>28.734648295961527</v>
      </c>
      <c r="Z37" t="s">
        <v>967</v>
      </c>
      <c r="AA37">
        <v>0.5999975827748536</v>
      </c>
      <c r="AB37">
        <v>0.4000024172251464</v>
      </c>
      <c r="AC37">
        <v>0.66667338120801312</v>
      </c>
      <c r="AD37" t="s">
        <v>976</v>
      </c>
      <c r="AE37">
        <v>1722552118</v>
      </c>
      <c r="AF37" t="s">
        <v>1030</v>
      </c>
    </row>
    <row r="38" spans="1:32" x14ac:dyDescent="0.35">
      <c r="A38">
        <v>36</v>
      </c>
      <c r="B38">
        <v>36</v>
      </c>
      <c r="C38">
        <v>2019</v>
      </c>
      <c r="D38" t="s">
        <v>86</v>
      </c>
      <c r="E38" t="s">
        <v>72</v>
      </c>
      <c r="F38" s="4">
        <v>43525</v>
      </c>
      <c r="G38" t="s">
        <v>80</v>
      </c>
      <c r="H38">
        <v>157429</v>
      </c>
      <c r="I38">
        <v>94457</v>
      </c>
      <c r="J38">
        <v>62972</v>
      </c>
      <c r="K38">
        <v>244552118</v>
      </c>
      <c r="L38">
        <v>200000000</v>
      </c>
      <c r="M38">
        <v>120000000</v>
      </c>
      <c r="N38">
        <v>200000</v>
      </c>
      <c r="O38">
        <v>90000</v>
      </c>
      <c r="P38">
        <v>700000</v>
      </c>
      <c r="Q38">
        <v>1.8980257579800184E-2</v>
      </c>
      <c r="R38">
        <v>2.1739130434782608E-2</v>
      </c>
      <c r="S38">
        <v>0.375</v>
      </c>
      <c r="T38">
        <v>0.2</v>
      </c>
      <c r="U38">
        <v>0.2</v>
      </c>
      <c r="V38">
        <v>0.15555555555555556</v>
      </c>
      <c r="W38">
        <v>2.8381284782753702E-2</v>
      </c>
      <c r="X38">
        <v>0.13915070653104664</v>
      </c>
      <c r="Y38">
        <v>13.915070653104664</v>
      </c>
      <c r="Z38" t="s">
        <v>970</v>
      </c>
      <c r="AA38">
        <v>0.59999745917207126</v>
      </c>
      <c r="AB38">
        <v>0.4000025408279288</v>
      </c>
      <c r="AC38">
        <v>0.66667372455191254</v>
      </c>
      <c r="AD38" t="s">
        <v>976</v>
      </c>
      <c r="AE38">
        <v>564552118</v>
      </c>
      <c r="AF38" t="s">
        <v>1034</v>
      </c>
    </row>
    <row r="39" spans="1:32" x14ac:dyDescent="0.35">
      <c r="A39">
        <v>37</v>
      </c>
      <c r="B39">
        <v>37</v>
      </c>
      <c r="C39">
        <v>2019</v>
      </c>
      <c r="D39" t="s">
        <v>87</v>
      </c>
      <c r="E39" t="s">
        <v>88</v>
      </c>
      <c r="F39" s="4">
        <v>43635</v>
      </c>
      <c r="G39" t="s">
        <v>24</v>
      </c>
      <c r="H39">
        <v>156993</v>
      </c>
      <c r="I39">
        <v>94196</v>
      </c>
      <c r="J39">
        <v>62797</v>
      </c>
      <c r="K39">
        <v>1122552118</v>
      </c>
      <c r="L39">
        <v>1200000000</v>
      </c>
      <c r="M39">
        <v>210000000</v>
      </c>
      <c r="N39">
        <v>480000</v>
      </c>
      <c r="O39">
        <v>200000</v>
      </c>
      <c r="P39">
        <v>1900000</v>
      </c>
      <c r="Q39">
        <v>8.7123875763734954E-2</v>
      </c>
      <c r="R39">
        <v>0.13043478260869565</v>
      </c>
      <c r="S39">
        <v>0.65625</v>
      </c>
      <c r="T39">
        <v>0.48</v>
      </c>
      <c r="U39">
        <v>0.44444444444444442</v>
      </c>
      <c r="V39">
        <v>0.42222222222222222</v>
      </c>
      <c r="W39">
        <v>2.8302682745230245E-2</v>
      </c>
      <c r="X39">
        <v>0.31505145022737036</v>
      </c>
      <c r="Y39">
        <v>31.505145022737036</v>
      </c>
      <c r="Z39" t="s">
        <v>967</v>
      </c>
      <c r="AA39">
        <v>0.6000012739421503</v>
      </c>
      <c r="AB39">
        <v>0.3999987260578497</v>
      </c>
      <c r="AC39">
        <v>0.66666312794598492</v>
      </c>
      <c r="AD39" t="s">
        <v>977</v>
      </c>
      <c r="AE39">
        <v>2532552118</v>
      </c>
      <c r="AF39" t="s">
        <v>1027</v>
      </c>
    </row>
    <row r="40" spans="1:32" x14ac:dyDescent="0.35">
      <c r="A40">
        <v>38</v>
      </c>
      <c r="B40">
        <v>38</v>
      </c>
      <c r="C40">
        <v>2019</v>
      </c>
      <c r="D40" t="s">
        <v>89</v>
      </c>
      <c r="E40" t="s">
        <v>74</v>
      </c>
      <c r="F40" s="4">
        <v>43635</v>
      </c>
      <c r="G40" t="s">
        <v>38</v>
      </c>
      <c r="H40">
        <v>156048</v>
      </c>
      <c r="I40">
        <v>93629</v>
      </c>
      <c r="J40">
        <v>62419</v>
      </c>
      <c r="K40">
        <v>1122552118</v>
      </c>
      <c r="L40">
        <v>900000000</v>
      </c>
      <c r="M40">
        <v>210000000</v>
      </c>
      <c r="N40">
        <v>480000</v>
      </c>
      <c r="O40">
        <v>200000</v>
      </c>
      <c r="P40">
        <v>1900000</v>
      </c>
      <c r="Q40">
        <v>8.7123875763734954E-2</v>
      </c>
      <c r="R40">
        <v>9.7826086956521743E-2</v>
      </c>
      <c r="S40">
        <v>0.65625</v>
      </c>
      <c r="T40">
        <v>0.48</v>
      </c>
      <c r="U40">
        <v>0.44444444444444442</v>
      </c>
      <c r="V40">
        <v>0.42222222222222222</v>
      </c>
      <c r="W40">
        <v>2.8132318237295225E-2</v>
      </c>
      <c r="X40">
        <v>0.30948923187062793</v>
      </c>
      <c r="Y40">
        <v>30.948923187062793</v>
      </c>
      <c r="Z40" t="s">
        <v>967</v>
      </c>
      <c r="AA40">
        <v>0.60000128165692612</v>
      </c>
      <c r="AB40">
        <v>0.39999871834307393</v>
      </c>
      <c r="AC40">
        <v>0.66666310651614347</v>
      </c>
      <c r="AD40" t="s">
        <v>977</v>
      </c>
      <c r="AE40">
        <v>2232552118</v>
      </c>
      <c r="AF40" t="s">
        <v>1027</v>
      </c>
    </row>
    <row r="41" spans="1:32" x14ac:dyDescent="0.35">
      <c r="A41">
        <v>39</v>
      </c>
      <c r="B41">
        <v>39</v>
      </c>
      <c r="C41">
        <v>2019</v>
      </c>
      <c r="D41" t="s">
        <v>90</v>
      </c>
      <c r="E41" t="s">
        <v>84</v>
      </c>
      <c r="F41" s="4">
        <v>43626</v>
      </c>
      <c r="G41" t="s">
        <v>85</v>
      </c>
      <c r="H41">
        <v>144234</v>
      </c>
      <c r="I41">
        <v>86540</v>
      </c>
      <c r="J41">
        <v>57694</v>
      </c>
      <c r="K41">
        <v>744552118</v>
      </c>
      <c r="L41">
        <v>600000000</v>
      </c>
      <c r="M41">
        <v>200000000</v>
      </c>
      <c r="N41">
        <v>450000</v>
      </c>
      <c r="O41">
        <v>190000</v>
      </c>
      <c r="P41">
        <v>1800000</v>
      </c>
      <c r="Q41">
        <v>5.7786418276801761E-2</v>
      </c>
      <c r="R41">
        <v>6.5217391304347824E-2</v>
      </c>
      <c r="S41">
        <v>0.625</v>
      </c>
      <c r="T41">
        <v>0.45</v>
      </c>
      <c r="U41">
        <v>0.42222222222222222</v>
      </c>
      <c r="V41">
        <v>0.4</v>
      </c>
      <c r="W41">
        <v>2.6002491468253612E-2</v>
      </c>
      <c r="X41">
        <v>0.28398767476196024</v>
      </c>
      <c r="Y41">
        <v>28.398767476196024</v>
      </c>
      <c r="Z41" t="s">
        <v>967</v>
      </c>
      <c r="AA41">
        <v>0.59999722672878797</v>
      </c>
      <c r="AB41">
        <v>0.40000277327121203</v>
      </c>
      <c r="AC41">
        <v>0.66667437023341802</v>
      </c>
      <c r="AD41" t="s">
        <v>976</v>
      </c>
      <c r="AE41">
        <v>1544552118</v>
      </c>
      <c r="AF41" t="s">
        <v>1027</v>
      </c>
    </row>
    <row r="42" spans="1:32" x14ac:dyDescent="0.35">
      <c r="A42">
        <v>40</v>
      </c>
      <c r="B42">
        <v>40</v>
      </c>
      <c r="C42">
        <v>2019</v>
      </c>
      <c r="D42" t="s">
        <v>91</v>
      </c>
      <c r="E42" t="s">
        <v>92</v>
      </c>
      <c r="F42" s="4">
        <v>43585</v>
      </c>
      <c r="G42" t="s">
        <v>24</v>
      </c>
      <c r="H42">
        <v>143424</v>
      </c>
      <c r="I42">
        <v>86054</v>
      </c>
      <c r="J42">
        <v>57370</v>
      </c>
      <c r="K42">
        <v>611552118</v>
      </c>
      <c r="L42">
        <v>500000000</v>
      </c>
      <c r="M42">
        <v>200000000</v>
      </c>
      <c r="N42">
        <v>450000</v>
      </c>
      <c r="O42">
        <v>190000</v>
      </c>
      <c r="P42">
        <v>1800000</v>
      </c>
      <c r="Q42">
        <v>4.7463979531399338E-2</v>
      </c>
      <c r="R42">
        <v>5.434782608695652E-2</v>
      </c>
      <c r="S42">
        <v>0.625</v>
      </c>
      <c r="T42">
        <v>0.45</v>
      </c>
      <c r="U42">
        <v>0.42222222222222222</v>
      </c>
      <c r="V42">
        <v>0.4</v>
      </c>
      <c r="W42">
        <v>2.5856464747166449E-2</v>
      </c>
      <c r="X42">
        <v>0.28026574676151167</v>
      </c>
      <c r="Y42">
        <v>28.026574676151167</v>
      </c>
      <c r="Z42" t="s">
        <v>967</v>
      </c>
      <c r="AA42">
        <v>0.59999721106648818</v>
      </c>
      <c r="AB42">
        <v>0.40000278893351182</v>
      </c>
      <c r="AC42">
        <v>0.66667441374020964</v>
      </c>
      <c r="AD42" t="s">
        <v>976</v>
      </c>
      <c r="AE42">
        <v>1311552118</v>
      </c>
      <c r="AF42" t="s">
        <v>1024</v>
      </c>
    </row>
    <row r="43" spans="1:32" x14ac:dyDescent="0.35">
      <c r="A43">
        <v>41</v>
      </c>
      <c r="B43">
        <v>41</v>
      </c>
      <c r="C43">
        <v>2019</v>
      </c>
      <c r="D43" t="s">
        <v>93</v>
      </c>
      <c r="E43" t="s">
        <v>77</v>
      </c>
      <c r="F43" s="4">
        <v>43745</v>
      </c>
      <c r="G43" t="s">
        <v>27</v>
      </c>
      <c r="H43">
        <v>141280</v>
      </c>
      <c r="I43">
        <v>84768</v>
      </c>
      <c r="J43">
        <v>56512</v>
      </c>
      <c r="K43">
        <v>611552118</v>
      </c>
      <c r="L43">
        <v>500000000</v>
      </c>
      <c r="M43">
        <v>200000000</v>
      </c>
      <c r="N43">
        <v>450000</v>
      </c>
      <c r="O43">
        <v>190000</v>
      </c>
      <c r="P43">
        <v>1800000</v>
      </c>
      <c r="Q43">
        <v>4.7463979531399338E-2</v>
      </c>
      <c r="R43">
        <v>5.434782608695652E-2</v>
      </c>
      <c r="S43">
        <v>0.625</v>
      </c>
      <c r="T43">
        <v>0.45</v>
      </c>
      <c r="U43">
        <v>0.42222222222222222</v>
      </c>
      <c r="V43">
        <v>0.4</v>
      </c>
      <c r="W43">
        <v>2.5469944636041918E-2</v>
      </c>
      <c r="X43">
        <v>0.28022322954928797</v>
      </c>
      <c r="Y43">
        <v>28.022322954928796</v>
      </c>
      <c r="Z43" t="s">
        <v>967</v>
      </c>
      <c r="AA43">
        <v>0.6</v>
      </c>
      <c r="AB43">
        <v>0.4</v>
      </c>
      <c r="AC43">
        <v>0.66666666666666663</v>
      </c>
      <c r="AD43" t="s">
        <v>977</v>
      </c>
      <c r="AE43">
        <v>1311552118</v>
      </c>
      <c r="AF43" t="s">
        <v>1030</v>
      </c>
    </row>
    <row r="44" spans="1:32" x14ac:dyDescent="0.35">
      <c r="A44">
        <v>42</v>
      </c>
      <c r="B44">
        <v>42</v>
      </c>
      <c r="C44">
        <v>2019</v>
      </c>
      <c r="D44" t="s">
        <v>94</v>
      </c>
      <c r="E44" t="s">
        <v>17</v>
      </c>
      <c r="F44" s="4">
        <v>42653</v>
      </c>
      <c r="G44" t="s">
        <v>18</v>
      </c>
      <c r="H44">
        <v>136013</v>
      </c>
      <c r="I44">
        <v>81608</v>
      </c>
      <c r="J44">
        <v>54405</v>
      </c>
      <c r="K44">
        <v>6882441903</v>
      </c>
      <c r="L44">
        <v>4500000000</v>
      </c>
      <c r="M44">
        <v>300000000</v>
      </c>
      <c r="N44">
        <v>900000</v>
      </c>
      <c r="O44">
        <v>400000</v>
      </c>
      <c r="P44">
        <v>4000000</v>
      </c>
      <c r="Q44">
        <v>0.53416229295119066</v>
      </c>
      <c r="R44">
        <v>0.4891304347826087</v>
      </c>
      <c r="S44">
        <v>0.9375</v>
      </c>
      <c r="T44">
        <v>0.9</v>
      </c>
      <c r="U44">
        <v>0.88888888888888884</v>
      </c>
      <c r="V44">
        <v>0.88888888888888884</v>
      </c>
      <c r="W44">
        <v>2.4520410389170227E-2</v>
      </c>
      <c r="X44">
        <v>0.67084585400928887</v>
      </c>
      <c r="Y44">
        <v>67.084585400928887</v>
      </c>
      <c r="Z44" t="s">
        <v>966</v>
      </c>
      <c r="AA44">
        <v>0.60000147044767782</v>
      </c>
      <c r="AB44">
        <v>0.39999852955232218</v>
      </c>
      <c r="AC44">
        <v>0.66666258209979412</v>
      </c>
      <c r="AD44" t="s">
        <v>977</v>
      </c>
      <c r="AE44">
        <v>11682441903</v>
      </c>
      <c r="AF44" t="s">
        <v>1030</v>
      </c>
    </row>
    <row r="45" spans="1:32" x14ac:dyDescent="0.35">
      <c r="A45">
        <v>43</v>
      </c>
      <c r="B45">
        <v>43</v>
      </c>
      <c r="C45">
        <v>2019</v>
      </c>
      <c r="D45" t="s">
        <v>95</v>
      </c>
      <c r="E45" t="s">
        <v>17</v>
      </c>
      <c r="F45" s="4">
        <v>42492</v>
      </c>
      <c r="G45" t="s">
        <v>18</v>
      </c>
      <c r="H45">
        <v>135517</v>
      </c>
      <c r="I45">
        <v>81310</v>
      </c>
      <c r="J45">
        <v>54207</v>
      </c>
      <c r="K45">
        <v>4887552991</v>
      </c>
      <c r="L45">
        <v>3800000000</v>
      </c>
      <c r="M45">
        <v>280000000</v>
      </c>
      <c r="N45">
        <v>800000</v>
      </c>
      <c r="O45">
        <v>350000</v>
      </c>
      <c r="P45">
        <v>3500000</v>
      </c>
      <c r="Q45">
        <v>0.3793343335677134</v>
      </c>
      <c r="R45">
        <v>0.41304347826086957</v>
      </c>
      <c r="S45">
        <v>0.875</v>
      </c>
      <c r="T45">
        <v>0.8</v>
      </c>
      <c r="U45">
        <v>0.77777777777777779</v>
      </c>
      <c r="V45">
        <v>0.77777777777777779</v>
      </c>
      <c r="W45">
        <v>2.4430991557492163E-2</v>
      </c>
      <c r="X45">
        <v>0.57887942486230481</v>
      </c>
      <c r="Y45">
        <v>57.887942486230479</v>
      </c>
      <c r="Z45" t="s">
        <v>968</v>
      </c>
      <c r="AA45">
        <v>0.59999852417039934</v>
      </c>
      <c r="AB45">
        <v>0.40000147582960072</v>
      </c>
      <c r="AC45">
        <v>0.66667076620341903</v>
      </c>
      <c r="AD45" t="s">
        <v>976</v>
      </c>
      <c r="AE45">
        <v>8967552991</v>
      </c>
      <c r="AF45" t="s">
        <v>1032</v>
      </c>
    </row>
    <row r="46" spans="1:32" x14ac:dyDescent="0.35">
      <c r="A46">
        <v>44</v>
      </c>
      <c r="B46">
        <v>44</v>
      </c>
      <c r="C46">
        <v>2019</v>
      </c>
      <c r="D46" t="s">
        <v>96</v>
      </c>
      <c r="E46" t="s">
        <v>97</v>
      </c>
      <c r="F46" s="4">
        <v>43584</v>
      </c>
      <c r="G46" t="s">
        <v>98</v>
      </c>
      <c r="H46">
        <v>130018</v>
      </c>
      <c r="I46">
        <v>78011</v>
      </c>
      <c r="J46">
        <v>52007</v>
      </c>
      <c r="K46">
        <v>522552118</v>
      </c>
      <c r="L46">
        <v>400000000</v>
      </c>
      <c r="M46">
        <v>150000000</v>
      </c>
      <c r="N46">
        <v>300000</v>
      </c>
      <c r="O46">
        <v>130000</v>
      </c>
      <c r="P46">
        <v>1200000</v>
      </c>
      <c r="Q46">
        <v>4.0556482927333055E-2</v>
      </c>
      <c r="R46">
        <v>4.3478260869565216E-2</v>
      </c>
      <c r="S46">
        <v>0.46875</v>
      </c>
      <c r="T46">
        <v>0.3</v>
      </c>
      <c r="U46">
        <v>0.28888888888888886</v>
      </c>
      <c r="V46">
        <v>0.26666666666666666</v>
      </c>
      <c r="W46">
        <v>2.3439632373222666E-2</v>
      </c>
      <c r="X46">
        <v>0.1991378863913561</v>
      </c>
      <c r="Y46">
        <v>19.91378863913561</v>
      </c>
      <c r="Z46" t="s">
        <v>970</v>
      </c>
      <c r="AA46">
        <v>0.60000153824855018</v>
      </c>
      <c r="AB46">
        <v>0.39999846175144982</v>
      </c>
      <c r="AC46">
        <v>0.66666239376498182</v>
      </c>
      <c r="AD46" t="s">
        <v>977</v>
      </c>
      <c r="AE46">
        <v>1072552118</v>
      </c>
      <c r="AF46" t="s">
        <v>1024</v>
      </c>
    </row>
    <row r="47" spans="1:32" x14ac:dyDescent="0.35">
      <c r="A47">
        <v>45</v>
      </c>
      <c r="B47">
        <v>45</v>
      </c>
      <c r="C47">
        <v>2019</v>
      </c>
      <c r="D47" t="s">
        <v>99</v>
      </c>
      <c r="E47" t="s">
        <v>100</v>
      </c>
      <c r="F47" s="4">
        <v>43556</v>
      </c>
      <c r="G47" t="s">
        <v>59</v>
      </c>
      <c r="H47">
        <v>129783</v>
      </c>
      <c r="I47">
        <v>77870</v>
      </c>
      <c r="J47">
        <v>51913</v>
      </c>
      <c r="K47">
        <v>611552118</v>
      </c>
      <c r="L47">
        <v>600000000</v>
      </c>
      <c r="M47">
        <v>200000000</v>
      </c>
      <c r="N47">
        <v>450000</v>
      </c>
      <c r="O47">
        <v>190000</v>
      </c>
      <c r="P47">
        <v>1800000</v>
      </c>
      <c r="Q47">
        <v>4.7463979531399338E-2</v>
      </c>
      <c r="R47">
        <v>6.5217391304347824E-2</v>
      </c>
      <c r="S47">
        <v>0.625</v>
      </c>
      <c r="T47">
        <v>0.45</v>
      </c>
      <c r="U47">
        <v>0.42222222222222222</v>
      </c>
      <c r="V47">
        <v>0.4</v>
      </c>
      <c r="W47">
        <v>2.3397266596117131E-2</v>
      </c>
      <c r="X47">
        <v>0.28184306105185281</v>
      </c>
      <c r="Y47">
        <v>28.184306105185282</v>
      </c>
      <c r="Z47" t="s">
        <v>967</v>
      </c>
      <c r="AA47">
        <v>0.60000154103387959</v>
      </c>
      <c r="AB47">
        <v>0.39999845896612035</v>
      </c>
      <c r="AC47">
        <v>0.66666238602799532</v>
      </c>
      <c r="AD47" t="s">
        <v>977</v>
      </c>
      <c r="AE47">
        <v>1411552118</v>
      </c>
      <c r="AF47" t="s">
        <v>1024</v>
      </c>
    </row>
    <row r="48" spans="1:32" x14ac:dyDescent="0.35">
      <c r="A48">
        <v>46</v>
      </c>
      <c r="B48">
        <v>46</v>
      </c>
      <c r="C48">
        <v>2019</v>
      </c>
      <c r="D48" t="s">
        <v>101</v>
      </c>
      <c r="E48" t="s">
        <v>102</v>
      </c>
      <c r="F48" s="4">
        <v>43467</v>
      </c>
      <c r="G48" t="s">
        <v>27</v>
      </c>
      <c r="H48">
        <v>126721</v>
      </c>
      <c r="I48">
        <v>76033</v>
      </c>
      <c r="J48">
        <v>50688</v>
      </c>
      <c r="K48">
        <v>522552118</v>
      </c>
      <c r="L48">
        <v>400000000</v>
      </c>
      <c r="M48">
        <v>150000000</v>
      </c>
      <c r="N48">
        <v>300000</v>
      </c>
      <c r="O48">
        <v>130000</v>
      </c>
      <c r="P48">
        <v>1200000</v>
      </c>
      <c r="Q48">
        <v>4.0556482927333055E-2</v>
      </c>
      <c r="R48">
        <v>4.3478260869565216E-2</v>
      </c>
      <c r="S48">
        <v>0.46875</v>
      </c>
      <c r="T48">
        <v>0.3</v>
      </c>
      <c r="U48">
        <v>0.28888888888888886</v>
      </c>
      <c r="V48">
        <v>0.26666666666666666</v>
      </c>
      <c r="W48">
        <v>2.284524953442715E-2</v>
      </c>
      <c r="X48">
        <v>0.1990725042790886</v>
      </c>
      <c r="Y48">
        <v>19.90725042790886</v>
      </c>
      <c r="Z48" t="s">
        <v>970</v>
      </c>
      <c r="AA48">
        <v>0.60000315654074698</v>
      </c>
      <c r="AB48">
        <v>0.39999684345925302</v>
      </c>
      <c r="AC48">
        <v>0.66665789854405322</v>
      </c>
      <c r="AD48" t="s">
        <v>977</v>
      </c>
      <c r="AE48">
        <v>1072552118</v>
      </c>
      <c r="AF48" t="s">
        <v>1029</v>
      </c>
    </row>
    <row r="49" spans="1:32" x14ac:dyDescent="0.35">
      <c r="A49">
        <v>47</v>
      </c>
      <c r="B49">
        <v>47</v>
      </c>
      <c r="C49">
        <v>2019</v>
      </c>
      <c r="D49" t="s">
        <v>103</v>
      </c>
      <c r="E49" t="s">
        <v>104</v>
      </c>
      <c r="F49" s="4">
        <v>43675</v>
      </c>
      <c r="G49" t="s">
        <v>38</v>
      </c>
      <c r="H49">
        <v>123777</v>
      </c>
      <c r="I49">
        <v>74266</v>
      </c>
      <c r="J49">
        <v>49511</v>
      </c>
      <c r="K49">
        <v>1122552118</v>
      </c>
      <c r="L49">
        <v>1200000000</v>
      </c>
      <c r="M49">
        <v>220000000</v>
      </c>
      <c r="N49">
        <v>500000</v>
      </c>
      <c r="O49">
        <v>220000</v>
      </c>
      <c r="P49">
        <v>2000000</v>
      </c>
      <c r="Q49">
        <v>8.7123875763734954E-2</v>
      </c>
      <c r="R49">
        <v>0.13043478260869565</v>
      </c>
      <c r="S49">
        <v>0.6875</v>
      </c>
      <c r="T49">
        <v>0.5</v>
      </c>
      <c r="U49">
        <v>0.48888888888888887</v>
      </c>
      <c r="V49">
        <v>0.44444444444444442</v>
      </c>
      <c r="W49">
        <v>2.2314505501241227E-2</v>
      </c>
      <c r="X49">
        <v>0.33032469517497604</v>
      </c>
      <c r="Y49">
        <v>33.032469517497603</v>
      </c>
      <c r="Z49" t="s">
        <v>967</v>
      </c>
      <c r="AA49">
        <v>0.59999838419092399</v>
      </c>
      <c r="AB49">
        <v>0.40000161580907601</v>
      </c>
      <c r="AC49">
        <v>0.66667115503729835</v>
      </c>
      <c r="AD49" t="s">
        <v>976</v>
      </c>
      <c r="AE49">
        <v>2542552118</v>
      </c>
      <c r="AF49" t="s">
        <v>1028</v>
      </c>
    </row>
    <row r="50" spans="1:32" x14ac:dyDescent="0.35">
      <c r="A50">
        <v>48</v>
      </c>
      <c r="B50">
        <v>48</v>
      </c>
      <c r="C50">
        <v>2019</v>
      </c>
      <c r="D50" t="s">
        <v>105</v>
      </c>
      <c r="E50" t="s">
        <v>17</v>
      </c>
      <c r="F50" s="4">
        <v>42779</v>
      </c>
      <c r="G50" t="s">
        <v>18</v>
      </c>
      <c r="H50">
        <v>123710</v>
      </c>
      <c r="I50">
        <v>74226</v>
      </c>
      <c r="J50">
        <v>49484</v>
      </c>
      <c r="K50">
        <v>5774118662</v>
      </c>
      <c r="L50">
        <v>4200000000</v>
      </c>
      <c r="M50">
        <v>300000000</v>
      </c>
      <c r="N50">
        <v>900000</v>
      </c>
      <c r="O50">
        <v>400000</v>
      </c>
      <c r="P50">
        <v>4000000</v>
      </c>
      <c r="Q50">
        <v>0.44814275336225545</v>
      </c>
      <c r="R50">
        <v>0.45652173913043476</v>
      </c>
      <c r="S50">
        <v>0.9375</v>
      </c>
      <c r="T50">
        <v>0.9</v>
      </c>
      <c r="U50">
        <v>0.88888888888888884</v>
      </c>
      <c r="V50">
        <v>0.88888888888888884</v>
      </c>
      <c r="W50">
        <v>2.2302426747768587E-2</v>
      </c>
      <c r="X50">
        <v>0.64957488042185674</v>
      </c>
      <c r="Y50">
        <v>64.957488042185673</v>
      </c>
      <c r="Z50" t="s">
        <v>966</v>
      </c>
      <c r="AA50">
        <v>0.6</v>
      </c>
      <c r="AB50">
        <v>0.4</v>
      </c>
      <c r="AC50">
        <v>0.66666666666666663</v>
      </c>
      <c r="AD50" t="s">
        <v>977</v>
      </c>
      <c r="AE50">
        <v>10274118662</v>
      </c>
      <c r="AF50" t="s">
        <v>1033</v>
      </c>
    </row>
    <row r="51" spans="1:32" x14ac:dyDescent="0.35">
      <c r="A51">
        <v>49</v>
      </c>
      <c r="B51">
        <v>49</v>
      </c>
      <c r="C51">
        <v>2019</v>
      </c>
      <c r="D51" t="s">
        <v>106</v>
      </c>
      <c r="E51" t="s">
        <v>102</v>
      </c>
      <c r="F51" s="4">
        <v>43787</v>
      </c>
      <c r="G51" t="s">
        <v>107</v>
      </c>
      <c r="H51">
        <v>117925</v>
      </c>
      <c r="I51">
        <v>70755</v>
      </c>
      <c r="J51">
        <v>47170</v>
      </c>
      <c r="K51">
        <v>522552118</v>
      </c>
      <c r="L51">
        <v>350000000</v>
      </c>
      <c r="M51">
        <v>120000000</v>
      </c>
      <c r="N51">
        <v>200000</v>
      </c>
      <c r="O51">
        <v>90000</v>
      </c>
      <c r="P51">
        <v>700000</v>
      </c>
      <c r="Q51">
        <v>4.0556482927333055E-2</v>
      </c>
      <c r="R51">
        <v>3.8043478260869568E-2</v>
      </c>
      <c r="S51">
        <v>0.375</v>
      </c>
      <c r="T51">
        <v>0.2</v>
      </c>
      <c r="U51">
        <v>0.2</v>
      </c>
      <c r="V51">
        <v>0.15555555555555556</v>
      </c>
      <c r="W51">
        <v>2.1259507511362141E-2</v>
      </c>
      <c r="X51">
        <v>0.14502277072418429</v>
      </c>
      <c r="Y51">
        <v>14.50227707241843</v>
      </c>
      <c r="Z51" t="s">
        <v>970</v>
      </c>
      <c r="AA51">
        <v>0.6</v>
      </c>
      <c r="AB51">
        <v>0.4</v>
      </c>
      <c r="AC51">
        <v>0.66666666666666663</v>
      </c>
      <c r="AD51" t="s">
        <v>977</v>
      </c>
      <c r="AE51">
        <v>992552118</v>
      </c>
      <c r="AF51" t="s">
        <v>1026</v>
      </c>
    </row>
    <row r="52" spans="1:32" x14ac:dyDescent="0.35">
      <c r="A52">
        <v>50</v>
      </c>
      <c r="B52">
        <v>50</v>
      </c>
      <c r="C52">
        <v>2019</v>
      </c>
      <c r="D52" t="s">
        <v>108</v>
      </c>
      <c r="E52" t="s">
        <v>97</v>
      </c>
      <c r="F52" s="4">
        <v>43682</v>
      </c>
      <c r="G52" t="s">
        <v>98</v>
      </c>
      <c r="H52">
        <v>112458</v>
      </c>
      <c r="I52">
        <v>67475</v>
      </c>
      <c r="J52">
        <v>44983</v>
      </c>
      <c r="K52">
        <v>522552118</v>
      </c>
      <c r="L52">
        <v>350000000</v>
      </c>
      <c r="M52">
        <v>150000000</v>
      </c>
      <c r="N52">
        <v>300000</v>
      </c>
      <c r="O52">
        <v>130000</v>
      </c>
      <c r="P52">
        <v>1200000</v>
      </c>
      <c r="Q52">
        <v>4.0556482927333055E-2</v>
      </c>
      <c r="R52">
        <v>3.8043478260869568E-2</v>
      </c>
      <c r="S52">
        <v>0.46875</v>
      </c>
      <c r="T52">
        <v>0.3</v>
      </c>
      <c r="U52">
        <v>0.28888888888888886</v>
      </c>
      <c r="V52">
        <v>0.26666666666666666</v>
      </c>
      <c r="W52">
        <v>2.0273917283975099E-2</v>
      </c>
      <c r="X52">
        <v>0.19786574468806059</v>
      </c>
      <c r="Y52">
        <v>19.786574468806059</v>
      </c>
      <c r="Z52" t="s">
        <v>970</v>
      </c>
      <c r="AA52">
        <v>0.60000177844172931</v>
      </c>
      <c r="AB52">
        <v>0.39999822155827064</v>
      </c>
      <c r="AC52">
        <v>0.66666172656539457</v>
      </c>
      <c r="AD52" t="s">
        <v>977</v>
      </c>
      <c r="AE52">
        <v>1022552118</v>
      </c>
      <c r="AF52" t="s">
        <v>1031</v>
      </c>
    </row>
    <row r="53" spans="1:32" x14ac:dyDescent="0.35">
      <c r="A53">
        <v>51</v>
      </c>
      <c r="B53">
        <v>51</v>
      </c>
      <c r="C53">
        <v>2019</v>
      </c>
      <c r="D53" t="s">
        <v>109</v>
      </c>
      <c r="E53" t="s">
        <v>88</v>
      </c>
      <c r="F53" s="4">
        <v>43697</v>
      </c>
      <c r="G53" t="s">
        <v>24</v>
      </c>
      <c r="H53">
        <v>111654</v>
      </c>
      <c r="I53">
        <v>66992</v>
      </c>
      <c r="J53">
        <v>44662</v>
      </c>
      <c r="K53">
        <v>1122552118</v>
      </c>
      <c r="L53">
        <v>1200000000</v>
      </c>
      <c r="M53">
        <v>210000000</v>
      </c>
      <c r="N53">
        <v>480000</v>
      </c>
      <c r="O53">
        <v>200000</v>
      </c>
      <c r="P53">
        <v>1900000</v>
      </c>
      <c r="Q53">
        <v>8.7123875763734954E-2</v>
      </c>
      <c r="R53">
        <v>0.13043478260869565</v>
      </c>
      <c r="S53">
        <v>0.65625</v>
      </c>
      <c r="T53">
        <v>0.48</v>
      </c>
      <c r="U53">
        <v>0.44444444444444442</v>
      </c>
      <c r="V53">
        <v>0.42222222222222222</v>
      </c>
      <c r="W53">
        <v>2.0128972242303401E-2</v>
      </c>
      <c r="X53">
        <v>0.3141523420720484</v>
      </c>
      <c r="Y53">
        <v>31.41523420720484</v>
      </c>
      <c r="Z53" t="s">
        <v>967</v>
      </c>
      <c r="AA53">
        <v>0.59999641750407506</v>
      </c>
      <c r="AB53">
        <v>0.40000358249592494</v>
      </c>
      <c r="AC53">
        <v>0.66667661810365419</v>
      </c>
      <c r="AD53" t="s">
        <v>976</v>
      </c>
      <c r="AE53">
        <v>2532552118</v>
      </c>
      <c r="AF53" t="s">
        <v>1031</v>
      </c>
    </row>
    <row r="54" spans="1:32" x14ac:dyDescent="0.35">
      <c r="A54">
        <v>52</v>
      </c>
      <c r="B54">
        <v>52</v>
      </c>
      <c r="C54">
        <v>2019</v>
      </c>
      <c r="D54" t="s">
        <v>110</v>
      </c>
      <c r="E54" t="s">
        <v>111</v>
      </c>
      <c r="F54" s="4">
        <v>43467</v>
      </c>
      <c r="G54" t="s">
        <v>80</v>
      </c>
      <c r="H54">
        <v>109428</v>
      </c>
      <c r="I54">
        <v>65657</v>
      </c>
      <c r="J54">
        <v>43771</v>
      </c>
      <c r="K54">
        <v>522552118</v>
      </c>
      <c r="L54">
        <v>400000000</v>
      </c>
      <c r="M54">
        <v>120000000</v>
      </c>
      <c r="N54">
        <v>200000</v>
      </c>
      <c r="O54">
        <v>90000</v>
      </c>
      <c r="P54">
        <v>700000</v>
      </c>
      <c r="Q54">
        <v>4.0556482927333055E-2</v>
      </c>
      <c r="R54">
        <v>4.3478260869565216E-2</v>
      </c>
      <c r="S54">
        <v>0.375</v>
      </c>
      <c r="T54">
        <v>0.2</v>
      </c>
      <c r="U54">
        <v>0.2</v>
      </c>
      <c r="V54">
        <v>0.15555555555555556</v>
      </c>
      <c r="W54">
        <v>1.9727669179167576E-2</v>
      </c>
      <c r="X54">
        <v>0.14577818155112113</v>
      </c>
      <c r="Y54">
        <v>14.577818155112112</v>
      </c>
      <c r="Z54" t="s">
        <v>970</v>
      </c>
      <c r="AA54">
        <v>0.60000182768578425</v>
      </c>
      <c r="AB54">
        <v>0.39999817231421575</v>
      </c>
      <c r="AC54">
        <v>0.66666158977717527</v>
      </c>
      <c r="AD54" t="s">
        <v>977</v>
      </c>
      <c r="AE54">
        <v>1042552118</v>
      </c>
      <c r="AF54" t="s">
        <v>1029</v>
      </c>
    </row>
    <row r="55" spans="1:32" x14ac:dyDescent="0.35">
      <c r="A55">
        <v>53</v>
      </c>
      <c r="B55">
        <v>53</v>
      </c>
      <c r="C55">
        <v>2019</v>
      </c>
      <c r="D55" t="s">
        <v>112</v>
      </c>
      <c r="E55" t="s">
        <v>113</v>
      </c>
      <c r="F55" s="4">
        <v>43783</v>
      </c>
      <c r="G55" t="s">
        <v>62</v>
      </c>
      <c r="H55">
        <v>108565</v>
      </c>
      <c r="I55">
        <v>65139</v>
      </c>
      <c r="J55">
        <v>43426</v>
      </c>
      <c r="K55">
        <v>1122552118</v>
      </c>
      <c r="L55">
        <v>1200000000</v>
      </c>
      <c r="M55">
        <v>200000000</v>
      </c>
      <c r="N55">
        <v>450000</v>
      </c>
      <c r="O55">
        <v>190000</v>
      </c>
      <c r="P55">
        <v>1800000</v>
      </c>
      <c r="Q55">
        <v>8.7123875763734954E-2</v>
      </c>
      <c r="R55">
        <v>0.13043478260869565</v>
      </c>
      <c r="S55">
        <v>0.625</v>
      </c>
      <c r="T55">
        <v>0.45</v>
      </c>
      <c r="U55">
        <v>0.42222222222222222</v>
      </c>
      <c r="V55">
        <v>0.4</v>
      </c>
      <c r="W55">
        <v>1.9572087623243847E-2</v>
      </c>
      <c r="X55">
        <v>0.29964802920839628</v>
      </c>
      <c r="Y55">
        <v>29.964802920839627</v>
      </c>
      <c r="Z55" t="s">
        <v>967</v>
      </c>
      <c r="AA55">
        <v>0.6</v>
      </c>
      <c r="AB55">
        <v>0.4</v>
      </c>
      <c r="AC55">
        <v>0.66666666666666663</v>
      </c>
      <c r="AD55" t="s">
        <v>977</v>
      </c>
      <c r="AE55">
        <v>2522552118</v>
      </c>
      <c r="AF55" t="s">
        <v>1026</v>
      </c>
    </row>
    <row r="56" spans="1:32" x14ac:dyDescent="0.35">
      <c r="A56">
        <v>54</v>
      </c>
      <c r="B56">
        <v>54</v>
      </c>
      <c r="C56">
        <v>2019</v>
      </c>
      <c r="D56" t="s">
        <v>114</v>
      </c>
      <c r="E56" t="s">
        <v>115</v>
      </c>
      <c r="F56" s="4">
        <v>43507</v>
      </c>
      <c r="G56" t="s">
        <v>24</v>
      </c>
      <c r="H56">
        <v>107578</v>
      </c>
      <c r="I56">
        <v>64547</v>
      </c>
      <c r="J56">
        <v>43031</v>
      </c>
      <c r="K56">
        <v>822552118</v>
      </c>
      <c r="L56">
        <v>900000000</v>
      </c>
      <c r="M56">
        <v>210000000</v>
      </c>
      <c r="N56">
        <v>480000</v>
      </c>
      <c r="O56">
        <v>200000</v>
      </c>
      <c r="P56">
        <v>1900000</v>
      </c>
      <c r="Q56">
        <v>6.3840179345534001E-2</v>
      </c>
      <c r="R56">
        <v>9.7826086956521743E-2</v>
      </c>
      <c r="S56">
        <v>0.65625</v>
      </c>
      <c r="T56">
        <v>0.48</v>
      </c>
      <c r="U56">
        <v>0.44444444444444442</v>
      </c>
      <c r="V56">
        <v>0.42222222222222222</v>
      </c>
      <c r="W56">
        <v>1.9394151359400605E-2</v>
      </c>
      <c r="X56">
        <v>0.30433696815878331</v>
      </c>
      <c r="Y56">
        <v>30.433696815878331</v>
      </c>
      <c r="Z56" t="s">
        <v>967</v>
      </c>
      <c r="AA56">
        <v>0.60000185911617621</v>
      </c>
      <c r="AB56">
        <v>0.39999814088382385</v>
      </c>
      <c r="AC56">
        <v>0.66666150247106759</v>
      </c>
      <c r="AD56" t="s">
        <v>977</v>
      </c>
      <c r="AE56">
        <v>1932552118</v>
      </c>
      <c r="AF56" t="s">
        <v>1033</v>
      </c>
    </row>
    <row r="57" spans="1:32" x14ac:dyDescent="0.35">
      <c r="A57">
        <v>55</v>
      </c>
      <c r="B57">
        <v>55</v>
      </c>
      <c r="C57">
        <v>2019</v>
      </c>
      <c r="D57" t="s">
        <v>116</v>
      </c>
      <c r="E57" t="s">
        <v>100</v>
      </c>
      <c r="F57" s="4">
        <v>43788</v>
      </c>
      <c r="G57" t="s">
        <v>62</v>
      </c>
      <c r="H57">
        <v>106537</v>
      </c>
      <c r="I57">
        <v>63922</v>
      </c>
      <c r="J57">
        <v>42615</v>
      </c>
      <c r="K57">
        <v>611552118</v>
      </c>
      <c r="L57">
        <v>600000000</v>
      </c>
      <c r="M57">
        <v>150000000</v>
      </c>
      <c r="N57">
        <v>300000</v>
      </c>
      <c r="O57">
        <v>130000</v>
      </c>
      <c r="P57">
        <v>1200000</v>
      </c>
      <c r="Q57">
        <v>4.7463979531399338E-2</v>
      </c>
      <c r="R57">
        <v>6.5217391304347824E-2</v>
      </c>
      <c r="S57">
        <v>0.46875</v>
      </c>
      <c r="T57">
        <v>0.3</v>
      </c>
      <c r="U57">
        <v>0.28888888888888886</v>
      </c>
      <c r="V57">
        <v>0.26666666666666666</v>
      </c>
      <c r="W57">
        <v>1.9206479980818217E-2</v>
      </c>
      <c r="X57">
        <v>0.20361124119083654</v>
      </c>
      <c r="Y57">
        <v>20.361124119083655</v>
      </c>
      <c r="Z57" t="s">
        <v>967</v>
      </c>
      <c r="AA57">
        <v>0.59999812271792896</v>
      </c>
      <c r="AB57">
        <v>0.40000187728207104</v>
      </c>
      <c r="AC57">
        <v>0.6666718813554019</v>
      </c>
      <c r="AD57" t="s">
        <v>976</v>
      </c>
      <c r="AE57">
        <v>1361552118</v>
      </c>
      <c r="AF57" t="s">
        <v>1026</v>
      </c>
    </row>
    <row r="58" spans="1:32" x14ac:dyDescent="0.35">
      <c r="A58">
        <v>56</v>
      </c>
      <c r="B58">
        <v>56</v>
      </c>
      <c r="C58">
        <v>2019</v>
      </c>
      <c r="D58" t="s">
        <v>117</v>
      </c>
      <c r="E58" t="s">
        <v>118</v>
      </c>
      <c r="F58" s="4">
        <v>43548</v>
      </c>
      <c r="G58" t="s">
        <v>24</v>
      </c>
      <c r="H58">
        <v>105227</v>
      </c>
      <c r="I58">
        <v>63136</v>
      </c>
      <c r="J58">
        <v>42091</v>
      </c>
      <c r="K58">
        <v>1744552118</v>
      </c>
      <c r="L58">
        <v>1400000000</v>
      </c>
      <c r="M58">
        <v>260000000</v>
      </c>
      <c r="N58">
        <v>700000</v>
      </c>
      <c r="O58">
        <v>300000</v>
      </c>
      <c r="P58">
        <v>2500000</v>
      </c>
      <c r="Q58">
        <v>0.1353987396708049</v>
      </c>
      <c r="R58">
        <v>0.15217391304347827</v>
      </c>
      <c r="S58">
        <v>0.8125</v>
      </c>
      <c r="T58">
        <v>0.7</v>
      </c>
      <c r="U58">
        <v>0.66666666666666663</v>
      </c>
      <c r="V58">
        <v>0.55555555555555558</v>
      </c>
      <c r="W58">
        <v>1.8970313308442687E-2</v>
      </c>
      <c r="X58">
        <v>0.42553640615539823</v>
      </c>
      <c r="Y58">
        <v>42.55364061553982</v>
      </c>
      <c r="Z58" t="s">
        <v>968</v>
      </c>
      <c r="AA58">
        <v>0.59999809934712578</v>
      </c>
      <c r="AB58">
        <v>0.40000190065287428</v>
      </c>
      <c r="AC58">
        <v>0.6666719462747086</v>
      </c>
      <c r="AD58" t="s">
        <v>976</v>
      </c>
      <c r="AE58">
        <v>3404552118</v>
      </c>
      <c r="AF58" t="s">
        <v>1034</v>
      </c>
    </row>
    <row r="59" spans="1:32" x14ac:dyDescent="0.35">
      <c r="A59">
        <v>57</v>
      </c>
      <c r="B59">
        <v>57</v>
      </c>
      <c r="C59">
        <v>2019</v>
      </c>
      <c r="D59" t="s">
        <v>119</v>
      </c>
      <c r="E59" t="s">
        <v>88</v>
      </c>
      <c r="F59" s="4">
        <v>43822</v>
      </c>
      <c r="G59" t="s">
        <v>24</v>
      </c>
      <c r="H59">
        <v>104729</v>
      </c>
      <c r="I59">
        <v>62837</v>
      </c>
      <c r="J59">
        <v>41892</v>
      </c>
      <c r="K59">
        <v>988552118</v>
      </c>
      <c r="L59">
        <v>1100000000</v>
      </c>
      <c r="M59">
        <v>210000000</v>
      </c>
      <c r="N59">
        <v>480000</v>
      </c>
      <c r="O59">
        <v>200000</v>
      </c>
      <c r="P59">
        <v>1900000</v>
      </c>
      <c r="Q59">
        <v>7.6723824696938531E-2</v>
      </c>
      <c r="R59">
        <v>0.11956521739130435</v>
      </c>
      <c r="S59">
        <v>0.65625</v>
      </c>
      <c r="T59">
        <v>0.48</v>
      </c>
      <c r="U59">
        <v>0.44444444444444442</v>
      </c>
      <c r="V59">
        <v>0.42222222222222222</v>
      </c>
      <c r="W59">
        <v>1.8880533916959472E-2</v>
      </c>
      <c r="X59">
        <v>0.31029517857728067</v>
      </c>
      <c r="Y59">
        <v>31.029517857728067</v>
      </c>
      <c r="Z59" t="s">
        <v>967</v>
      </c>
      <c r="AA59">
        <v>0.59999618061854887</v>
      </c>
      <c r="AB59">
        <v>0.40000381938145119</v>
      </c>
      <c r="AC59">
        <v>0.66667727612712258</v>
      </c>
      <c r="AD59" t="s">
        <v>976</v>
      </c>
      <c r="AE59">
        <v>2298552118</v>
      </c>
      <c r="AF59" t="s">
        <v>1035</v>
      </c>
    </row>
    <row r="60" spans="1:32" x14ac:dyDescent="0.35">
      <c r="A60">
        <v>58</v>
      </c>
      <c r="B60">
        <v>58</v>
      </c>
      <c r="C60">
        <v>2019</v>
      </c>
      <c r="D60" t="s">
        <v>120</v>
      </c>
      <c r="E60" t="s">
        <v>121</v>
      </c>
      <c r="F60" s="4">
        <v>43586</v>
      </c>
      <c r="G60" t="s">
        <v>80</v>
      </c>
      <c r="H60">
        <v>104256</v>
      </c>
      <c r="I60">
        <v>62554</v>
      </c>
      <c r="J60">
        <v>41702</v>
      </c>
      <c r="K60">
        <v>244552118</v>
      </c>
      <c r="L60">
        <v>200000000</v>
      </c>
      <c r="M60">
        <v>120000000</v>
      </c>
      <c r="N60">
        <v>200000</v>
      </c>
      <c r="O60">
        <v>90000</v>
      </c>
      <c r="P60">
        <v>700000</v>
      </c>
      <c r="Q60">
        <v>1.8980257579800184E-2</v>
      </c>
      <c r="R60">
        <v>2.1739130434782608E-2</v>
      </c>
      <c r="S60">
        <v>0.375</v>
      </c>
      <c r="T60">
        <v>0.2</v>
      </c>
      <c r="U60">
        <v>0.2</v>
      </c>
      <c r="V60">
        <v>0.15555555555555556</v>
      </c>
      <c r="W60">
        <v>1.8795261523040674E-2</v>
      </c>
      <c r="X60">
        <v>0.13809624397247819</v>
      </c>
      <c r="Y60">
        <v>13.809624397247818</v>
      </c>
      <c r="Z60" t="s">
        <v>970</v>
      </c>
      <c r="AA60">
        <v>0.60000383670963786</v>
      </c>
      <c r="AB60">
        <v>0.39999616329036219</v>
      </c>
      <c r="AC60">
        <v>0.66665600920804424</v>
      </c>
      <c r="AD60" t="s">
        <v>977</v>
      </c>
      <c r="AE60">
        <v>564552118</v>
      </c>
      <c r="AF60" t="s">
        <v>1032</v>
      </c>
    </row>
    <row r="61" spans="1:32" x14ac:dyDescent="0.35">
      <c r="A61">
        <v>59</v>
      </c>
      <c r="B61">
        <v>59</v>
      </c>
      <c r="C61">
        <v>2019</v>
      </c>
      <c r="D61" t="s">
        <v>122</v>
      </c>
      <c r="E61" t="s">
        <v>111</v>
      </c>
      <c r="F61" s="4">
        <v>43525</v>
      </c>
      <c r="G61" t="s">
        <v>80</v>
      </c>
      <c r="H61">
        <v>103392</v>
      </c>
      <c r="I61">
        <v>62035</v>
      </c>
      <c r="J61">
        <v>41357</v>
      </c>
      <c r="K61">
        <v>522552118</v>
      </c>
      <c r="L61">
        <v>350000000</v>
      </c>
      <c r="M61">
        <v>120000000</v>
      </c>
      <c r="N61">
        <v>200000</v>
      </c>
      <c r="O61">
        <v>90000</v>
      </c>
      <c r="P61">
        <v>700000</v>
      </c>
      <c r="Q61">
        <v>4.0556482927333055E-2</v>
      </c>
      <c r="R61">
        <v>3.8043478260869568E-2</v>
      </c>
      <c r="S61">
        <v>0.375</v>
      </c>
      <c r="T61">
        <v>0.2</v>
      </c>
      <c r="U61">
        <v>0.2</v>
      </c>
      <c r="V61">
        <v>0.15555555555555556</v>
      </c>
      <c r="W61">
        <v>1.8639499687214369E-2</v>
      </c>
      <c r="X61">
        <v>0.14473456986352803</v>
      </c>
      <c r="Y61">
        <v>14.473456986352803</v>
      </c>
      <c r="Z61" t="s">
        <v>970</v>
      </c>
      <c r="AA61">
        <v>0.59999806561436086</v>
      </c>
      <c r="AB61">
        <v>0.40000193438563914</v>
      </c>
      <c r="AC61">
        <v>0.66667203997743207</v>
      </c>
      <c r="AD61" t="s">
        <v>976</v>
      </c>
      <c r="AE61">
        <v>992552118</v>
      </c>
      <c r="AF61" t="s">
        <v>1034</v>
      </c>
    </row>
    <row r="62" spans="1:32" x14ac:dyDescent="0.35">
      <c r="A62">
        <v>60</v>
      </c>
      <c r="B62">
        <v>60</v>
      </c>
      <c r="C62">
        <v>2019</v>
      </c>
      <c r="D62" t="s">
        <v>123</v>
      </c>
      <c r="E62" t="s">
        <v>124</v>
      </c>
      <c r="F62" s="4">
        <v>43556</v>
      </c>
      <c r="G62" t="s">
        <v>80</v>
      </c>
      <c r="H62">
        <v>99530</v>
      </c>
      <c r="I62">
        <v>59718</v>
      </c>
      <c r="J62">
        <v>39812</v>
      </c>
      <c r="K62">
        <v>611552118</v>
      </c>
      <c r="L62">
        <v>500000000</v>
      </c>
      <c r="M62">
        <v>120000000</v>
      </c>
      <c r="N62">
        <v>200000</v>
      </c>
      <c r="O62">
        <v>90000</v>
      </c>
      <c r="P62">
        <v>700000</v>
      </c>
      <c r="Q62">
        <v>4.7463979531399338E-2</v>
      </c>
      <c r="R62">
        <v>5.434782608695652E-2</v>
      </c>
      <c r="S62">
        <v>0.375</v>
      </c>
      <c r="T62">
        <v>0.2</v>
      </c>
      <c r="U62">
        <v>0.2</v>
      </c>
      <c r="V62">
        <v>0.15555555555555556</v>
      </c>
      <c r="W62">
        <v>1.7943258703462996E-2</v>
      </c>
      <c r="X62">
        <v>0.14867307187448209</v>
      </c>
      <c r="Y62">
        <v>14.867307187448208</v>
      </c>
      <c r="Z62" t="s">
        <v>970</v>
      </c>
      <c r="AA62">
        <v>0.6</v>
      </c>
      <c r="AB62">
        <v>0.4</v>
      </c>
      <c r="AC62">
        <v>0.66666666666666663</v>
      </c>
      <c r="AD62" t="s">
        <v>977</v>
      </c>
      <c r="AE62">
        <v>1231552118</v>
      </c>
      <c r="AF62" t="s">
        <v>1024</v>
      </c>
    </row>
    <row r="63" spans="1:32" x14ac:dyDescent="0.35">
      <c r="A63">
        <v>61</v>
      </c>
      <c r="B63">
        <v>61</v>
      </c>
      <c r="C63">
        <v>2019</v>
      </c>
      <c r="D63" t="s">
        <v>125</v>
      </c>
      <c r="E63" t="s">
        <v>17</v>
      </c>
      <c r="F63" s="4">
        <v>42338</v>
      </c>
      <c r="G63" t="s">
        <v>18</v>
      </c>
      <c r="H63">
        <v>97034</v>
      </c>
      <c r="I63">
        <v>58220</v>
      </c>
      <c r="J63">
        <v>38814</v>
      </c>
      <c r="K63">
        <v>3998441552</v>
      </c>
      <c r="L63">
        <v>3500000000</v>
      </c>
      <c r="M63">
        <v>280000000</v>
      </c>
      <c r="N63">
        <v>800000</v>
      </c>
      <c r="O63">
        <v>350000</v>
      </c>
      <c r="P63">
        <v>3500000</v>
      </c>
      <c r="Q63">
        <v>0.31032833080896077</v>
      </c>
      <c r="R63">
        <v>0.38043478260869568</v>
      </c>
      <c r="S63">
        <v>0.875</v>
      </c>
      <c r="T63">
        <v>0.8</v>
      </c>
      <c r="U63">
        <v>0.77777777777777779</v>
      </c>
      <c r="V63">
        <v>0.77777777777777779</v>
      </c>
      <c r="W63">
        <v>1.749328006663145E-2</v>
      </c>
      <c r="X63">
        <v>0.56015171784086504</v>
      </c>
      <c r="Y63">
        <v>56.015171784086505</v>
      </c>
      <c r="Z63" t="s">
        <v>968</v>
      </c>
      <c r="AA63">
        <v>0.59999587773357788</v>
      </c>
      <c r="AB63">
        <v>0.40000412226642207</v>
      </c>
      <c r="AC63">
        <v>0.66667811748540018</v>
      </c>
      <c r="AD63" t="s">
        <v>976</v>
      </c>
      <c r="AE63">
        <v>7778441552</v>
      </c>
      <c r="AF63" t="s">
        <v>1026</v>
      </c>
    </row>
    <row r="64" spans="1:32" x14ac:dyDescent="0.35">
      <c r="A64">
        <v>62</v>
      </c>
      <c r="B64">
        <v>62</v>
      </c>
      <c r="C64">
        <v>2019</v>
      </c>
      <c r="D64" t="s">
        <v>126</v>
      </c>
      <c r="E64" t="s">
        <v>17</v>
      </c>
      <c r="F64" s="4">
        <v>41682</v>
      </c>
      <c r="G64" t="s">
        <v>18</v>
      </c>
      <c r="H64">
        <v>93484</v>
      </c>
      <c r="I64">
        <v>56090</v>
      </c>
      <c r="J64">
        <v>37394</v>
      </c>
      <c r="K64">
        <v>2774552118</v>
      </c>
      <c r="L64">
        <v>2800000000</v>
      </c>
      <c r="M64">
        <v>260000000</v>
      </c>
      <c r="N64">
        <v>700000</v>
      </c>
      <c r="O64">
        <v>300000</v>
      </c>
      <c r="P64">
        <v>3000000</v>
      </c>
      <c r="Q64">
        <v>0.21533943070662814</v>
      </c>
      <c r="R64">
        <v>0.30434782608695654</v>
      </c>
      <c r="S64">
        <v>0.8125</v>
      </c>
      <c r="T64">
        <v>0.7</v>
      </c>
      <c r="U64">
        <v>0.66666666666666663</v>
      </c>
      <c r="V64">
        <v>0.66666666666666663</v>
      </c>
      <c r="W64">
        <v>1.6853286412484021E-2</v>
      </c>
      <c r="X64">
        <v>0.47889575613401558</v>
      </c>
      <c r="Y64">
        <v>47.889575613401561</v>
      </c>
      <c r="Z64" t="s">
        <v>968</v>
      </c>
      <c r="AA64">
        <v>0.59999572119293143</v>
      </c>
      <c r="AB64">
        <v>0.40000427880706857</v>
      </c>
      <c r="AC64">
        <v>0.66667855232661799</v>
      </c>
      <c r="AD64" t="s">
        <v>976</v>
      </c>
      <c r="AE64">
        <v>5834552118</v>
      </c>
      <c r="AF64" t="s">
        <v>1033</v>
      </c>
    </row>
    <row r="65" spans="1:32" x14ac:dyDescent="0.35">
      <c r="A65">
        <v>63</v>
      </c>
      <c r="B65">
        <v>63</v>
      </c>
      <c r="C65">
        <v>2019</v>
      </c>
      <c r="D65" t="s">
        <v>127</v>
      </c>
      <c r="E65" t="s">
        <v>128</v>
      </c>
      <c r="F65" s="4">
        <v>43479</v>
      </c>
      <c r="G65" t="s">
        <v>107</v>
      </c>
      <c r="H65">
        <v>93025</v>
      </c>
      <c r="I65">
        <v>55815</v>
      </c>
      <c r="J65">
        <v>37210</v>
      </c>
      <c r="K65">
        <v>744552118</v>
      </c>
      <c r="L65">
        <v>700000000</v>
      </c>
      <c r="M65">
        <v>200000000</v>
      </c>
      <c r="N65">
        <v>450000</v>
      </c>
      <c r="O65">
        <v>190000</v>
      </c>
      <c r="P65">
        <v>1800000</v>
      </c>
      <c r="Q65">
        <v>5.7786418276801761E-2</v>
      </c>
      <c r="R65">
        <v>7.6086956521739135E-2</v>
      </c>
      <c r="S65">
        <v>0.625</v>
      </c>
      <c r="T65">
        <v>0.45</v>
      </c>
      <c r="U65">
        <v>0.42222222222222222</v>
      </c>
      <c r="V65">
        <v>0.4</v>
      </c>
      <c r="W65">
        <v>1.6770537937201298E-2</v>
      </c>
      <c r="X65">
        <v>0.28481998596050095</v>
      </c>
      <c r="Y65">
        <v>28.481998596050097</v>
      </c>
      <c r="Z65" t="s">
        <v>967</v>
      </c>
      <c r="AA65">
        <v>0.6</v>
      </c>
      <c r="AB65">
        <v>0.4</v>
      </c>
      <c r="AC65">
        <v>0.66666666666666663</v>
      </c>
      <c r="AD65" t="s">
        <v>977</v>
      </c>
      <c r="AE65">
        <v>1644552118</v>
      </c>
      <c r="AF65" t="s">
        <v>1029</v>
      </c>
    </row>
    <row r="66" spans="1:32" x14ac:dyDescent="0.35">
      <c r="A66">
        <v>64</v>
      </c>
      <c r="B66">
        <v>64</v>
      </c>
      <c r="C66">
        <v>2019</v>
      </c>
      <c r="D66" t="s">
        <v>129</v>
      </c>
      <c r="E66" t="s">
        <v>35</v>
      </c>
      <c r="F66" s="4">
        <v>41871</v>
      </c>
      <c r="G66" t="s">
        <v>18</v>
      </c>
      <c r="H66">
        <v>89959</v>
      </c>
      <c r="I66">
        <v>53975</v>
      </c>
      <c r="J66">
        <v>35984</v>
      </c>
      <c r="K66">
        <v>2112552118</v>
      </c>
      <c r="L66">
        <v>2900000000</v>
      </c>
      <c r="M66">
        <v>250000000</v>
      </c>
      <c r="N66">
        <v>700000</v>
      </c>
      <c r="O66">
        <v>300000</v>
      </c>
      <c r="P66">
        <v>3000000</v>
      </c>
      <c r="Q66">
        <v>0.16396007394379808</v>
      </c>
      <c r="R66">
        <v>0.31521739130434784</v>
      </c>
      <c r="S66">
        <v>0.78125</v>
      </c>
      <c r="T66">
        <v>0.7</v>
      </c>
      <c r="U66">
        <v>0.66666666666666663</v>
      </c>
      <c r="V66">
        <v>0.66666666666666663</v>
      </c>
      <c r="W66">
        <v>1.6217799755901013E-2</v>
      </c>
      <c r="X66">
        <v>0.46673789447143854</v>
      </c>
      <c r="Y66">
        <v>46.673789447143854</v>
      </c>
      <c r="Z66" t="s">
        <v>968</v>
      </c>
      <c r="AA66">
        <v>0.59999555352994138</v>
      </c>
      <c r="AB66">
        <v>0.40000444647005856</v>
      </c>
      <c r="AC66">
        <v>0.66667901806391849</v>
      </c>
      <c r="AD66" t="s">
        <v>976</v>
      </c>
      <c r="AE66">
        <v>5262552118</v>
      </c>
      <c r="AF66" t="s">
        <v>1031</v>
      </c>
    </row>
    <row r="67" spans="1:32" x14ac:dyDescent="0.35">
      <c r="A67">
        <v>65</v>
      </c>
      <c r="B67">
        <v>65</v>
      </c>
      <c r="C67">
        <v>2019</v>
      </c>
      <c r="D67" t="s">
        <v>130</v>
      </c>
      <c r="E67" t="s">
        <v>131</v>
      </c>
      <c r="F67" s="4">
        <v>43617</v>
      </c>
      <c r="G67" t="s">
        <v>80</v>
      </c>
      <c r="H67">
        <v>87844</v>
      </c>
      <c r="I67">
        <v>52706</v>
      </c>
      <c r="J67">
        <v>35138</v>
      </c>
      <c r="K67">
        <v>522552118</v>
      </c>
      <c r="L67">
        <v>300000000</v>
      </c>
      <c r="M67">
        <v>120000000</v>
      </c>
      <c r="N67">
        <v>200000</v>
      </c>
      <c r="O67">
        <v>90000</v>
      </c>
      <c r="P67">
        <v>700000</v>
      </c>
      <c r="Q67">
        <v>4.0556482927333055E-2</v>
      </c>
      <c r="R67">
        <v>3.2608695652173912E-2</v>
      </c>
      <c r="S67">
        <v>0.375</v>
      </c>
      <c r="T67">
        <v>0.2</v>
      </c>
      <c r="U67">
        <v>0.2</v>
      </c>
      <c r="V67">
        <v>0.15555555555555556</v>
      </c>
      <c r="W67">
        <v>1.5836507761951207E-2</v>
      </c>
      <c r="X67">
        <v>0.14350232770827082</v>
      </c>
      <c r="Y67">
        <v>14.350232770827082</v>
      </c>
      <c r="Z67" t="s">
        <v>970</v>
      </c>
      <c r="AA67">
        <v>0.59999544647329361</v>
      </c>
      <c r="AB67">
        <v>0.40000455352670644</v>
      </c>
      <c r="AC67">
        <v>0.66667931544795656</v>
      </c>
      <c r="AD67" t="s">
        <v>976</v>
      </c>
      <c r="AE67">
        <v>942552118</v>
      </c>
      <c r="AF67" t="s">
        <v>1027</v>
      </c>
    </row>
    <row r="68" spans="1:32" x14ac:dyDescent="0.35">
      <c r="A68">
        <v>66</v>
      </c>
      <c r="B68">
        <v>66</v>
      </c>
      <c r="C68">
        <v>2019</v>
      </c>
      <c r="D68" t="s">
        <v>132</v>
      </c>
      <c r="E68" t="s">
        <v>133</v>
      </c>
      <c r="F68" s="4">
        <v>43788</v>
      </c>
      <c r="G68" t="s">
        <v>59</v>
      </c>
      <c r="H68">
        <v>87219</v>
      </c>
      <c r="I68">
        <v>52331</v>
      </c>
      <c r="J68">
        <v>34888</v>
      </c>
      <c r="K68">
        <v>822552118</v>
      </c>
      <c r="L68">
        <v>800000000</v>
      </c>
      <c r="M68">
        <v>200000000</v>
      </c>
      <c r="N68">
        <v>450000</v>
      </c>
      <c r="O68">
        <v>190000</v>
      </c>
      <c r="P68">
        <v>1800000</v>
      </c>
      <c r="Q68">
        <v>6.3840179345534001E-2</v>
      </c>
      <c r="R68">
        <v>8.6956521739130432E-2</v>
      </c>
      <c r="S68">
        <v>0.625</v>
      </c>
      <c r="T68">
        <v>0.45</v>
      </c>
      <c r="U68">
        <v>0.42222222222222222</v>
      </c>
      <c r="V68">
        <v>0.4</v>
      </c>
      <c r="W68">
        <v>1.5723832822840744E-2</v>
      </c>
      <c r="X68">
        <v>0.28764235147724965</v>
      </c>
      <c r="Y68">
        <v>28.764235147724964</v>
      </c>
      <c r="Z68" t="s">
        <v>967</v>
      </c>
      <c r="AA68">
        <v>0.59999541384331401</v>
      </c>
      <c r="AB68">
        <v>0.40000458615668605</v>
      </c>
      <c r="AC68">
        <v>0.66667940608816956</v>
      </c>
      <c r="AD68" t="s">
        <v>976</v>
      </c>
      <c r="AE68">
        <v>1822552118</v>
      </c>
      <c r="AF68" t="s">
        <v>1026</v>
      </c>
    </row>
    <row r="69" spans="1:32" x14ac:dyDescent="0.35">
      <c r="A69">
        <v>67</v>
      </c>
      <c r="B69">
        <v>67</v>
      </c>
      <c r="C69">
        <v>2019</v>
      </c>
      <c r="D69" t="s">
        <v>134</v>
      </c>
      <c r="E69" t="s">
        <v>135</v>
      </c>
      <c r="F69" s="4">
        <v>43572</v>
      </c>
      <c r="G69" t="s">
        <v>24</v>
      </c>
      <c r="H69">
        <v>85461</v>
      </c>
      <c r="I69">
        <v>51277</v>
      </c>
      <c r="J69">
        <v>34184</v>
      </c>
      <c r="K69">
        <v>611552118</v>
      </c>
      <c r="L69">
        <v>500000000</v>
      </c>
      <c r="M69">
        <v>150000000</v>
      </c>
      <c r="N69">
        <v>300000</v>
      </c>
      <c r="O69">
        <v>130000</v>
      </c>
      <c r="P69">
        <v>1200000</v>
      </c>
      <c r="Q69">
        <v>4.7463979531399338E-2</v>
      </c>
      <c r="R69">
        <v>5.434782608695652E-2</v>
      </c>
      <c r="S69">
        <v>0.46875</v>
      </c>
      <c r="T69">
        <v>0.3</v>
      </c>
      <c r="U69">
        <v>0.28888888888888886</v>
      </c>
      <c r="V69">
        <v>0.26666666666666666</v>
      </c>
      <c r="W69">
        <v>1.5406900754110832E-2</v>
      </c>
      <c r="X69">
        <v>0.20134546138894224</v>
      </c>
      <c r="Y69">
        <v>20.134546138894223</v>
      </c>
      <c r="Z69" t="s">
        <v>967</v>
      </c>
      <c r="AA69">
        <v>0.60000468049753686</v>
      </c>
      <c r="AB69">
        <v>0.39999531950246309</v>
      </c>
      <c r="AC69">
        <v>0.66665366538604054</v>
      </c>
      <c r="AD69" t="s">
        <v>977</v>
      </c>
      <c r="AE69">
        <v>1261552118</v>
      </c>
      <c r="AF69" t="s">
        <v>1024</v>
      </c>
    </row>
    <row r="70" spans="1:32" x14ac:dyDescent="0.35">
      <c r="A70">
        <v>68</v>
      </c>
      <c r="B70">
        <v>68</v>
      </c>
      <c r="C70">
        <v>2019</v>
      </c>
      <c r="D70" t="s">
        <v>136</v>
      </c>
      <c r="E70" t="s">
        <v>128</v>
      </c>
      <c r="F70" s="4">
        <v>43647</v>
      </c>
      <c r="G70" t="s">
        <v>21</v>
      </c>
      <c r="H70">
        <v>82389</v>
      </c>
      <c r="I70">
        <v>49433</v>
      </c>
      <c r="J70">
        <v>32956</v>
      </c>
      <c r="K70">
        <v>744552118</v>
      </c>
      <c r="L70">
        <v>700000000</v>
      </c>
      <c r="M70">
        <v>200000000</v>
      </c>
      <c r="N70">
        <v>450000</v>
      </c>
      <c r="O70">
        <v>190000</v>
      </c>
      <c r="P70">
        <v>1800000</v>
      </c>
      <c r="Q70">
        <v>5.7786418276801761E-2</v>
      </c>
      <c r="R70">
        <v>7.6086956521739135E-2</v>
      </c>
      <c r="S70">
        <v>0.625</v>
      </c>
      <c r="T70">
        <v>0.45</v>
      </c>
      <c r="U70">
        <v>0.42222222222222222</v>
      </c>
      <c r="V70">
        <v>0.4</v>
      </c>
      <c r="W70">
        <v>1.4853080893395085E-2</v>
      </c>
      <c r="X70">
        <v>0.28460906568568228</v>
      </c>
      <c r="Y70">
        <v>28.460906568568227</v>
      </c>
      <c r="Z70" t="s">
        <v>967</v>
      </c>
      <c r="AA70">
        <v>0.5999951449829467</v>
      </c>
      <c r="AB70">
        <v>0.40000485501705324</v>
      </c>
      <c r="AC70">
        <v>0.66668015293427463</v>
      </c>
      <c r="AD70" t="s">
        <v>976</v>
      </c>
      <c r="AE70">
        <v>1644552118</v>
      </c>
      <c r="AF70" t="s">
        <v>1028</v>
      </c>
    </row>
    <row r="71" spans="1:32" x14ac:dyDescent="0.35">
      <c r="A71">
        <v>69</v>
      </c>
      <c r="B71">
        <v>69</v>
      </c>
      <c r="C71">
        <v>2019</v>
      </c>
      <c r="D71" t="s">
        <v>137</v>
      </c>
      <c r="E71" t="s">
        <v>17</v>
      </c>
      <c r="F71" s="4">
        <v>42123</v>
      </c>
      <c r="G71" t="s">
        <v>18</v>
      </c>
      <c r="H71">
        <v>82065</v>
      </c>
      <c r="I71">
        <v>49239</v>
      </c>
      <c r="J71">
        <v>32826</v>
      </c>
      <c r="K71">
        <v>3441884661</v>
      </c>
      <c r="L71">
        <v>3200000000</v>
      </c>
      <c r="M71">
        <v>280000000</v>
      </c>
      <c r="N71">
        <v>800000</v>
      </c>
      <c r="O71">
        <v>350000</v>
      </c>
      <c r="P71">
        <v>3500000</v>
      </c>
      <c r="Q71">
        <v>0.26713265851062157</v>
      </c>
      <c r="R71">
        <v>0.34782608695652173</v>
      </c>
      <c r="S71">
        <v>0.875</v>
      </c>
      <c r="T71">
        <v>0.8</v>
      </c>
      <c r="U71">
        <v>0.77777777777777779</v>
      </c>
      <c r="V71">
        <v>0.77777777777777779</v>
      </c>
      <c r="W71">
        <v>1.4794670204960222E-2</v>
      </c>
      <c r="X71">
        <v>0.54653617148151068</v>
      </c>
      <c r="Y71">
        <v>54.653617148151071</v>
      </c>
      <c r="Z71" t="s">
        <v>968</v>
      </c>
      <c r="AA71">
        <v>0.6</v>
      </c>
      <c r="AB71">
        <v>0.4</v>
      </c>
      <c r="AC71">
        <v>0.66666666666666663</v>
      </c>
      <c r="AD71" t="s">
        <v>977</v>
      </c>
      <c r="AE71">
        <v>6921884661</v>
      </c>
      <c r="AF71" t="s">
        <v>1024</v>
      </c>
    </row>
    <row r="72" spans="1:32" x14ac:dyDescent="0.35">
      <c r="A72">
        <v>70</v>
      </c>
      <c r="B72">
        <v>70</v>
      </c>
      <c r="C72">
        <v>2019</v>
      </c>
      <c r="D72" t="s">
        <v>138</v>
      </c>
      <c r="E72" t="s">
        <v>131</v>
      </c>
      <c r="F72" s="4">
        <v>43607</v>
      </c>
      <c r="G72" t="s">
        <v>27</v>
      </c>
      <c r="H72">
        <v>81759</v>
      </c>
      <c r="I72">
        <v>49055</v>
      </c>
      <c r="J72">
        <v>32704</v>
      </c>
      <c r="K72">
        <v>522552118</v>
      </c>
      <c r="L72">
        <v>350000000</v>
      </c>
      <c r="M72">
        <v>150000000</v>
      </c>
      <c r="N72">
        <v>300000</v>
      </c>
      <c r="O72">
        <v>130000</v>
      </c>
      <c r="P72">
        <v>1200000</v>
      </c>
      <c r="Q72">
        <v>4.0556482927333055E-2</v>
      </c>
      <c r="R72">
        <v>3.8043478260869568E-2</v>
      </c>
      <c r="S72">
        <v>0.46875</v>
      </c>
      <c r="T72">
        <v>0.3</v>
      </c>
      <c r="U72">
        <v>0.28888888888888886</v>
      </c>
      <c r="V72">
        <v>0.26666666666666666</v>
      </c>
      <c r="W72">
        <v>1.4739504554771739E-2</v>
      </c>
      <c r="X72">
        <v>0.19725695928784823</v>
      </c>
      <c r="Y72">
        <v>19.725695928784823</v>
      </c>
      <c r="Z72" t="s">
        <v>970</v>
      </c>
      <c r="AA72">
        <v>0.59999510757225505</v>
      </c>
      <c r="AB72">
        <v>0.40000489242774495</v>
      </c>
      <c r="AC72">
        <v>0.66668025685455101</v>
      </c>
      <c r="AD72" t="s">
        <v>976</v>
      </c>
      <c r="AE72">
        <v>1022552118</v>
      </c>
      <c r="AF72" t="s">
        <v>1032</v>
      </c>
    </row>
    <row r="73" spans="1:32" x14ac:dyDescent="0.35">
      <c r="A73">
        <v>71</v>
      </c>
      <c r="B73">
        <v>71</v>
      </c>
      <c r="C73">
        <v>2019</v>
      </c>
      <c r="D73" t="s">
        <v>139</v>
      </c>
      <c r="E73" t="s">
        <v>133</v>
      </c>
      <c r="F73" s="4">
        <v>43678</v>
      </c>
      <c r="G73" t="s">
        <v>80</v>
      </c>
      <c r="H73">
        <v>78555</v>
      </c>
      <c r="I73">
        <v>47133</v>
      </c>
      <c r="J73">
        <v>31422</v>
      </c>
      <c r="K73">
        <v>522552118</v>
      </c>
      <c r="L73">
        <v>400000000</v>
      </c>
      <c r="M73">
        <v>120000000</v>
      </c>
      <c r="N73">
        <v>200000</v>
      </c>
      <c r="O73">
        <v>90000</v>
      </c>
      <c r="P73">
        <v>700000</v>
      </c>
      <c r="Q73">
        <v>4.0556482927333055E-2</v>
      </c>
      <c r="R73">
        <v>4.3478260869565216E-2</v>
      </c>
      <c r="S73">
        <v>0.375</v>
      </c>
      <c r="T73">
        <v>0.2</v>
      </c>
      <c r="U73">
        <v>0.2</v>
      </c>
      <c r="V73">
        <v>0.15555555555555556</v>
      </c>
      <c r="W73">
        <v>1.4161887746915862E-2</v>
      </c>
      <c r="X73">
        <v>0.14516594559357343</v>
      </c>
      <c r="Y73">
        <v>14.516594559357344</v>
      </c>
      <c r="Z73" t="s">
        <v>970</v>
      </c>
      <c r="AA73">
        <v>0.6</v>
      </c>
      <c r="AB73">
        <v>0.4</v>
      </c>
      <c r="AC73">
        <v>0.66666666666666663</v>
      </c>
      <c r="AD73" t="s">
        <v>977</v>
      </c>
      <c r="AE73">
        <v>1042552118</v>
      </c>
      <c r="AF73" t="s">
        <v>1031</v>
      </c>
    </row>
    <row r="74" spans="1:32" x14ac:dyDescent="0.35">
      <c r="A74">
        <v>72</v>
      </c>
      <c r="B74">
        <v>72</v>
      </c>
      <c r="C74">
        <v>2019</v>
      </c>
      <c r="D74" t="s">
        <v>140</v>
      </c>
      <c r="E74" t="s">
        <v>141</v>
      </c>
      <c r="F74" s="4">
        <v>43642</v>
      </c>
      <c r="G74" t="s">
        <v>80</v>
      </c>
      <c r="H74">
        <v>76037</v>
      </c>
      <c r="I74">
        <v>45622</v>
      </c>
      <c r="J74">
        <v>30415</v>
      </c>
      <c r="K74">
        <v>611552118</v>
      </c>
      <c r="L74">
        <v>500000000</v>
      </c>
      <c r="M74">
        <v>120000000</v>
      </c>
      <c r="N74">
        <v>200000</v>
      </c>
      <c r="O74">
        <v>90000</v>
      </c>
      <c r="P74">
        <v>700000</v>
      </c>
      <c r="Q74">
        <v>4.7463979531399338E-2</v>
      </c>
      <c r="R74">
        <v>5.434782608695652E-2</v>
      </c>
      <c r="S74">
        <v>0.375</v>
      </c>
      <c r="T74">
        <v>0.2</v>
      </c>
      <c r="U74">
        <v>0.2</v>
      </c>
      <c r="V74">
        <v>0.15555555555555556</v>
      </c>
      <c r="W74">
        <v>1.3707942952227629E-2</v>
      </c>
      <c r="X74">
        <v>0.14820718714184619</v>
      </c>
      <c r="Y74">
        <v>14.820718714184618</v>
      </c>
      <c r="Z74" t="s">
        <v>970</v>
      </c>
      <c r="AA74">
        <v>0.59999736970159268</v>
      </c>
      <c r="AB74">
        <v>0.40000263029840738</v>
      </c>
      <c r="AC74">
        <v>0.66667397308316168</v>
      </c>
      <c r="AD74" t="s">
        <v>976</v>
      </c>
      <c r="AE74">
        <v>1231552118</v>
      </c>
      <c r="AF74" t="s">
        <v>1027</v>
      </c>
    </row>
    <row r="75" spans="1:32" x14ac:dyDescent="0.35">
      <c r="A75">
        <v>73</v>
      </c>
      <c r="B75">
        <v>73</v>
      </c>
      <c r="C75">
        <v>2019</v>
      </c>
      <c r="D75" t="s">
        <v>142</v>
      </c>
      <c r="E75" t="s">
        <v>17</v>
      </c>
      <c r="F75" s="4">
        <v>41871</v>
      </c>
      <c r="G75" t="s">
        <v>18</v>
      </c>
      <c r="H75">
        <v>75778</v>
      </c>
      <c r="I75">
        <v>45467</v>
      </c>
      <c r="J75">
        <v>30311</v>
      </c>
      <c r="K75">
        <v>4112552118</v>
      </c>
      <c r="L75">
        <v>3800000000</v>
      </c>
      <c r="M75">
        <v>280000000</v>
      </c>
      <c r="N75">
        <v>800000</v>
      </c>
      <c r="O75">
        <v>350000</v>
      </c>
      <c r="P75">
        <v>3500000</v>
      </c>
      <c r="Q75">
        <v>0.31918471673180437</v>
      </c>
      <c r="R75">
        <v>0.41304347826086957</v>
      </c>
      <c r="S75">
        <v>0.875</v>
      </c>
      <c r="T75">
        <v>0.8</v>
      </c>
      <c r="U75">
        <v>0.77777777777777779</v>
      </c>
      <c r="V75">
        <v>0.77777777777777779</v>
      </c>
      <c r="W75">
        <v>1.3661250457460253E-2</v>
      </c>
      <c r="X75">
        <v>0.56686782231083765</v>
      </c>
      <c r="Y75">
        <v>56.686782231083768</v>
      </c>
      <c r="Z75" t="s">
        <v>968</v>
      </c>
      <c r="AA75">
        <v>0.60000263928844788</v>
      </c>
      <c r="AB75">
        <v>0.39999736071155217</v>
      </c>
      <c r="AC75">
        <v>0.6666593353421163</v>
      </c>
      <c r="AD75" t="s">
        <v>977</v>
      </c>
      <c r="AE75">
        <v>8192552118</v>
      </c>
      <c r="AF75" t="s">
        <v>1031</v>
      </c>
    </row>
    <row r="76" spans="1:32" x14ac:dyDescent="0.35">
      <c r="A76">
        <v>74</v>
      </c>
      <c r="B76">
        <v>74</v>
      </c>
      <c r="C76">
        <v>2019</v>
      </c>
      <c r="D76" t="s">
        <v>143</v>
      </c>
      <c r="E76" t="s">
        <v>144</v>
      </c>
      <c r="F76" s="4">
        <v>43497</v>
      </c>
      <c r="G76" t="s">
        <v>80</v>
      </c>
      <c r="H76">
        <v>74602</v>
      </c>
      <c r="I76">
        <v>44761</v>
      </c>
      <c r="J76">
        <v>29841</v>
      </c>
      <c r="K76">
        <v>611552118</v>
      </c>
      <c r="L76">
        <v>400000000</v>
      </c>
      <c r="M76">
        <v>120000000</v>
      </c>
      <c r="N76">
        <v>200000</v>
      </c>
      <c r="O76">
        <v>90000</v>
      </c>
      <c r="P76">
        <v>700000</v>
      </c>
      <c r="Q76">
        <v>4.7463979531399338E-2</v>
      </c>
      <c r="R76">
        <v>4.3478260869565216E-2</v>
      </c>
      <c r="S76">
        <v>0.375</v>
      </c>
      <c r="T76">
        <v>0.2</v>
      </c>
      <c r="U76">
        <v>0.2</v>
      </c>
      <c r="V76">
        <v>0.15555555555555556</v>
      </c>
      <c r="W76">
        <v>1.3449241292030005E-2</v>
      </c>
      <c r="X76">
        <v>0.14633090387226794</v>
      </c>
      <c r="Y76">
        <v>14.633090387226794</v>
      </c>
      <c r="Z76" t="s">
        <v>970</v>
      </c>
      <c r="AA76">
        <v>0.59999731910672638</v>
      </c>
      <c r="AB76">
        <v>0.40000268089327362</v>
      </c>
      <c r="AC76">
        <v>0.66667411362570095</v>
      </c>
      <c r="AD76" t="s">
        <v>976</v>
      </c>
      <c r="AE76">
        <v>1131552118</v>
      </c>
      <c r="AF76" t="s">
        <v>1033</v>
      </c>
    </row>
    <row r="77" spans="1:32" x14ac:dyDescent="0.35">
      <c r="A77">
        <v>75</v>
      </c>
      <c r="B77">
        <v>75</v>
      </c>
      <c r="C77">
        <v>2019</v>
      </c>
      <c r="D77" t="s">
        <v>145</v>
      </c>
      <c r="E77" t="s">
        <v>141</v>
      </c>
      <c r="F77" s="4">
        <v>43466</v>
      </c>
      <c r="G77" t="s">
        <v>80</v>
      </c>
      <c r="H77">
        <v>73790</v>
      </c>
      <c r="I77">
        <v>44274</v>
      </c>
      <c r="J77">
        <v>29516</v>
      </c>
      <c r="K77">
        <v>611552118</v>
      </c>
      <c r="L77">
        <v>500000000</v>
      </c>
      <c r="M77">
        <v>120000000</v>
      </c>
      <c r="N77">
        <v>200000</v>
      </c>
      <c r="O77">
        <v>90000</v>
      </c>
      <c r="P77">
        <v>700000</v>
      </c>
      <c r="Q77">
        <v>4.7463979531399338E-2</v>
      </c>
      <c r="R77">
        <v>5.434782608695652E-2</v>
      </c>
      <c r="S77">
        <v>0.375</v>
      </c>
      <c r="T77">
        <v>0.2</v>
      </c>
      <c r="U77">
        <v>0.2</v>
      </c>
      <c r="V77">
        <v>0.15555555555555556</v>
      </c>
      <c r="W77">
        <v>1.3302854011137693E-2</v>
      </c>
      <c r="X77">
        <v>0.1481626273583263</v>
      </c>
      <c r="Y77">
        <v>14.81626273583263</v>
      </c>
      <c r="Z77" t="s">
        <v>970</v>
      </c>
      <c r="AA77">
        <v>0.6</v>
      </c>
      <c r="AB77">
        <v>0.4</v>
      </c>
      <c r="AC77">
        <v>0.66666666666666663</v>
      </c>
      <c r="AD77" t="s">
        <v>977</v>
      </c>
      <c r="AE77">
        <v>1231552118</v>
      </c>
      <c r="AF77" t="s">
        <v>1029</v>
      </c>
    </row>
    <row r="78" spans="1:32" x14ac:dyDescent="0.35">
      <c r="A78">
        <v>76</v>
      </c>
      <c r="B78">
        <v>76</v>
      </c>
      <c r="C78">
        <v>2019</v>
      </c>
      <c r="D78" t="s">
        <v>146</v>
      </c>
      <c r="E78" t="s">
        <v>17</v>
      </c>
      <c r="F78" s="4">
        <v>41437</v>
      </c>
      <c r="G78" t="s">
        <v>18</v>
      </c>
      <c r="H78">
        <v>70023</v>
      </c>
      <c r="I78">
        <v>42014</v>
      </c>
      <c r="J78">
        <v>28009</v>
      </c>
      <c r="K78">
        <v>2552118552</v>
      </c>
      <c r="L78">
        <v>2500000000</v>
      </c>
      <c r="M78">
        <v>250000000</v>
      </c>
      <c r="N78">
        <v>700000</v>
      </c>
      <c r="O78">
        <v>300000</v>
      </c>
      <c r="P78">
        <v>3000000</v>
      </c>
      <c r="Q78">
        <v>0.19807584529342195</v>
      </c>
      <c r="R78">
        <v>0.27173913043478259</v>
      </c>
      <c r="S78">
        <v>0.78125</v>
      </c>
      <c r="T78">
        <v>0.7</v>
      </c>
      <c r="U78">
        <v>0.66666666666666663</v>
      </c>
      <c r="V78">
        <v>0.66666666666666663</v>
      </c>
      <c r="W78">
        <v>1.2623739618131111E-2</v>
      </c>
      <c r="X78">
        <v>0.46509208235138999</v>
      </c>
      <c r="Y78">
        <v>46.509208235138999</v>
      </c>
      <c r="Z78" t="s">
        <v>968</v>
      </c>
      <c r="AA78">
        <v>0.60000285620438998</v>
      </c>
      <c r="AB78">
        <v>0.39999714379561002</v>
      </c>
      <c r="AC78">
        <v>0.66665873280335131</v>
      </c>
      <c r="AD78" t="s">
        <v>977</v>
      </c>
      <c r="AE78">
        <v>5302118552</v>
      </c>
      <c r="AF78" t="s">
        <v>1027</v>
      </c>
    </row>
    <row r="79" spans="1:32" x14ac:dyDescent="0.35">
      <c r="A79">
        <v>77</v>
      </c>
      <c r="B79">
        <v>77</v>
      </c>
      <c r="C79">
        <v>2019</v>
      </c>
      <c r="D79" t="s">
        <v>147</v>
      </c>
      <c r="E79" t="s">
        <v>84</v>
      </c>
      <c r="F79" s="4">
        <v>43480</v>
      </c>
      <c r="G79" t="s">
        <v>85</v>
      </c>
      <c r="H79">
        <v>69903</v>
      </c>
      <c r="I79">
        <v>41942</v>
      </c>
      <c r="J79">
        <v>27961</v>
      </c>
      <c r="K79">
        <v>744552118</v>
      </c>
      <c r="L79">
        <v>600000000</v>
      </c>
      <c r="M79">
        <v>200000000</v>
      </c>
      <c r="N79">
        <v>450000</v>
      </c>
      <c r="O79">
        <v>190000</v>
      </c>
      <c r="P79">
        <v>1800000</v>
      </c>
      <c r="Q79">
        <v>5.7786418276801761E-2</v>
      </c>
      <c r="R79">
        <v>6.5217391304347824E-2</v>
      </c>
      <c r="S79">
        <v>0.625</v>
      </c>
      <c r="T79">
        <v>0.45</v>
      </c>
      <c r="U79">
        <v>0.42222222222222222</v>
      </c>
      <c r="V79">
        <v>0.4</v>
      </c>
      <c r="W79">
        <v>1.2602106029821902E-2</v>
      </c>
      <c r="X79">
        <v>0.28251363236373273</v>
      </c>
      <c r="Y79">
        <v>28.251363236373273</v>
      </c>
      <c r="Z79" t="s">
        <v>967</v>
      </c>
      <c r="AA79">
        <v>0.60000286110753476</v>
      </c>
      <c r="AB79">
        <v>0.3999971388924653</v>
      </c>
      <c r="AC79">
        <v>0.66665871918363451</v>
      </c>
      <c r="AD79" t="s">
        <v>977</v>
      </c>
      <c r="AE79">
        <v>1544552118</v>
      </c>
      <c r="AF79" t="s">
        <v>1029</v>
      </c>
    </row>
    <row r="80" spans="1:32" x14ac:dyDescent="0.35">
      <c r="A80">
        <v>78</v>
      </c>
      <c r="B80">
        <v>78</v>
      </c>
      <c r="C80">
        <v>2019</v>
      </c>
      <c r="D80" t="s">
        <v>148</v>
      </c>
      <c r="E80" t="s">
        <v>113</v>
      </c>
      <c r="F80" s="4">
        <v>43538</v>
      </c>
      <c r="G80" t="s">
        <v>62</v>
      </c>
      <c r="H80">
        <v>69832</v>
      </c>
      <c r="I80">
        <v>41899</v>
      </c>
      <c r="J80">
        <v>27933</v>
      </c>
      <c r="K80">
        <v>1122552118</v>
      </c>
      <c r="L80">
        <v>1000000000</v>
      </c>
      <c r="M80">
        <v>200000000</v>
      </c>
      <c r="N80">
        <v>450000</v>
      </c>
      <c r="O80">
        <v>190000</v>
      </c>
      <c r="P80">
        <v>1800000</v>
      </c>
      <c r="Q80">
        <v>8.7123875763734954E-2</v>
      </c>
      <c r="R80">
        <v>0.10869565217391304</v>
      </c>
      <c r="S80">
        <v>0.625</v>
      </c>
      <c r="T80">
        <v>0.45</v>
      </c>
      <c r="U80">
        <v>0.42222222222222222</v>
      </c>
      <c r="V80">
        <v>0.4</v>
      </c>
      <c r="W80">
        <v>1.2589306156738953E-2</v>
      </c>
      <c r="X80">
        <v>0.29518427107316769</v>
      </c>
      <c r="Y80">
        <v>29.518427107316768</v>
      </c>
      <c r="Z80" t="s">
        <v>967</v>
      </c>
      <c r="AA80">
        <v>0.59999713598350324</v>
      </c>
      <c r="AB80">
        <v>0.40000286401649676</v>
      </c>
      <c r="AC80">
        <v>0.66667462230602159</v>
      </c>
      <c r="AD80" t="s">
        <v>976</v>
      </c>
      <c r="AE80">
        <v>2322552118</v>
      </c>
      <c r="AF80" t="s">
        <v>1034</v>
      </c>
    </row>
    <row r="81" spans="1:32" x14ac:dyDescent="0.35">
      <c r="A81">
        <v>79</v>
      </c>
      <c r="B81">
        <v>79</v>
      </c>
      <c r="C81">
        <v>2019</v>
      </c>
      <c r="D81" t="s">
        <v>149</v>
      </c>
      <c r="E81" t="s">
        <v>150</v>
      </c>
      <c r="F81" s="4">
        <v>43617</v>
      </c>
      <c r="G81" t="s">
        <v>80</v>
      </c>
      <c r="H81">
        <v>69397</v>
      </c>
      <c r="I81">
        <v>41638</v>
      </c>
      <c r="J81">
        <v>27759</v>
      </c>
      <c r="K81">
        <v>188552118</v>
      </c>
      <c r="L81">
        <v>150000000</v>
      </c>
      <c r="M81">
        <v>120000000</v>
      </c>
      <c r="N81">
        <v>200000</v>
      </c>
      <c r="O81">
        <v>90000</v>
      </c>
      <c r="P81">
        <v>700000</v>
      </c>
      <c r="Q81">
        <v>1.4633967581736006E-2</v>
      </c>
      <c r="R81">
        <v>1.6304347826086956E-2</v>
      </c>
      <c r="S81">
        <v>0.375</v>
      </c>
      <c r="T81">
        <v>0.2</v>
      </c>
      <c r="U81">
        <v>0.2</v>
      </c>
      <c r="V81">
        <v>0.15555555555555556</v>
      </c>
      <c r="W81">
        <v>1.251088439911807E-2</v>
      </c>
      <c r="X81">
        <v>0.13569871724571692</v>
      </c>
      <c r="Y81">
        <v>13.569871724571691</v>
      </c>
      <c r="Z81" t="s">
        <v>970</v>
      </c>
      <c r="AA81">
        <v>0.59999711803103883</v>
      </c>
      <c r="AB81">
        <v>0.40000288196896122</v>
      </c>
      <c r="AC81">
        <v>0.66667467217445597</v>
      </c>
      <c r="AD81" t="s">
        <v>976</v>
      </c>
      <c r="AE81">
        <v>458552118</v>
      </c>
      <c r="AF81" t="s">
        <v>1027</v>
      </c>
    </row>
    <row r="82" spans="1:32" x14ac:dyDescent="0.35">
      <c r="A82">
        <v>80</v>
      </c>
      <c r="B82">
        <v>80</v>
      </c>
      <c r="C82">
        <v>2019</v>
      </c>
      <c r="D82" t="s">
        <v>151</v>
      </c>
      <c r="E82" t="s">
        <v>152</v>
      </c>
      <c r="F82" s="4">
        <v>43472</v>
      </c>
      <c r="G82" t="s">
        <v>48</v>
      </c>
      <c r="H82">
        <v>68728</v>
      </c>
      <c r="I82">
        <v>41237</v>
      </c>
      <c r="J82">
        <v>27491</v>
      </c>
      <c r="K82">
        <v>611552118</v>
      </c>
      <c r="L82">
        <v>600000000</v>
      </c>
      <c r="M82">
        <v>200000000</v>
      </c>
      <c r="N82">
        <v>450000</v>
      </c>
      <c r="O82">
        <v>190000</v>
      </c>
      <c r="P82">
        <v>1800000</v>
      </c>
      <c r="Q82">
        <v>4.7463979531399338E-2</v>
      </c>
      <c r="R82">
        <v>6.5217391304347824E-2</v>
      </c>
      <c r="S82">
        <v>0.625</v>
      </c>
      <c r="T82">
        <v>0.45</v>
      </c>
      <c r="U82">
        <v>0.42222222222222222</v>
      </c>
      <c r="V82">
        <v>0.4</v>
      </c>
      <c r="W82">
        <v>1.2390277144294231E-2</v>
      </c>
      <c r="X82">
        <v>0.2806322922121523</v>
      </c>
      <c r="Y82">
        <v>28.063229221215231</v>
      </c>
      <c r="Z82" t="s">
        <v>967</v>
      </c>
      <c r="AA82">
        <v>0.60000291002211614</v>
      </c>
      <c r="AB82">
        <v>0.39999708997788386</v>
      </c>
      <c r="AC82">
        <v>0.66665858331110406</v>
      </c>
      <c r="AD82" t="s">
        <v>977</v>
      </c>
      <c r="AE82">
        <v>1411552118</v>
      </c>
      <c r="AF82" t="s">
        <v>1029</v>
      </c>
    </row>
    <row r="83" spans="1:32" x14ac:dyDescent="0.35">
      <c r="A83">
        <v>81</v>
      </c>
      <c r="B83">
        <v>81</v>
      </c>
      <c r="C83">
        <v>2019</v>
      </c>
      <c r="D83" t="s">
        <v>153</v>
      </c>
      <c r="E83" t="s">
        <v>17</v>
      </c>
      <c r="F83" s="4">
        <v>41528</v>
      </c>
      <c r="G83" t="s">
        <v>18</v>
      </c>
      <c r="H83">
        <v>67493</v>
      </c>
      <c r="I83">
        <v>40496</v>
      </c>
      <c r="J83">
        <v>26997</v>
      </c>
      <c r="K83">
        <v>2112552118</v>
      </c>
      <c r="L83">
        <v>2700000000</v>
      </c>
      <c r="M83">
        <v>250000000</v>
      </c>
      <c r="N83">
        <v>700000</v>
      </c>
      <c r="O83">
        <v>300000</v>
      </c>
      <c r="P83">
        <v>3000000</v>
      </c>
      <c r="Q83">
        <v>0.16396007394379808</v>
      </c>
      <c r="R83">
        <v>0.29347826086956524</v>
      </c>
      <c r="S83">
        <v>0.78125</v>
      </c>
      <c r="T83">
        <v>0.7</v>
      </c>
      <c r="U83">
        <v>0.66666666666666663</v>
      </c>
      <c r="V83">
        <v>0.66666666666666663</v>
      </c>
      <c r="W83">
        <v>1.2167631464611956E-2</v>
      </c>
      <c r="X83">
        <v>0.46259672378548372</v>
      </c>
      <c r="Y83">
        <v>46.259672378548373</v>
      </c>
      <c r="Z83" t="s">
        <v>968</v>
      </c>
      <c r="AA83">
        <v>0.60000296327026503</v>
      </c>
      <c r="AB83">
        <v>0.39999703672973491</v>
      </c>
      <c r="AC83">
        <v>0.66665843540102732</v>
      </c>
      <c r="AD83" t="s">
        <v>977</v>
      </c>
      <c r="AE83">
        <v>5062552118</v>
      </c>
      <c r="AF83" t="s">
        <v>1025</v>
      </c>
    </row>
    <row r="84" spans="1:32" x14ac:dyDescent="0.35">
      <c r="A84">
        <v>82</v>
      </c>
      <c r="B84">
        <v>82</v>
      </c>
      <c r="C84">
        <v>2019</v>
      </c>
      <c r="D84" t="s">
        <v>154</v>
      </c>
      <c r="E84" t="s">
        <v>121</v>
      </c>
      <c r="F84" s="4">
        <v>43586</v>
      </c>
      <c r="G84" t="s">
        <v>80</v>
      </c>
      <c r="H84">
        <v>66228</v>
      </c>
      <c r="I84">
        <v>39737</v>
      </c>
      <c r="J84">
        <v>26491</v>
      </c>
      <c r="K84">
        <v>522552118</v>
      </c>
      <c r="L84">
        <v>300000000</v>
      </c>
      <c r="M84">
        <v>120000000</v>
      </c>
      <c r="N84">
        <v>200000</v>
      </c>
      <c r="O84">
        <v>90000</v>
      </c>
      <c r="P84">
        <v>700000</v>
      </c>
      <c r="Q84">
        <v>4.0556482927333055E-2</v>
      </c>
      <c r="R84">
        <v>3.2608695652173912E-2</v>
      </c>
      <c r="S84">
        <v>0.375</v>
      </c>
      <c r="T84">
        <v>0.2</v>
      </c>
      <c r="U84">
        <v>0.2</v>
      </c>
      <c r="V84">
        <v>0.15555555555555556</v>
      </c>
      <c r="W84">
        <v>1.193957738785238E-2</v>
      </c>
      <c r="X84">
        <v>0.14307366536711993</v>
      </c>
      <c r="Y84">
        <v>14.307366536711994</v>
      </c>
      <c r="Z84" t="s">
        <v>970</v>
      </c>
      <c r="AA84">
        <v>0.60000301987074955</v>
      </c>
      <c r="AB84">
        <v>0.39999698012925045</v>
      </c>
      <c r="AC84">
        <v>0.66665827817902712</v>
      </c>
      <c r="AD84" t="s">
        <v>977</v>
      </c>
      <c r="AE84">
        <v>942552118</v>
      </c>
      <c r="AF84" t="s">
        <v>1032</v>
      </c>
    </row>
    <row r="85" spans="1:32" x14ac:dyDescent="0.35">
      <c r="A85">
        <v>83</v>
      </c>
      <c r="B85">
        <v>83</v>
      </c>
      <c r="C85">
        <v>2019</v>
      </c>
      <c r="D85" t="s">
        <v>155</v>
      </c>
      <c r="E85" t="s">
        <v>156</v>
      </c>
      <c r="F85" s="4">
        <v>43760</v>
      </c>
      <c r="G85" t="s">
        <v>38</v>
      </c>
      <c r="H85">
        <v>64454</v>
      </c>
      <c r="I85">
        <v>38672</v>
      </c>
      <c r="J85">
        <v>25782</v>
      </c>
      <c r="K85">
        <v>488552994</v>
      </c>
      <c r="L85">
        <v>400000000</v>
      </c>
      <c r="M85">
        <v>200000000</v>
      </c>
      <c r="N85">
        <v>450000</v>
      </c>
      <c r="O85">
        <v>190000</v>
      </c>
      <c r="P85">
        <v>1800000</v>
      </c>
      <c r="Q85">
        <v>3.791773198833049E-2</v>
      </c>
      <c r="R85">
        <v>4.3478260869565216E-2</v>
      </c>
      <c r="S85">
        <v>0.625</v>
      </c>
      <c r="T85">
        <v>0.45</v>
      </c>
      <c r="U85">
        <v>0.42222222222222222</v>
      </c>
      <c r="V85">
        <v>0.4</v>
      </c>
      <c r="W85">
        <v>1.1619760840681241E-2</v>
      </c>
      <c r="X85">
        <v>0.27513355868708944</v>
      </c>
      <c r="Y85">
        <v>27.513355868708945</v>
      </c>
      <c r="Z85" t="s">
        <v>967</v>
      </c>
      <c r="AA85">
        <v>0.59999379402364472</v>
      </c>
      <c r="AB85">
        <v>0.40000620597635522</v>
      </c>
      <c r="AC85">
        <v>0.6666839056681837</v>
      </c>
      <c r="AD85" t="s">
        <v>976</v>
      </c>
      <c r="AE85">
        <v>1088552994</v>
      </c>
      <c r="AF85" t="s">
        <v>1030</v>
      </c>
    </row>
    <row r="86" spans="1:32" x14ac:dyDescent="0.35">
      <c r="A86">
        <v>84</v>
      </c>
      <c r="B86">
        <v>84</v>
      </c>
      <c r="C86">
        <v>2019</v>
      </c>
      <c r="D86" t="s">
        <v>157</v>
      </c>
      <c r="E86" t="s">
        <v>133</v>
      </c>
      <c r="F86" s="4">
        <v>43473</v>
      </c>
      <c r="G86" t="s">
        <v>59</v>
      </c>
      <c r="H86">
        <v>64339</v>
      </c>
      <c r="I86">
        <v>38603</v>
      </c>
      <c r="J86">
        <v>25736</v>
      </c>
      <c r="K86">
        <v>522552118</v>
      </c>
      <c r="L86">
        <v>400000000</v>
      </c>
      <c r="M86">
        <v>150000000</v>
      </c>
      <c r="N86">
        <v>300000</v>
      </c>
      <c r="O86">
        <v>130000</v>
      </c>
      <c r="P86">
        <v>1200000</v>
      </c>
      <c r="Q86">
        <v>4.0556482927333055E-2</v>
      </c>
      <c r="R86">
        <v>4.3478260869565216E-2</v>
      </c>
      <c r="S86">
        <v>0.46875</v>
      </c>
      <c r="T86">
        <v>0.3</v>
      </c>
      <c r="U86">
        <v>0.28888888888888886</v>
      </c>
      <c r="V86">
        <v>0.26666666666666666</v>
      </c>
      <c r="W86">
        <v>1.1599028651884917E-2</v>
      </c>
      <c r="X86">
        <v>0.19783541998200896</v>
      </c>
      <c r="Y86">
        <v>19.783541998200896</v>
      </c>
      <c r="Z86" t="s">
        <v>970</v>
      </c>
      <c r="AA86">
        <v>0.59999378293103711</v>
      </c>
      <c r="AB86">
        <v>0.40000621706896283</v>
      </c>
      <c r="AC86">
        <v>0.66668393648162061</v>
      </c>
      <c r="AD86" t="s">
        <v>976</v>
      </c>
      <c r="AE86">
        <v>1072552118</v>
      </c>
      <c r="AF86" t="s">
        <v>1029</v>
      </c>
    </row>
    <row r="87" spans="1:32" x14ac:dyDescent="0.35">
      <c r="A87">
        <v>85</v>
      </c>
      <c r="B87">
        <v>85</v>
      </c>
      <c r="C87">
        <v>2019</v>
      </c>
      <c r="D87" t="s">
        <v>158</v>
      </c>
      <c r="E87" t="s">
        <v>159</v>
      </c>
      <c r="F87" s="4">
        <v>43556</v>
      </c>
      <c r="G87" t="s">
        <v>80</v>
      </c>
      <c r="H87">
        <v>63987</v>
      </c>
      <c r="I87">
        <v>38392</v>
      </c>
      <c r="J87">
        <v>25595</v>
      </c>
      <c r="K87">
        <v>611552118</v>
      </c>
      <c r="L87">
        <v>600000000</v>
      </c>
      <c r="M87">
        <v>100000000</v>
      </c>
      <c r="N87">
        <v>180000</v>
      </c>
      <c r="O87">
        <v>70000</v>
      </c>
      <c r="P87">
        <v>500000</v>
      </c>
      <c r="Q87">
        <v>4.7463979531399338E-2</v>
      </c>
      <c r="R87">
        <v>6.5217391304347824E-2</v>
      </c>
      <c r="S87">
        <v>0.3125</v>
      </c>
      <c r="T87">
        <v>0.18</v>
      </c>
      <c r="U87">
        <v>0.15555555555555556</v>
      </c>
      <c r="V87">
        <v>0.1111111111111111</v>
      </c>
      <c r="W87">
        <v>1.1535570126177903E-2</v>
      </c>
      <c r="X87">
        <v>0.12652994110682614</v>
      </c>
      <c r="Y87">
        <v>12.652994110682613</v>
      </c>
      <c r="Z87" t="s">
        <v>970</v>
      </c>
      <c r="AA87">
        <v>0.5999968743651054</v>
      </c>
      <c r="AB87">
        <v>0.4000031256348946</v>
      </c>
      <c r="AC87">
        <v>0.66667534903104808</v>
      </c>
      <c r="AD87" t="s">
        <v>976</v>
      </c>
      <c r="AE87">
        <v>1311552118</v>
      </c>
      <c r="AF87" t="s">
        <v>1024</v>
      </c>
    </row>
    <row r="88" spans="1:32" x14ac:dyDescent="0.35">
      <c r="A88">
        <v>86</v>
      </c>
      <c r="B88">
        <v>86</v>
      </c>
      <c r="C88">
        <v>2019</v>
      </c>
      <c r="D88" t="s">
        <v>160</v>
      </c>
      <c r="E88" t="s">
        <v>26</v>
      </c>
      <c r="F88" s="4">
        <v>43626</v>
      </c>
      <c r="G88" t="s">
        <v>27</v>
      </c>
      <c r="H88">
        <v>62010</v>
      </c>
      <c r="I88">
        <v>37206</v>
      </c>
      <c r="J88">
        <v>24804</v>
      </c>
      <c r="K88">
        <v>244552118</v>
      </c>
      <c r="L88">
        <v>250000000</v>
      </c>
      <c r="M88">
        <v>180000000</v>
      </c>
      <c r="N88">
        <v>400000</v>
      </c>
      <c r="O88">
        <v>170000</v>
      </c>
      <c r="P88">
        <v>1600000</v>
      </c>
      <c r="Q88">
        <v>1.8980257579800184E-2</v>
      </c>
      <c r="R88">
        <v>2.717391304347826E-2</v>
      </c>
      <c r="S88">
        <v>0.5625</v>
      </c>
      <c r="T88">
        <v>0.4</v>
      </c>
      <c r="U88">
        <v>0.37777777777777777</v>
      </c>
      <c r="V88">
        <v>0.35555555555555557</v>
      </c>
      <c r="W88">
        <v>1.1179156758783688E-2</v>
      </c>
      <c r="X88">
        <v>0.24141849660299933</v>
      </c>
      <c r="Y88">
        <v>24.141849660299933</v>
      </c>
      <c r="Z88" t="s">
        <v>967</v>
      </c>
      <c r="AA88">
        <v>0.6</v>
      </c>
      <c r="AB88">
        <v>0.4</v>
      </c>
      <c r="AC88">
        <v>0.66666666666666663</v>
      </c>
      <c r="AD88" t="s">
        <v>977</v>
      </c>
      <c r="AE88">
        <v>674552118</v>
      </c>
      <c r="AF88" t="s">
        <v>1027</v>
      </c>
    </row>
    <row r="89" spans="1:32" x14ac:dyDescent="0.35">
      <c r="A89">
        <v>87</v>
      </c>
      <c r="B89">
        <v>87</v>
      </c>
      <c r="C89">
        <v>2019</v>
      </c>
      <c r="D89" t="s">
        <v>161</v>
      </c>
      <c r="E89" t="s">
        <v>162</v>
      </c>
      <c r="F89" s="4">
        <v>43557</v>
      </c>
      <c r="G89" t="s">
        <v>62</v>
      </c>
      <c r="H89">
        <v>60384</v>
      </c>
      <c r="I89">
        <v>36230</v>
      </c>
      <c r="J89">
        <v>24154</v>
      </c>
      <c r="K89">
        <v>344552118</v>
      </c>
      <c r="L89">
        <v>300000000</v>
      </c>
      <c r="M89">
        <v>200000000</v>
      </c>
      <c r="N89">
        <v>450000</v>
      </c>
      <c r="O89">
        <v>190000</v>
      </c>
      <c r="P89">
        <v>1800000</v>
      </c>
      <c r="Q89">
        <v>2.6741489719200498E-2</v>
      </c>
      <c r="R89">
        <v>3.2608695652173912E-2</v>
      </c>
      <c r="S89">
        <v>0.625</v>
      </c>
      <c r="T89">
        <v>0.45</v>
      </c>
      <c r="U89">
        <v>0.42222222222222222</v>
      </c>
      <c r="V89">
        <v>0.4</v>
      </c>
      <c r="W89">
        <v>1.0886021637193908E-2</v>
      </c>
      <c r="X89">
        <v>0.27119329767930589</v>
      </c>
      <c r="Y89">
        <v>27.119329767930587</v>
      </c>
      <c r="Z89" t="s">
        <v>967</v>
      </c>
      <c r="AA89">
        <v>0.59999337572866984</v>
      </c>
      <c r="AB89">
        <v>0.40000662427133016</v>
      </c>
      <c r="AC89">
        <v>0.66668506762351643</v>
      </c>
      <c r="AD89" t="s">
        <v>976</v>
      </c>
      <c r="AE89">
        <v>844552118</v>
      </c>
      <c r="AF89" t="s">
        <v>1024</v>
      </c>
    </row>
    <row r="90" spans="1:32" x14ac:dyDescent="0.35">
      <c r="A90">
        <v>88</v>
      </c>
      <c r="B90">
        <v>88</v>
      </c>
      <c r="C90">
        <v>2019</v>
      </c>
      <c r="D90" t="s">
        <v>163</v>
      </c>
      <c r="E90" t="s">
        <v>156</v>
      </c>
      <c r="F90" s="4">
        <v>43661</v>
      </c>
      <c r="G90" t="s">
        <v>38</v>
      </c>
      <c r="H90">
        <v>60013</v>
      </c>
      <c r="I90">
        <v>36008</v>
      </c>
      <c r="J90">
        <v>24005</v>
      </c>
      <c r="K90">
        <v>488552118</v>
      </c>
      <c r="L90">
        <v>400000000</v>
      </c>
      <c r="M90">
        <v>200000000</v>
      </c>
      <c r="N90">
        <v>450000</v>
      </c>
      <c r="O90">
        <v>190000</v>
      </c>
      <c r="P90">
        <v>1800000</v>
      </c>
      <c r="Q90">
        <v>3.791766399993695E-2</v>
      </c>
      <c r="R90">
        <v>4.3478260869565216E-2</v>
      </c>
      <c r="S90">
        <v>0.625</v>
      </c>
      <c r="T90">
        <v>0.45</v>
      </c>
      <c r="U90">
        <v>0.42222222222222222</v>
      </c>
      <c r="V90">
        <v>0.4</v>
      </c>
      <c r="W90">
        <v>1.0819137793337937E-2</v>
      </c>
      <c r="X90">
        <v>0.27504547791397083</v>
      </c>
      <c r="Y90">
        <v>27.504547791397084</v>
      </c>
      <c r="Z90" t="s">
        <v>967</v>
      </c>
      <c r="AA90">
        <v>0.60000333261126759</v>
      </c>
      <c r="AB90">
        <v>0.39999666738873246</v>
      </c>
      <c r="AC90">
        <v>0.66665740946456342</v>
      </c>
      <c r="AD90" t="s">
        <v>977</v>
      </c>
      <c r="AE90">
        <v>1088552118</v>
      </c>
      <c r="AF90" t="s">
        <v>1028</v>
      </c>
    </row>
    <row r="91" spans="1:32" x14ac:dyDescent="0.35">
      <c r="A91">
        <v>89</v>
      </c>
      <c r="B91">
        <v>89</v>
      </c>
      <c r="C91">
        <v>2019</v>
      </c>
      <c r="D91" t="s">
        <v>164</v>
      </c>
      <c r="E91" t="s">
        <v>47</v>
      </c>
      <c r="F91" s="4">
        <v>43266</v>
      </c>
      <c r="G91" t="s">
        <v>48</v>
      </c>
      <c r="H91">
        <v>57332</v>
      </c>
      <c r="I91">
        <v>34399</v>
      </c>
      <c r="J91">
        <v>22933</v>
      </c>
      <c r="K91">
        <v>2774552118</v>
      </c>
      <c r="L91">
        <v>4500000000</v>
      </c>
      <c r="M91">
        <v>300000000</v>
      </c>
      <c r="N91">
        <v>900000</v>
      </c>
      <c r="O91">
        <v>400000</v>
      </c>
      <c r="P91">
        <v>4000000</v>
      </c>
      <c r="Q91">
        <v>0.21533943070662814</v>
      </c>
      <c r="R91">
        <v>0.4891304347826087</v>
      </c>
      <c r="S91">
        <v>0.9375</v>
      </c>
      <c r="T91">
        <v>0.9</v>
      </c>
      <c r="U91">
        <v>0.88888888888888884</v>
      </c>
      <c r="V91">
        <v>0.88888888888888884</v>
      </c>
      <c r="W91">
        <v>1.0335807374529694E-2</v>
      </c>
      <c r="X91">
        <v>0.61189743247365702</v>
      </c>
      <c r="Y91">
        <v>61.189743247365705</v>
      </c>
      <c r="Z91" t="s">
        <v>966</v>
      </c>
      <c r="AA91">
        <v>0.59999651154678013</v>
      </c>
      <c r="AB91">
        <v>0.40000348845321987</v>
      </c>
      <c r="AC91">
        <v>0.66667635687083926</v>
      </c>
      <c r="AD91" t="s">
        <v>976</v>
      </c>
      <c r="AE91">
        <v>7574552118</v>
      </c>
      <c r="AF91" t="s">
        <v>1027</v>
      </c>
    </row>
    <row r="92" spans="1:32" x14ac:dyDescent="0.35">
      <c r="A92">
        <v>90</v>
      </c>
      <c r="B92">
        <v>90</v>
      </c>
      <c r="C92">
        <v>2019</v>
      </c>
      <c r="D92" t="s">
        <v>165</v>
      </c>
      <c r="E92" t="s">
        <v>166</v>
      </c>
      <c r="F92" s="4">
        <v>43670</v>
      </c>
      <c r="G92" t="s">
        <v>167</v>
      </c>
      <c r="H92">
        <v>56850</v>
      </c>
      <c r="I92">
        <v>34110</v>
      </c>
      <c r="J92">
        <v>22740</v>
      </c>
      <c r="K92">
        <v>244552118</v>
      </c>
      <c r="L92">
        <v>250000000</v>
      </c>
      <c r="M92">
        <v>150000000</v>
      </c>
      <c r="N92">
        <v>300000</v>
      </c>
      <c r="O92">
        <v>130000</v>
      </c>
      <c r="P92">
        <v>1200000</v>
      </c>
      <c r="Q92">
        <v>1.8980257579800184E-2</v>
      </c>
      <c r="R92">
        <v>2.717391304347826E-2</v>
      </c>
      <c r="S92">
        <v>0.46875</v>
      </c>
      <c r="T92">
        <v>0.3</v>
      </c>
      <c r="U92">
        <v>0.28888888888888886</v>
      </c>
      <c r="V92">
        <v>0.26666666666666666</v>
      </c>
      <c r="W92">
        <v>1.0248912461487706E-2</v>
      </c>
      <c r="X92">
        <v>0.19103144750807452</v>
      </c>
      <c r="Y92">
        <v>19.103144750807452</v>
      </c>
      <c r="Z92" t="s">
        <v>970</v>
      </c>
      <c r="AA92">
        <v>0.6</v>
      </c>
      <c r="AB92">
        <v>0.4</v>
      </c>
      <c r="AC92">
        <v>0.66666666666666663</v>
      </c>
      <c r="AD92" t="s">
        <v>977</v>
      </c>
      <c r="AE92">
        <v>644552118</v>
      </c>
      <c r="AF92" t="s">
        <v>1028</v>
      </c>
    </row>
    <row r="93" spans="1:32" x14ac:dyDescent="0.35">
      <c r="A93">
        <v>91</v>
      </c>
      <c r="B93">
        <v>91</v>
      </c>
      <c r="C93">
        <v>2019</v>
      </c>
      <c r="D93" t="s">
        <v>168</v>
      </c>
      <c r="E93" t="s">
        <v>169</v>
      </c>
      <c r="F93" s="4">
        <v>43620</v>
      </c>
      <c r="G93" t="s">
        <v>56</v>
      </c>
      <c r="H93">
        <v>56121</v>
      </c>
      <c r="I93">
        <v>33673</v>
      </c>
      <c r="J93">
        <v>22448</v>
      </c>
      <c r="K93">
        <v>522552118</v>
      </c>
      <c r="L93">
        <v>400000000</v>
      </c>
      <c r="M93">
        <v>200000000</v>
      </c>
      <c r="N93">
        <v>450000</v>
      </c>
      <c r="O93">
        <v>190000</v>
      </c>
      <c r="P93">
        <v>1800000</v>
      </c>
      <c r="Q93">
        <v>4.0556482927333055E-2</v>
      </c>
      <c r="R93">
        <v>4.3478260869565216E-2</v>
      </c>
      <c r="S93">
        <v>0.625</v>
      </c>
      <c r="T93">
        <v>0.45</v>
      </c>
      <c r="U93">
        <v>0.42222222222222222</v>
      </c>
      <c r="V93">
        <v>0.4</v>
      </c>
      <c r="W93">
        <v>1.0117488412509262E-2</v>
      </c>
      <c r="X93">
        <v>0.27544328388901096</v>
      </c>
      <c r="Y93">
        <v>27.544328388901096</v>
      </c>
      <c r="Z93" t="s">
        <v>967</v>
      </c>
      <c r="AA93">
        <v>0.60000712745674523</v>
      </c>
      <c r="AB93">
        <v>0.39999287254325477</v>
      </c>
      <c r="AC93">
        <v>0.66664686841089305</v>
      </c>
      <c r="AD93" t="s">
        <v>977</v>
      </c>
      <c r="AE93">
        <v>1122552118</v>
      </c>
      <c r="AF93" t="s">
        <v>1027</v>
      </c>
    </row>
    <row r="94" spans="1:32" x14ac:dyDescent="0.35">
      <c r="A94">
        <v>92</v>
      </c>
      <c r="B94">
        <v>92</v>
      </c>
      <c r="C94">
        <v>2019</v>
      </c>
      <c r="D94" t="s">
        <v>170</v>
      </c>
      <c r="E94" t="s">
        <v>171</v>
      </c>
      <c r="F94" s="4">
        <v>43656</v>
      </c>
      <c r="G94" t="s">
        <v>172</v>
      </c>
      <c r="H94">
        <v>54419</v>
      </c>
      <c r="I94">
        <v>32651</v>
      </c>
      <c r="J94">
        <v>21768</v>
      </c>
      <c r="K94">
        <v>244552118</v>
      </c>
      <c r="L94">
        <v>250000000</v>
      </c>
      <c r="M94">
        <v>150000000</v>
      </c>
      <c r="N94">
        <v>300000</v>
      </c>
      <c r="O94">
        <v>130000</v>
      </c>
      <c r="P94">
        <v>1200000</v>
      </c>
      <c r="Q94">
        <v>1.8980257579800184E-2</v>
      </c>
      <c r="R94">
        <v>2.717391304347826E-2</v>
      </c>
      <c r="S94">
        <v>0.46875</v>
      </c>
      <c r="T94">
        <v>0.3</v>
      </c>
      <c r="U94">
        <v>0.28888888888888886</v>
      </c>
      <c r="V94">
        <v>0.26666666666666666</v>
      </c>
      <c r="W94">
        <v>9.8106520183236495E-3</v>
      </c>
      <c r="X94">
        <v>0.19098323885932647</v>
      </c>
      <c r="Y94">
        <v>19.098323885932647</v>
      </c>
      <c r="Z94" t="s">
        <v>970</v>
      </c>
      <c r="AA94">
        <v>0.5999926496260497</v>
      </c>
      <c r="AB94">
        <v>0.4000073503739503</v>
      </c>
      <c r="AC94">
        <v>0.66668708462221682</v>
      </c>
      <c r="AD94" t="s">
        <v>976</v>
      </c>
      <c r="AE94">
        <v>644552118</v>
      </c>
      <c r="AF94" t="s">
        <v>1028</v>
      </c>
    </row>
    <row r="95" spans="1:32" x14ac:dyDescent="0.35">
      <c r="A95">
        <v>93</v>
      </c>
      <c r="B95">
        <v>93</v>
      </c>
      <c r="C95">
        <v>2019</v>
      </c>
      <c r="D95" t="s">
        <v>173</v>
      </c>
      <c r="E95" t="s">
        <v>174</v>
      </c>
      <c r="F95" s="4">
        <v>43173</v>
      </c>
      <c r="G95" t="s">
        <v>24</v>
      </c>
      <c r="H95">
        <v>52981</v>
      </c>
      <c r="I95">
        <v>31789</v>
      </c>
      <c r="J95">
        <v>21192</v>
      </c>
      <c r="K95">
        <v>1844552118</v>
      </c>
      <c r="L95">
        <v>1800000000</v>
      </c>
      <c r="M95">
        <v>220000000</v>
      </c>
      <c r="N95">
        <v>500000</v>
      </c>
      <c r="O95">
        <v>220000</v>
      </c>
      <c r="P95">
        <v>2000000</v>
      </c>
      <c r="Q95">
        <v>0.14315997181020523</v>
      </c>
      <c r="R95">
        <v>0.19565217391304349</v>
      </c>
      <c r="S95">
        <v>0.6875</v>
      </c>
      <c r="T95">
        <v>0.5</v>
      </c>
      <c r="U95">
        <v>0.48888888888888887</v>
      </c>
      <c r="V95">
        <v>0.44444444444444442</v>
      </c>
      <c r="W95">
        <v>9.5514095184182964E-3</v>
      </c>
      <c r="X95">
        <v>0.3500942084269692</v>
      </c>
      <c r="Y95">
        <v>35.009420842696919</v>
      </c>
      <c r="Z95" t="s">
        <v>967</v>
      </c>
      <c r="AA95">
        <v>0.60000754987637073</v>
      </c>
      <c r="AB95">
        <v>0.39999245012362922</v>
      </c>
      <c r="AC95">
        <v>0.66664569505174742</v>
      </c>
      <c r="AD95" t="s">
        <v>977</v>
      </c>
      <c r="AE95">
        <v>3864552118</v>
      </c>
      <c r="AF95" t="s">
        <v>1034</v>
      </c>
    </row>
    <row r="96" spans="1:32" x14ac:dyDescent="0.35">
      <c r="A96">
        <v>94</v>
      </c>
      <c r="B96">
        <v>94</v>
      </c>
      <c r="C96">
        <v>2019</v>
      </c>
      <c r="D96" t="s">
        <v>175</v>
      </c>
      <c r="E96" t="s">
        <v>176</v>
      </c>
      <c r="F96" s="4">
        <v>43472</v>
      </c>
      <c r="G96" t="s">
        <v>177</v>
      </c>
      <c r="H96">
        <v>52426</v>
      </c>
      <c r="I96">
        <v>31456</v>
      </c>
      <c r="J96">
        <v>20970</v>
      </c>
      <c r="K96">
        <v>1122552118</v>
      </c>
      <c r="L96">
        <v>900000000</v>
      </c>
      <c r="M96">
        <v>200000000</v>
      </c>
      <c r="N96">
        <v>450000</v>
      </c>
      <c r="O96">
        <v>190000</v>
      </c>
      <c r="P96">
        <v>1800000</v>
      </c>
      <c r="Q96">
        <v>8.7123875763734954E-2</v>
      </c>
      <c r="R96">
        <v>9.7826086956521743E-2</v>
      </c>
      <c r="S96">
        <v>0.625</v>
      </c>
      <c r="T96">
        <v>0.45</v>
      </c>
      <c r="U96">
        <v>0.42222222222222222</v>
      </c>
      <c r="V96">
        <v>0.4</v>
      </c>
      <c r="W96">
        <v>9.4513541724882046E-3</v>
      </c>
      <c r="X96">
        <v>0.29299127026794353</v>
      </c>
      <c r="Y96">
        <v>29.299127026794352</v>
      </c>
      <c r="Z96" t="s">
        <v>967</v>
      </c>
      <c r="AA96">
        <v>0.60000762980200661</v>
      </c>
      <c r="AB96">
        <v>0.39999237019799339</v>
      </c>
      <c r="AC96">
        <v>0.66664547304170907</v>
      </c>
      <c r="AD96" t="s">
        <v>977</v>
      </c>
      <c r="AE96">
        <v>2222552118</v>
      </c>
      <c r="AF96" t="s">
        <v>1029</v>
      </c>
    </row>
    <row r="97" spans="1:32" x14ac:dyDescent="0.35">
      <c r="A97">
        <v>95</v>
      </c>
      <c r="B97">
        <v>95</v>
      </c>
      <c r="C97">
        <v>2019</v>
      </c>
      <c r="D97" t="s">
        <v>178</v>
      </c>
      <c r="E97" t="s">
        <v>179</v>
      </c>
      <c r="F97" s="4">
        <v>43691</v>
      </c>
      <c r="G97" t="s">
        <v>48</v>
      </c>
      <c r="H97">
        <v>51356</v>
      </c>
      <c r="I97">
        <v>30814</v>
      </c>
      <c r="J97">
        <v>20542</v>
      </c>
      <c r="K97">
        <v>244552118</v>
      </c>
      <c r="L97">
        <v>200000000</v>
      </c>
      <c r="M97">
        <v>150000000</v>
      </c>
      <c r="N97">
        <v>300000</v>
      </c>
      <c r="O97">
        <v>130000</v>
      </c>
      <c r="P97">
        <v>1200000</v>
      </c>
      <c r="Q97">
        <v>1.8980257579800184E-2</v>
      </c>
      <c r="R97">
        <v>2.1739130434782608E-2</v>
      </c>
      <c r="S97">
        <v>0.46875</v>
      </c>
      <c r="T97">
        <v>0.3</v>
      </c>
      <c r="U97">
        <v>0.28888888888888886</v>
      </c>
      <c r="V97">
        <v>0.26666666666666666</v>
      </c>
      <c r="W97">
        <v>9.2584546767310923E-3</v>
      </c>
      <c r="X97">
        <v>0.18999858410827306</v>
      </c>
      <c r="Y97">
        <v>18.999858410827304</v>
      </c>
      <c r="Z97" t="s">
        <v>970</v>
      </c>
      <c r="AA97">
        <v>0.60000778876859573</v>
      </c>
      <c r="AB97">
        <v>0.39999221123140433</v>
      </c>
      <c r="AC97">
        <v>0.66664503147919774</v>
      </c>
      <c r="AD97" t="s">
        <v>977</v>
      </c>
      <c r="AE97">
        <v>594552118</v>
      </c>
      <c r="AF97" t="s">
        <v>1031</v>
      </c>
    </row>
    <row r="98" spans="1:32" x14ac:dyDescent="0.35">
      <c r="A98">
        <v>96</v>
      </c>
      <c r="B98">
        <v>96</v>
      </c>
      <c r="C98">
        <v>2019</v>
      </c>
      <c r="D98" t="s">
        <v>180</v>
      </c>
      <c r="E98" t="s">
        <v>181</v>
      </c>
      <c r="F98" s="4">
        <v>43697</v>
      </c>
      <c r="G98" t="s">
        <v>172</v>
      </c>
      <c r="H98">
        <v>51237</v>
      </c>
      <c r="I98">
        <v>30742</v>
      </c>
      <c r="J98">
        <v>20495</v>
      </c>
      <c r="K98">
        <v>1122552118</v>
      </c>
      <c r="L98">
        <v>1100000000</v>
      </c>
      <c r="M98">
        <v>150000000</v>
      </c>
      <c r="N98">
        <v>300000</v>
      </c>
      <c r="O98">
        <v>130000</v>
      </c>
      <c r="P98">
        <v>1200000</v>
      </c>
      <c r="Q98">
        <v>8.7123875763734954E-2</v>
      </c>
      <c r="R98">
        <v>0.11956521739130435</v>
      </c>
      <c r="S98">
        <v>0.46875</v>
      </c>
      <c r="T98">
        <v>0.3</v>
      </c>
      <c r="U98">
        <v>0.28888888888888886</v>
      </c>
      <c r="V98">
        <v>0.26666666666666666</v>
      </c>
      <c r="W98">
        <v>9.2370013683244611E-3</v>
      </c>
      <c r="X98">
        <v>0.21889251030006526</v>
      </c>
      <c r="Y98">
        <v>21.889251030006527</v>
      </c>
      <c r="Z98" t="s">
        <v>967</v>
      </c>
      <c r="AA98">
        <v>0.59999609657083752</v>
      </c>
      <c r="AB98">
        <v>0.40000390342916253</v>
      </c>
      <c r="AC98">
        <v>0.66667750959599248</v>
      </c>
      <c r="AD98" t="s">
        <v>976</v>
      </c>
      <c r="AE98">
        <v>2372552118</v>
      </c>
      <c r="AF98" t="s">
        <v>1031</v>
      </c>
    </row>
    <row r="99" spans="1:32" x14ac:dyDescent="0.35">
      <c r="A99">
        <v>97</v>
      </c>
      <c r="B99">
        <v>97</v>
      </c>
      <c r="C99">
        <v>2019</v>
      </c>
      <c r="D99" t="s">
        <v>182</v>
      </c>
      <c r="E99" t="s">
        <v>166</v>
      </c>
      <c r="F99" s="4">
        <v>43578</v>
      </c>
      <c r="G99" t="s">
        <v>62</v>
      </c>
      <c r="H99">
        <v>50960</v>
      </c>
      <c r="I99">
        <v>30576</v>
      </c>
      <c r="J99">
        <v>20384</v>
      </c>
      <c r="K99">
        <v>244552118</v>
      </c>
      <c r="L99">
        <v>250000000</v>
      </c>
      <c r="M99">
        <v>150000000</v>
      </c>
      <c r="N99">
        <v>300000</v>
      </c>
      <c r="O99">
        <v>130000</v>
      </c>
      <c r="P99">
        <v>1200000</v>
      </c>
      <c r="Q99">
        <v>1.8980257579800184E-2</v>
      </c>
      <c r="R99">
        <v>2.717391304347826E-2</v>
      </c>
      <c r="S99">
        <v>0.46875</v>
      </c>
      <c r="T99">
        <v>0.3</v>
      </c>
      <c r="U99">
        <v>0.28888888888888886</v>
      </c>
      <c r="V99">
        <v>0.26666666666666666</v>
      </c>
      <c r="W99">
        <v>9.1870638353107031E-3</v>
      </c>
      <c r="X99">
        <v>0.19091464415919504</v>
      </c>
      <c r="Y99">
        <v>19.091464415919503</v>
      </c>
      <c r="Z99" t="s">
        <v>970</v>
      </c>
      <c r="AA99">
        <v>0.6</v>
      </c>
      <c r="AB99">
        <v>0.4</v>
      </c>
      <c r="AC99">
        <v>0.66666666666666663</v>
      </c>
      <c r="AD99" t="s">
        <v>977</v>
      </c>
      <c r="AE99">
        <v>644552118</v>
      </c>
      <c r="AF99" t="s">
        <v>1024</v>
      </c>
    </row>
    <row r="100" spans="1:32" x14ac:dyDescent="0.35">
      <c r="A100">
        <v>98</v>
      </c>
      <c r="B100">
        <v>98</v>
      </c>
      <c r="C100">
        <v>2019</v>
      </c>
      <c r="D100" t="s">
        <v>183</v>
      </c>
      <c r="E100" t="s">
        <v>37</v>
      </c>
      <c r="F100" s="4">
        <v>43199</v>
      </c>
      <c r="G100" t="s">
        <v>38</v>
      </c>
      <c r="H100">
        <v>50877</v>
      </c>
      <c r="I100">
        <v>30526</v>
      </c>
      <c r="J100">
        <v>20351</v>
      </c>
      <c r="K100">
        <v>2112552118</v>
      </c>
      <c r="L100">
        <v>2800000000</v>
      </c>
      <c r="M100">
        <v>260000000</v>
      </c>
      <c r="N100">
        <v>700000</v>
      </c>
      <c r="O100">
        <v>300000</v>
      </c>
      <c r="P100">
        <v>3000000</v>
      </c>
      <c r="Q100">
        <v>0.16396007394379808</v>
      </c>
      <c r="R100">
        <v>0.30434782608695654</v>
      </c>
      <c r="S100">
        <v>0.8125</v>
      </c>
      <c r="T100">
        <v>0.7</v>
      </c>
      <c r="U100">
        <v>0.66666666666666663</v>
      </c>
      <c r="V100">
        <v>0.66666666666666663</v>
      </c>
      <c r="W100">
        <v>9.1721006033968332E-3</v>
      </c>
      <c r="X100">
        <v>0.46880254147770661</v>
      </c>
      <c r="Y100">
        <v>46.880254147770664</v>
      </c>
      <c r="Z100" t="s">
        <v>968</v>
      </c>
      <c r="AA100">
        <v>0.59999606895060631</v>
      </c>
      <c r="AB100">
        <v>0.40000393104939364</v>
      </c>
      <c r="AC100">
        <v>0.66667758631985852</v>
      </c>
      <c r="AD100" t="s">
        <v>976</v>
      </c>
      <c r="AE100">
        <v>5172552118</v>
      </c>
      <c r="AF100" t="s">
        <v>1024</v>
      </c>
    </row>
    <row r="101" spans="1:32" x14ac:dyDescent="0.35">
      <c r="A101">
        <v>99</v>
      </c>
      <c r="B101">
        <v>99</v>
      </c>
      <c r="C101">
        <v>2019</v>
      </c>
      <c r="D101" t="s">
        <v>184</v>
      </c>
      <c r="E101" t="s">
        <v>185</v>
      </c>
      <c r="F101" s="4">
        <v>43724</v>
      </c>
      <c r="G101" t="s">
        <v>38</v>
      </c>
      <c r="H101">
        <v>49696</v>
      </c>
      <c r="I101">
        <v>29818</v>
      </c>
      <c r="J101">
        <v>19878</v>
      </c>
      <c r="K101">
        <v>244552118</v>
      </c>
      <c r="L101">
        <v>200000000</v>
      </c>
      <c r="M101">
        <v>200000000</v>
      </c>
      <c r="N101">
        <v>450000</v>
      </c>
      <c r="O101">
        <v>190000</v>
      </c>
      <c r="P101">
        <v>1800000</v>
      </c>
      <c r="Q101">
        <v>1.8980257579800184E-2</v>
      </c>
      <c r="R101">
        <v>2.1739130434782608E-2</v>
      </c>
      <c r="S101">
        <v>0.625</v>
      </c>
      <c r="T101">
        <v>0.45</v>
      </c>
      <c r="U101">
        <v>0.42222222222222222</v>
      </c>
      <c r="V101">
        <v>0.4</v>
      </c>
      <c r="W101">
        <v>8.9591900384537026E-3</v>
      </c>
      <c r="X101">
        <v>0.26773649833139584</v>
      </c>
      <c r="Y101">
        <v>26.773649833139583</v>
      </c>
      <c r="Z101" t="s">
        <v>967</v>
      </c>
      <c r="AA101">
        <v>0.60000804893754023</v>
      </c>
      <c r="AB101">
        <v>0.39999195106245977</v>
      </c>
      <c r="AC101">
        <v>0.66664430880676107</v>
      </c>
      <c r="AD101" t="s">
        <v>977</v>
      </c>
      <c r="AE101">
        <v>644552118</v>
      </c>
      <c r="AF101" t="s">
        <v>1025</v>
      </c>
    </row>
    <row r="102" spans="1:32" x14ac:dyDescent="0.35">
      <c r="A102">
        <v>100</v>
      </c>
      <c r="B102">
        <v>100</v>
      </c>
      <c r="C102">
        <v>2019</v>
      </c>
      <c r="D102" t="s">
        <v>186</v>
      </c>
      <c r="E102" t="s">
        <v>187</v>
      </c>
      <c r="F102" s="4">
        <v>43525</v>
      </c>
      <c r="G102" t="s">
        <v>80</v>
      </c>
      <c r="H102">
        <v>49673</v>
      </c>
      <c r="I102">
        <v>29804</v>
      </c>
      <c r="J102">
        <v>19869</v>
      </c>
      <c r="K102">
        <v>244552118</v>
      </c>
      <c r="L102">
        <v>200000000</v>
      </c>
      <c r="M102">
        <v>100000000</v>
      </c>
      <c r="N102">
        <v>180000</v>
      </c>
      <c r="O102">
        <v>70000</v>
      </c>
      <c r="P102">
        <v>500000</v>
      </c>
      <c r="Q102">
        <v>1.8980257579800184E-2</v>
      </c>
      <c r="R102">
        <v>2.1739130434782608E-2</v>
      </c>
      <c r="S102">
        <v>0.3125</v>
      </c>
      <c r="T102">
        <v>0.18</v>
      </c>
      <c r="U102">
        <v>0.15555555555555556</v>
      </c>
      <c r="V102">
        <v>0.1111111111111111</v>
      </c>
      <c r="W102">
        <v>8.955043600694438E-3</v>
      </c>
      <c r="X102">
        <v>0.11372770888990902</v>
      </c>
      <c r="Y102">
        <v>11.372770888990901</v>
      </c>
      <c r="Z102" t="s">
        <v>970</v>
      </c>
      <c r="AA102">
        <v>0.60000402633221273</v>
      </c>
      <c r="AB102">
        <v>0.39999597366778733</v>
      </c>
      <c r="AC102">
        <v>0.66665548248557238</v>
      </c>
      <c r="AD102" t="s">
        <v>977</v>
      </c>
      <c r="AE102">
        <v>544552118</v>
      </c>
      <c r="AF102" t="s">
        <v>1034</v>
      </c>
    </row>
    <row r="103" spans="1:32" x14ac:dyDescent="0.35">
      <c r="A103">
        <v>101</v>
      </c>
      <c r="B103">
        <v>1</v>
      </c>
      <c r="C103">
        <v>2020</v>
      </c>
      <c r="D103" t="s">
        <v>188</v>
      </c>
      <c r="E103" t="s">
        <v>17</v>
      </c>
      <c r="F103" s="4">
        <v>43882</v>
      </c>
      <c r="G103" t="s">
        <v>18</v>
      </c>
      <c r="H103">
        <v>4376975</v>
      </c>
      <c r="I103">
        <v>1750790</v>
      </c>
      <c r="J103">
        <v>2626185</v>
      </c>
      <c r="K103">
        <v>12884552118</v>
      </c>
      <c r="L103">
        <v>7200000000</v>
      </c>
      <c r="M103">
        <v>320000000</v>
      </c>
      <c r="N103">
        <v>1000000</v>
      </c>
      <c r="O103">
        <v>450000</v>
      </c>
      <c r="P103">
        <v>4500000</v>
      </c>
      <c r="Q103">
        <v>1</v>
      </c>
      <c r="R103">
        <v>0.78260869565217395</v>
      </c>
      <c r="S103">
        <v>1</v>
      </c>
      <c r="T103">
        <v>1</v>
      </c>
      <c r="U103">
        <v>1</v>
      </c>
      <c r="V103">
        <v>1</v>
      </c>
      <c r="W103">
        <v>0.78908062658082945</v>
      </c>
      <c r="X103">
        <v>0.93984234718476078</v>
      </c>
      <c r="Y103">
        <v>93.984234718476074</v>
      </c>
      <c r="Z103" t="s">
        <v>969</v>
      </c>
      <c r="AA103">
        <v>0.4</v>
      </c>
      <c r="AB103">
        <v>0.6</v>
      </c>
      <c r="AC103">
        <v>1.5</v>
      </c>
      <c r="AD103" t="s">
        <v>975</v>
      </c>
      <c r="AE103">
        <v>20404552118</v>
      </c>
      <c r="AF103" t="s">
        <v>1033</v>
      </c>
    </row>
    <row r="104" spans="1:32" x14ac:dyDescent="0.35">
      <c r="A104">
        <v>102</v>
      </c>
      <c r="B104">
        <v>2</v>
      </c>
      <c r="C104">
        <v>2020</v>
      </c>
      <c r="D104" t="s">
        <v>189</v>
      </c>
      <c r="E104" t="s">
        <v>17</v>
      </c>
      <c r="F104" s="4">
        <v>44155</v>
      </c>
      <c r="G104" t="s">
        <v>18</v>
      </c>
      <c r="H104">
        <v>2692022</v>
      </c>
      <c r="I104">
        <v>1076809</v>
      </c>
      <c r="J104">
        <v>1615213</v>
      </c>
      <c r="K104">
        <v>3552884661</v>
      </c>
      <c r="L104">
        <v>2800000000</v>
      </c>
      <c r="M104">
        <v>300000000</v>
      </c>
      <c r="N104">
        <v>900000</v>
      </c>
      <c r="O104">
        <v>400000</v>
      </c>
      <c r="P104">
        <v>4000000</v>
      </c>
      <c r="Q104">
        <v>0.27574762618535592</v>
      </c>
      <c r="R104">
        <v>0.30434782608695654</v>
      </c>
      <c r="S104">
        <v>0.9375</v>
      </c>
      <c r="T104">
        <v>0.9</v>
      </c>
      <c r="U104">
        <v>0.88888888888888884</v>
      </c>
      <c r="V104">
        <v>0.88888888888888884</v>
      </c>
      <c r="W104">
        <v>0.48531746389444252</v>
      </c>
      <c r="X104">
        <v>0.64360584639875762</v>
      </c>
      <c r="Y104">
        <v>64.360584639875768</v>
      </c>
      <c r="Z104" t="s">
        <v>966</v>
      </c>
      <c r="AA104">
        <v>0.40000007429359791</v>
      </c>
      <c r="AB104">
        <v>0.59999992570640215</v>
      </c>
      <c r="AC104">
        <v>1.4999995356650995</v>
      </c>
      <c r="AD104" t="s">
        <v>976</v>
      </c>
      <c r="AE104">
        <v>6652884661</v>
      </c>
      <c r="AF104" t="s">
        <v>1026</v>
      </c>
    </row>
    <row r="105" spans="1:32" x14ac:dyDescent="0.35">
      <c r="A105">
        <v>103</v>
      </c>
      <c r="B105">
        <v>3</v>
      </c>
      <c r="C105">
        <v>2020</v>
      </c>
      <c r="D105" t="s">
        <v>190</v>
      </c>
      <c r="E105" t="s">
        <v>20</v>
      </c>
      <c r="F105" s="4">
        <v>44004</v>
      </c>
      <c r="G105" t="s">
        <v>21</v>
      </c>
      <c r="H105">
        <v>1377813</v>
      </c>
      <c r="I105">
        <v>551125</v>
      </c>
      <c r="J105">
        <v>826688</v>
      </c>
      <c r="K105">
        <v>388596428</v>
      </c>
      <c r="L105">
        <v>800000000</v>
      </c>
      <c r="M105">
        <v>200000000</v>
      </c>
      <c r="N105">
        <v>500000</v>
      </c>
      <c r="O105">
        <v>200000</v>
      </c>
      <c r="P105">
        <v>2000000</v>
      </c>
      <c r="Q105">
        <v>3.0159870862497606E-2</v>
      </c>
      <c r="R105">
        <v>8.6956521739130432E-2</v>
      </c>
      <c r="S105">
        <v>0.625</v>
      </c>
      <c r="T105">
        <v>0.5</v>
      </c>
      <c r="U105">
        <v>0.44444444444444442</v>
      </c>
      <c r="V105">
        <v>0.44444444444444442</v>
      </c>
      <c r="W105">
        <v>0.24839199340896675</v>
      </c>
      <c r="X105">
        <v>0.32239561583699916</v>
      </c>
      <c r="Y105">
        <v>32.239561583699917</v>
      </c>
      <c r="Z105" t="s">
        <v>967</v>
      </c>
      <c r="AA105">
        <v>0.39999985484242057</v>
      </c>
      <c r="AB105">
        <v>0.60000014515757949</v>
      </c>
      <c r="AC105">
        <v>1.5000009072352007</v>
      </c>
      <c r="AD105" t="s">
        <v>975</v>
      </c>
      <c r="AE105">
        <v>1388596428</v>
      </c>
      <c r="AF105" t="s">
        <v>1027</v>
      </c>
    </row>
    <row r="106" spans="1:32" x14ac:dyDescent="0.35">
      <c r="A106">
        <v>104</v>
      </c>
      <c r="B106">
        <v>4</v>
      </c>
      <c r="C106">
        <v>2020</v>
      </c>
      <c r="D106" t="s">
        <v>191</v>
      </c>
      <c r="E106" t="s">
        <v>174</v>
      </c>
      <c r="F106" s="4">
        <v>44116</v>
      </c>
      <c r="G106" t="s">
        <v>24</v>
      </c>
      <c r="H106">
        <v>1289594</v>
      </c>
      <c r="I106">
        <v>515838</v>
      </c>
      <c r="J106">
        <v>773756</v>
      </c>
      <c r="K106">
        <v>498552118</v>
      </c>
      <c r="L106">
        <v>1200000000</v>
      </c>
      <c r="M106">
        <v>220000000</v>
      </c>
      <c r="N106">
        <v>500000</v>
      </c>
      <c r="O106">
        <v>220000</v>
      </c>
      <c r="P106">
        <v>2000000</v>
      </c>
      <c r="Q106">
        <v>3.8693787213876986E-2</v>
      </c>
      <c r="R106">
        <v>0.13043478260869565</v>
      </c>
      <c r="S106">
        <v>0.6875</v>
      </c>
      <c r="T106">
        <v>0.5</v>
      </c>
      <c r="U106">
        <v>0.48888888888888887</v>
      </c>
      <c r="V106">
        <v>0.44444444444444442</v>
      </c>
      <c r="W106">
        <v>0.23248788068354928</v>
      </c>
      <c r="X106">
        <v>0.34472635050605543</v>
      </c>
      <c r="Y106">
        <v>34.472635050605547</v>
      </c>
      <c r="Z106" t="s">
        <v>967</v>
      </c>
      <c r="AA106">
        <v>0.40000031017514037</v>
      </c>
      <c r="AB106">
        <v>0.59999968982485963</v>
      </c>
      <c r="AC106">
        <v>1.4999980614068757</v>
      </c>
      <c r="AD106" t="s">
        <v>976</v>
      </c>
      <c r="AE106">
        <v>1918552118</v>
      </c>
      <c r="AF106" t="s">
        <v>1030</v>
      </c>
    </row>
    <row r="107" spans="1:32" x14ac:dyDescent="0.35">
      <c r="A107">
        <v>105</v>
      </c>
      <c r="B107">
        <v>5</v>
      </c>
      <c r="C107">
        <v>2020</v>
      </c>
      <c r="D107" t="s">
        <v>192</v>
      </c>
      <c r="E107" t="s">
        <v>47</v>
      </c>
      <c r="F107" s="4">
        <v>44106</v>
      </c>
      <c r="G107" t="s">
        <v>48</v>
      </c>
      <c r="H107">
        <v>1244802</v>
      </c>
      <c r="I107">
        <v>497921</v>
      </c>
      <c r="J107">
        <v>746881</v>
      </c>
      <c r="K107">
        <v>4146080911</v>
      </c>
      <c r="L107">
        <v>8500000000</v>
      </c>
      <c r="M107">
        <v>300000000</v>
      </c>
      <c r="N107">
        <v>800000</v>
      </c>
      <c r="O107">
        <v>350000</v>
      </c>
      <c r="P107">
        <v>3500000</v>
      </c>
      <c r="Q107">
        <v>0.32178696419007335</v>
      </c>
      <c r="R107">
        <v>0.92391304347826086</v>
      </c>
      <c r="S107">
        <v>0.9375</v>
      </c>
      <c r="T107">
        <v>0.8</v>
      </c>
      <c r="U107">
        <v>0.77777777777777779</v>
      </c>
      <c r="V107">
        <v>0.77777777777777779</v>
      </c>
      <c r="W107">
        <v>0.22441278328733191</v>
      </c>
      <c r="X107">
        <v>0.68674172155156865</v>
      </c>
      <c r="Y107">
        <v>68.674172155156867</v>
      </c>
      <c r="Z107" t="s">
        <v>966</v>
      </c>
      <c r="AA107">
        <v>0.40000016066812233</v>
      </c>
      <c r="AB107">
        <v>0.59999983933187773</v>
      </c>
      <c r="AC107">
        <v>1.4999989958246389</v>
      </c>
      <c r="AD107" t="s">
        <v>976</v>
      </c>
      <c r="AE107">
        <v>12946080911</v>
      </c>
      <c r="AF107" t="s">
        <v>1030</v>
      </c>
    </row>
    <row r="108" spans="1:32" x14ac:dyDescent="0.35">
      <c r="A108">
        <v>106</v>
      </c>
      <c r="B108">
        <v>6</v>
      </c>
      <c r="C108">
        <v>2020</v>
      </c>
      <c r="D108" t="s">
        <v>193</v>
      </c>
      <c r="E108" t="s">
        <v>20</v>
      </c>
      <c r="F108" s="4">
        <v>44123</v>
      </c>
      <c r="G108" t="s">
        <v>21</v>
      </c>
      <c r="H108">
        <v>1122850</v>
      </c>
      <c r="I108">
        <v>561425</v>
      </c>
      <c r="J108">
        <v>561425</v>
      </c>
      <c r="K108">
        <v>255457930</v>
      </c>
      <c r="L108">
        <v>700000000</v>
      </c>
      <c r="M108">
        <v>210000000</v>
      </c>
      <c r="N108">
        <v>480000</v>
      </c>
      <c r="O108">
        <v>200000</v>
      </c>
      <c r="P108">
        <v>1900000</v>
      </c>
      <c r="Q108">
        <v>1.9826682965806759E-2</v>
      </c>
      <c r="R108">
        <v>7.6086956521739135E-2</v>
      </c>
      <c r="S108">
        <v>0.65625</v>
      </c>
      <c r="T108">
        <v>0.48</v>
      </c>
      <c r="U108">
        <v>0.44444444444444442</v>
      </c>
      <c r="V108">
        <v>0.42222222222222222</v>
      </c>
      <c r="W108">
        <v>0.20242728860829323</v>
      </c>
      <c r="X108">
        <v>0.31285253173389754</v>
      </c>
      <c r="Y108">
        <v>31.285253173389755</v>
      </c>
      <c r="Z108" t="s">
        <v>967</v>
      </c>
      <c r="AA108">
        <v>0.5</v>
      </c>
      <c r="AB108">
        <v>0.5</v>
      </c>
      <c r="AC108">
        <v>1</v>
      </c>
      <c r="AD108" t="s">
        <v>976</v>
      </c>
      <c r="AE108">
        <v>1165457930</v>
      </c>
      <c r="AF108" t="s">
        <v>1030</v>
      </c>
    </row>
    <row r="109" spans="1:32" x14ac:dyDescent="0.35">
      <c r="A109">
        <v>107</v>
      </c>
      <c r="B109">
        <v>7</v>
      </c>
      <c r="C109">
        <v>2020</v>
      </c>
      <c r="D109" t="s">
        <v>194</v>
      </c>
      <c r="E109" t="s">
        <v>30</v>
      </c>
      <c r="F109" s="4">
        <v>43976</v>
      </c>
      <c r="G109" t="s">
        <v>24</v>
      </c>
      <c r="H109">
        <v>971554</v>
      </c>
      <c r="I109">
        <v>582932</v>
      </c>
      <c r="J109">
        <v>388622</v>
      </c>
      <c r="K109">
        <v>228072718</v>
      </c>
      <c r="L109">
        <v>900000000</v>
      </c>
      <c r="M109">
        <v>220000000</v>
      </c>
      <c r="N109">
        <v>500000</v>
      </c>
      <c r="O109">
        <v>220000</v>
      </c>
      <c r="P109">
        <v>2000000</v>
      </c>
      <c r="Q109">
        <v>1.7701253090619849E-2</v>
      </c>
      <c r="R109">
        <v>9.7826086956521743E-2</v>
      </c>
      <c r="S109">
        <v>0.6875</v>
      </c>
      <c r="T109">
        <v>0.5</v>
      </c>
      <c r="U109">
        <v>0.48888888888888887</v>
      </c>
      <c r="V109">
        <v>0.44444444444444442</v>
      </c>
      <c r="W109">
        <v>0.17515166046804267</v>
      </c>
      <c r="X109">
        <v>0.32909723187929385</v>
      </c>
      <c r="Y109">
        <v>32.909723187929387</v>
      </c>
      <c r="Z109" t="s">
        <v>967</v>
      </c>
      <c r="AA109">
        <v>0.59999958828845334</v>
      </c>
      <c r="AB109">
        <v>0.40000041171154666</v>
      </c>
      <c r="AC109">
        <v>0.6666678103106366</v>
      </c>
      <c r="AD109" t="s">
        <v>976</v>
      </c>
      <c r="AE109">
        <v>1348072718</v>
      </c>
      <c r="AF109" t="s">
        <v>1032</v>
      </c>
    </row>
    <row r="110" spans="1:32" x14ac:dyDescent="0.35">
      <c r="A110">
        <v>108</v>
      </c>
      <c r="B110">
        <v>8</v>
      </c>
      <c r="C110">
        <v>2020</v>
      </c>
      <c r="D110" t="s">
        <v>195</v>
      </c>
      <c r="E110" t="s">
        <v>53</v>
      </c>
      <c r="F110" s="4">
        <v>43896</v>
      </c>
      <c r="G110" t="s">
        <v>24</v>
      </c>
      <c r="H110">
        <v>836779</v>
      </c>
      <c r="I110">
        <v>502067</v>
      </c>
      <c r="J110">
        <v>334712</v>
      </c>
      <c r="K110">
        <v>1082564213</v>
      </c>
      <c r="L110">
        <v>1400000000</v>
      </c>
      <c r="M110">
        <v>230000000</v>
      </c>
      <c r="N110">
        <v>520000</v>
      </c>
      <c r="O110">
        <v>230000</v>
      </c>
      <c r="P110">
        <v>2100000</v>
      </c>
      <c r="Q110">
        <v>8.4020321629002082E-2</v>
      </c>
      <c r="R110">
        <v>0.15217391304347827</v>
      </c>
      <c r="S110">
        <v>0.71875</v>
      </c>
      <c r="T110">
        <v>0.52</v>
      </c>
      <c r="U110">
        <v>0.51111111111111107</v>
      </c>
      <c r="V110">
        <v>0.46666666666666667</v>
      </c>
      <c r="W110">
        <v>0.15085443659826248</v>
      </c>
      <c r="X110">
        <v>0.36064415558086499</v>
      </c>
      <c r="Y110">
        <v>36.064415558086502</v>
      </c>
      <c r="Z110" t="s">
        <v>967</v>
      </c>
      <c r="AA110">
        <v>0.59999952197653139</v>
      </c>
      <c r="AB110">
        <v>0.40000047802346855</v>
      </c>
      <c r="AC110">
        <v>0.66666799451069281</v>
      </c>
      <c r="AD110" t="s">
        <v>976</v>
      </c>
      <c r="AE110">
        <v>2712564213</v>
      </c>
      <c r="AF110" t="s">
        <v>1034</v>
      </c>
    </row>
    <row r="111" spans="1:32" x14ac:dyDescent="0.35">
      <c r="A111">
        <v>109</v>
      </c>
      <c r="B111">
        <v>9</v>
      </c>
      <c r="C111">
        <v>2020</v>
      </c>
      <c r="D111" t="s">
        <v>196</v>
      </c>
      <c r="E111" t="s">
        <v>174</v>
      </c>
      <c r="F111" s="4">
        <v>44158</v>
      </c>
      <c r="G111" t="s">
        <v>24</v>
      </c>
      <c r="H111">
        <v>791590</v>
      </c>
      <c r="I111">
        <v>474954</v>
      </c>
      <c r="J111">
        <v>316636</v>
      </c>
      <c r="K111">
        <v>524118907</v>
      </c>
      <c r="L111">
        <v>1300000000</v>
      </c>
      <c r="M111">
        <v>220000000</v>
      </c>
      <c r="N111">
        <v>500000</v>
      </c>
      <c r="O111">
        <v>220000</v>
      </c>
      <c r="P111">
        <v>2000000</v>
      </c>
      <c r="Q111">
        <v>4.0678085058757647E-2</v>
      </c>
      <c r="R111">
        <v>0.14130434782608695</v>
      </c>
      <c r="S111">
        <v>0.6875</v>
      </c>
      <c r="T111">
        <v>0.5</v>
      </c>
      <c r="U111">
        <v>0.48888888888888887</v>
      </c>
      <c r="V111">
        <v>0.44444444444444442</v>
      </c>
      <c r="W111">
        <v>0.14270776808072214</v>
      </c>
      <c r="X111">
        <v>0.3370555378187795</v>
      </c>
      <c r="Y111">
        <v>33.705553781877953</v>
      </c>
      <c r="Z111" t="s">
        <v>967</v>
      </c>
      <c r="AA111">
        <v>0.6</v>
      </c>
      <c r="AB111">
        <v>0.4</v>
      </c>
      <c r="AC111">
        <v>0.66666666666666663</v>
      </c>
      <c r="AD111" t="s">
        <v>977</v>
      </c>
      <c r="AE111">
        <v>2044118907</v>
      </c>
      <c r="AF111" t="s">
        <v>1026</v>
      </c>
    </row>
    <row r="112" spans="1:32" x14ac:dyDescent="0.35">
      <c r="A112">
        <v>110</v>
      </c>
      <c r="B112">
        <v>10</v>
      </c>
      <c r="C112">
        <v>2020</v>
      </c>
      <c r="D112" t="s">
        <v>197</v>
      </c>
      <c r="E112" t="s">
        <v>17</v>
      </c>
      <c r="F112" s="4">
        <v>41773</v>
      </c>
      <c r="G112" t="s">
        <v>18</v>
      </c>
      <c r="H112">
        <v>670500</v>
      </c>
      <c r="I112">
        <v>402300</v>
      </c>
      <c r="J112">
        <v>268200</v>
      </c>
      <c r="K112">
        <v>1734902118</v>
      </c>
      <c r="L112">
        <v>2900000000</v>
      </c>
      <c r="M112">
        <v>260000000</v>
      </c>
      <c r="N112">
        <v>700000</v>
      </c>
      <c r="O112">
        <v>300000</v>
      </c>
      <c r="P112">
        <v>3000000</v>
      </c>
      <c r="Q112">
        <v>0.13464978076935277</v>
      </c>
      <c r="R112">
        <v>0.31521739130434784</v>
      </c>
      <c r="S112">
        <v>0.8125</v>
      </c>
      <c r="T112">
        <v>0.7</v>
      </c>
      <c r="U112">
        <v>0.66666666666666663</v>
      </c>
      <c r="V112">
        <v>0.66666666666666663</v>
      </c>
      <c r="W112">
        <v>0.12087767467770461</v>
      </c>
      <c r="X112">
        <v>0.47766212794143681</v>
      </c>
      <c r="Y112">
        <v>47.766212794143684</v>
      </c>
      <c r="Z112" t="s">
        <v>968</v>
      </c>
      <c r="AA112">
        <v>0.6</v>
      </c>
      <c r="AB112">
        <v>0.4</v>
      </c>
      <c r="AC112">
        <v>0.66666666666666663</v>
      </c>
      <c r="AD112" t="s">
        <v>977</v>
      </c>
      <c r="AE112">
        <v>4894902118</v>
      </c>
      <c r="AF112" t="s">
        <v>1032</v>
      </c>
    </row>
    <row r="113" spans="1:32" x14ac:dyDescent="0.35">
      <c r="A113">
        <v>111</v>
      </c>
      <c r="B113">
        <v>11</v>
      </c>
      <c r="C113">
        <v>2020</v>
      </c>
      <c r="D113" t="s">
        <v>198</v>
      </c>
      <c r="E113" t="s">
        <v>45</v>
      </c>
      <c r="F113" s="4">
        <v>43950</v>
      </c>
      <c r="G113" t="s">
        <v>24</v>
      </c>
      <c r="H113">
        <v>633593</v>
      </c>
      <c r="I113">
        <v>380156</v>
      </c>
      <c r="J113">
        <v>253437</v>
      </c>
      <c r="K113">
        <v>612885441</v>
      </c>
      <c r="L113">
        <v>900000000</v>
      </c>
      <c r="M113">
        <v>210000000</v>
      </c>
      <c r="N113">
        <v>480000</v>
      </c>
      <c r="O113">
        <v>200000</v>
      </c>
      <c r="P113">
        <v>1900000</v>
      </c>
      <c r="Q113">
        <v>4.7567461824597354E-2</v>
      </c>
      <c r="R113">
        <v>9.7826086956521743E-2</v>
      </c>
      <c r="S113">
        <v>0.65625</v>
      </c>
      <c r="T113">
        <v>0.48</v>
      </c>
      <c r="U113">
        <v>0.44444444444444442</v>
      </c>
      <c r="V113">
        <v>0.42222222222222222</v>
      </c>
      <c r="W113">
        <v>0.11422408431330484</v>
      </c>
      <c r="X113">
        <v>0.31183917162994423</v>
      </c>
      <c r="Y113">
        <v>31.183917162994423</v>
      </c>
      <c r="Z113" t="s">
        <v>967</v>
      </c>
      <c r="AA113">
        <v>0.60000031566005307</v>
      </c>
      <c r="AB113">
        <v>0.39999968433994693</v>
      </c>
      <c r="AC113">
        <v>0.66666578983364722</v>
      </c>
      <c r="AD113" t="s">
        <v>977</v>
      </c>
      <c r="AE113">
        <v>1722885441</v>
      </c>
      <c r="AF113" t="s">
        <v>1024</v>
      </c>
    </row>
    <row r="114" spans="1:32" x14ac:dyDescent="0.35">
      <c r="A114">
        <v>112</v>
      </c>
      <c r="B114">
        <v>12</v>
      </c>
      <c r="C114">
        <v>2020</v>
      </c>
      <c r="D114" t="s">
        <v>199</v>
      </c>
      <c r="E114" t="s">
        <v>37</v>
      </c>
      <c r="F114" s="4">
        <v>43983</v>
      </c>
      <c r="G114" t="s">
        <v>38</v>
      </c>
      <c r="H114">
        <v>573431</v>
      </c>
      <c r="I114">
        <v>344059</v>
      </c>
      <c r="J114">
        <v>229372</v>
      </c>
      <c r="K114">
        <v>987441205</v>
      </c>
      <c r="L114">
        <v>2200000000</v>
      </c>
      <c r="M114">
        <v>240000000</v>
      </c>
      <c r="N114">
        <v>550000</v>
      </c>
      <c r="O114">
        <v>240000</v>
      </c>
      <c r="P114">
        <v>2200000</v>
      </c>
      <c r="Q114">
        <v>7.6637604160141745E-2</v>
      </c>
      <c r="R114">
        <v>0.2391304347826087</v>
      </c>
      <c r="S114">
        <v>0.75</v>
      </c>
      <c r="T114">
        <v>0.55000000000000004</v>
      </c>
      <c r="U114">
        <v>0.53333333333333333</v>
      </c>
      <c r="V114">
        <v>0.48888888888888887</v>
      </c>
      <c r="W114">
        <v>0.10337808481448296</v>
      </c>
      <c r="X114">
        <v>0.38331853199146215</v>
      </c>
      <c r="Y114">
        <v>38.331853199146217</v>
      </c>
      <c r="Z114" t="s">
        <v>967</v>
      </c>
      <c r="AA114">
        <v>0.60000069755559082</v>
      </c>
      <c r="AB114">
        <v>0.39999930244440918</v>
      </c>
      <c r="AC114">
        <v>0.66666472901450047</v>
      </c>
      <c r="AD114" t="s">
        <v>977</v>
      </c>
      <c r="AE114">
        <v>3427441205</v>
      </c>
      <c r="AF114" t="s">
        <v>1027</v>
      </c>
    </row>
    <row r="115" spans="1:32" x14ac:dyDescent="0.35">
      <c r="A115">
        <v>113</v>
      </c>
      <c r="B115">
        <v>13</v>
      </c>
      <c r="C115">
        <v>2020</v>
      </c>
      <c r="D115" t="s">
        <v>200</v>
      </c>
      <c r="E115" t="s">
        <v>201</v>
      </c>
      <c r="F115" s="4">
        <v>43962</v>
      </c>
      <c r="G115" t="s">
        <v>80</v>
      </c>
      <c r="H115">
        <v>539350</v>
      </c>
      <c r="I115">
        <v>323610</v>
      </c>
      <c r="J115">
        <v>215740</v>
      </c>
      <c r="K115">
        <v>112904551</v>
      </c>
      <c r="L115">
        <v>300000000</v>
      </c>
      <c r="M115">
        <v>100000000</v>
      </c>
      <c r="N115">
        <v>180000</v>
      </c>
      <c r="O115">
        <v>70000</v>
      </c>
      <c r="P115">
        <v>500000</v>
      </c>
      <c r="Q115">
        <v>8.7627842990576198E-3</v>
      </c>
      <c r="R115">
        <v>3.2608695652173912E-2</v>
      </c>
      <c r="S115">
        <v>0.3125</v>
      </c>
      <c r="T115">
        <v>0.18</v>
      </c>
      <c r="U115">
        <v>0.15555555555555556</v>
      </c>
      <c r="V115">
        <v>0.1111111111111111</v>
      </c>
      <c r="W115">
        <v>9.7233965454765064E-2</v>
      </c>
      <c r="X115">
        <v>0.12344707119027966</v>
      </c>
      <c r="Y115">
        <v>12.344707119027966</v>
      </c>
      <c r="Z115" t="s">
        <v>970</v>
      </c>
      <c r="AA115">
        <v>0.6</v>
      </c>
      <c r="AB115">
        <v>0.4</v>
      </c>
      <c r="AC115">
        <v>0.66666666666666663</v>
      </c>
      <c r="AD115" t="s">
        <v>977</v>
      </c>
      <c r="AE115">
        <v>512904551</v>
      </c>
      <c r="AF115" t="s">
        <v>1032</v>
      </c>
    </row>
    <row r="116" spans="1:32" x14ac:dyDescent="0.35">
      <c r="A116">
        <v>114</v>
      </c>
      <c r="B116">
        <v>14</v>
      </c>
      <c r="C116">
        <v>2020</v>
      </c>
      <c r="D116" t="s">
        <v>202</v>
      </c>
      <c r="E116" t="s">
        <v>53</v>
      </c>
      <c r="F116" s="4">
        <v>43970</v>
      </c>
      <c r="G116" t="s">
        <v>24</v>
      </c>
      <c r="H116">
        <v>524224</v>
      </c>
      <c r="I116">
        <v>314534</v>
      </c>
      <c r="J116">
        <v>209690</v>
      </c>
      <c r="K116">
        <v>1356778902</v>
      </c>
      <c r="L116">
        <v>1600000000</v>
      </c>
      <c r="M116">
        <v>230000000</v>
      </c>
      <c r="N116">
        <v>520000</v>
      </c>
      <c r="O116">
        <v>230000</v>
      </c>
      <c r="P116">
        <v>2100000</v>
      </c>
      <c r="Q116">
        <v>0.1053027602026267</v>
      </c>
      <c r="R116">
        <v>0.17391304347826086</v>
      </c>
      <c r="S116">
        <v>0.71875</v>
      </c>
      <c r="T116">
        <v>0.52</v>
      </c>
      <c r="U116">
        <v>0.51111111111111107</v>
      </c>
      <c r="V116">
        <v>0.46666666666666667</v>
      </c>
      <c r="W116">
        <v>9.4507051648389295E-2</v>
      </c>
      <c r="X116">
        <v>0.36197243435354443</v>
      </c>
      <c r="Y116">
        <v>36.197243435354444</v>
      </c>
      <c r="Z116" t="s">
        <v>967</v>
      </c>
      <c r="AA116">
        <v>0.5999992369674032</v>
      </c>
      <c r="AB116">
        <v>0.40000076303259674</v>
      </c>
      <c r="AC116">
        <v>0.6666687862043531</v>
      </c>
      <c r="AD116" t="s">
        <v>976</v>
      </c>
      <c r="AE116">
        <v>3186778902</v>
      </c>
      <c r="AF116" t="s">
        <v>1032</v>
      </c>
    </row>
    <row r="117" spans="1:32" x14ac:dyDescent="0.35">
      <c r="A117">
        <v>115</v>
      </c>
      <c r="B117">
        <v>15</v>
      </c>
      <c r="C117">
        <v>2020</v>
      </c>
      <c r="D117" t="s">
        <v>203</v>
      </c>
      <c r="E117" t="s">
        <v>55</v>
      </c>
      <c r="F117" s="4">
        <v>43997</v>
      </c>
      <c r="G117" t="s">
        <v>204</v>
      </c>
      <c r="H117">
        <v>515492</v>
      </c>
      <c r="I117">
        <v>309295</v>
      </c>
      <c r="J117">
        <v>206197</v>
      </c>
      <c r="K117">
        <v>432117609</v>
      </c>
      <c r="L117">
        <v>1000000000</v>
      </c>
      <c r="M117">
        <v>210000000</v>
      </c>
      <c r="N117">
        <v>480000</v>
      </c>
      <c r="O117">
        <v>200000</v>
      </c>
      <c r="P117">
        <v>1900000</v>
      </c>
      <c r="Q117">
        <v>3.3537650749716187E-2</v>
      </c>
      <c r="R117">
        <v>0.10869565217391304</v>
      </c>
      <c r="S117">
        <v>0.65625</v>
      </c>
      <c r="T117">
        <v>0.48</v>
      </c>
      <c r="U117">
        <v>0.44444444444444442</v>
      </c>
      <c r="V117">
        <v>0.42222222222222222</v>
      </c>
      <c r="W117">
        <v>9.2932847539089189E-2</v>
      </c>
      <c r="X117">
        <v>0.3088195956782584</v>
      </c>
      <c r="Y117">
        <v>30.881959567825838</v>
      </c>
      <c r="Z117" t="s">
        <v>967</v>
      </c>
      <c r="AA117">
        <v>0.59999961202113705</v>
      </c>
      <c r="AB117">
        <v>0.40000038797886289</v>
      </c>
      <c r="AC117">
        <v>0.66666774438642717</v>
      </c>
      <c r="AD117" t="s">
        <v>976</v>
      </c>
      <c r="AE117">
        <v>1642117609</v>
      </c>
      <c r="AF117" t="s">
        <v>1027</v>
      </c>
    </row>
    <row r="118" spans="1:32" x14ac:dyDescent="0.35">
      <c r="A118">
        <v>116</v>
      </c>
      <c r="B118">
        <v>16</v>
      </c>
      <c r="C118">
        <v>2020</v>
      </c>
      <c r="D118" t="s">
        <v>205</v>
      </c>
      <c r="E118" t="s">
        <v>23</v>
      </c>
      <c r="F118" s="4">
        <v>44025</v>
      </c>
      <c r="G118" t="s">
        <v>24</v>
      </c>
      <c r="H118">
        <v>510297</v>
      </c>
      <c r="I118">
        <v>306178</v>
      </c>
      <c r="J118">
        <v>204119</v>
      </c>
      <c r="K118">
        <v>298441772</v>
      </c>
      <c r="L118">
        <v>700000000</v>
      </c>
      <c r="M118">
        <v>200000000</v>
      </c>
      <c r="N118">
        <v>450000</v>
      </c>
      <c r="O118">
        <v>190000</v>
      </c>
      <c r="P118">
        <v>1800000</v>
      </c>
      <c r="Q118">
        <v>2.3162758725859812E-2</v>
      </c>
      <c r="R118">
        <v>7.6086956521739135E-2</v>
      </c>
      <c r="S118">
        <v>0.625</v>
      </c>
      <c r="T118">
        <v>0.45</v>
      </c>
      <c r="U118">
        <v>0.42222222222222222</v>
      </c>
      <c r="V118">
        <v>0.4</v>
      </c>
      <c r="W118">
        <v>9.199629344520302E-2</v>
      </c>
      <c r="X118">
        <v>0.28686256034721164</v>
      </c>
      <c r="Y118">
        <v>28.686256034721165</v>
      </c>
      <c r="Z118" t="s">
        <v>967</v>
      </c>
      <c r="AA118">
        <v>0.59999960807137809</v>
      </c>
      <c r="AB118">
        <v>0.40000039192862197</v>
      </c>
      <c r="AC118">
        <v>0.66666775535799438</v>
      </c>
      <c r="AD118" t="s">
        <v>976</v>
      </c>
      <c r="AE118">
        <v>1198441772</v>
      </c>
      <c r="AF118" t="s">
        <v>1028</v>
      </c>
    </row>
    <row r="119" spans="1:32" x14ac:dyDescent="0.35">
      <c r="A119">
        <v>117</v>
      </c>
      <c r="B119">
        <v>17</v>
      </c>
      <c r="C119">
        <v>2020</v>
      </c>
      <c r="D119" t="s">
        <v>206</v>
      </c>
      <c r="E119" t="s">
        <v>79</v>
      </c>
      <c r="F119" s="4">
        <v>44099</v>
      </c>
      <c r="G119" t="s">
        <v>24</v>
      </c>
      <c r="H119">
        <v>504232</v>
      </c>
      <c r="I119">
        <v>302539</v>
      </c>
      <c r="J119">
        <v>201693</v>
      </c>
      <c r="K119">
        <v>721664380</v>
      </c>
      <c r="L119">
        <v>1200000000</v>
      </c>
      <c r="M119">
        <v>220000000</v>
      </c>
      <c r="N119">
        <v>500000</v>
      </c>
      <c r="O119">
        <v>220000</v>
      </c>
      <c r="P119">
        <v>2000000</v>
      </c>
      <c r="Q119">
        <v>5.601004779916402E-2</v>
      </c>
      <c r="R119">
        <v>0.13043478260869565</v>
      </c>
      <c r="S119">
        <v>0.6875</v>
      </c>
      <c r="T119">
        <v>0.5</v>
      </c>
      <c r="U119">
        <v>0.48888888888888887</v>
      </c>
      <c r="V119">
        <v>0.44444444444444442</v>
      </c>
      <c r="W119">
        <v>9.0902895836075095E-2</v>
      </c>
      <c r="X119">
        <v>0.332268929078185</v>
      </c>
      <c r="Y119">
        <v>33.226892907818502</v>
      </c>
      <c r="Z119" t="s">
        <v>967</v>
      </c>
      <c r="AA119">
        <v>0.59999960335718483</v>
      </c>
      <c r="AB119">
        <v>0.40000039664281523</v>
      </c>
      <c r="AC119">
        <v>0.6666677684529928</v>
      </c>
      <c r="AD119" t="s">
        <v>976</v>
      </c>
      <c r="AE119">
        <v>2141664380</v>
      </c>
      <c r="AF119" t="s">
        <v>1025</v>
      </c>
    </row>
    <row r="120" spans="1:32" x14ac:dyDescent="0.35">
      <c r="A120">
        <v>118</v>
      </c>
      <c r="B120">
        <v>18</v>
      </c>
      <c r="C120">
        <v>2020</v>
      </c>
      <c r="D120" t="s">
        <v>207</v>
      </c>
      <c r="E120" t="s">
        <v>37</v>
      </c>
      <c r="F120" s="4">
        <v>44130</v>
      </c>
      <c r="G120" t="s">
        <v>38</v>
      </c>
      <c r="H120">
        <v>479885</v>
      </c>
      <c r="I120">
        <v>287931</v>
      </c>
      <c r="J120">
        <v>191954</v>
      </c>
      <c r="K120">
        <v>1221095663</v>
      </c>
      <c r="L120">
        <v>2000000000</v>
      </c>
      <c r="M120">
        <v>230000000</v>
      </c>
      <c r="N120">
        <v>520000</v>
      </c>
      <c r="O120">
        <v>230000</v>
      </c>
      <c r="P120">
        <v>2100000</v>
      </c>
      <c r="Q120">
        <v>9.4772069049579355E-2</v>
      </c>
      <c r="R120">
        <v>0.21739130434782608</v>
      </c>
      <c r="S120">
        <v>0.71875</v>
      </c>
      <c r="T120">
        <v>0.52</v>
      </c>
      <c r="U120">
        <v>0.51111111111111107</v>
      </c>
      <c r="V120">
        <v>0.46666666666666667</v>
      </c>
      <c r="W120">
        <v>8.6513621048039183E-2</v>
      </c>
      <c r="X120">
        <v>0.36658893692778349</v>
      </c>
      <c r="Y120">
        <v>36.658893692778349</v>
      </c>
      <c r="Z120" t="s">
        <v>967</v>
      </c>
      <c r="AA120">
        <v>0.6</v>
      </c>
      <c r="AB120">
        <v>0.4</v>
      </c>
      <c r="AC120">
        <v>0.66666666666666663</v>
      </c>
      <c r="AD120" t="s">
        <v>977</v>
      </c>
      <c r="AE120">
        <v>3451095663</v>
      </c>
      <c r="AF120" t="s">
        <v>1030</v>
      </c>
    </row>
    <row r="121" spans="1:32" x14ac:dyDescent="0.35">
      <c r="A121">
        <v>119</v>
      </c>
      <c r="B121">
        <v>19</v>
      </c>
      <c r="C121">
        <v>2020</v>
      </c>
      <c r="D121" t="s">
        <v>208</v>
      </c>
      <c r="E121" t="s">
        <v>66</v>
      </c>
      <c r="F121" s="4">
        <v>44130</v>
      </c>
      <c r="G121" t="s">
        <v>18</v>
      </c>
      <c r="H121">
        <v>476596</v>
      </c>
      <c r="I121">
        <v>285958</v>
      </c>
      <c r="J121">
        <v>190638</v>
      </c>
      <c r="K121">
        <v>1487880445</v>
      </c>
      <c r="L121">
        <v>1800000000</v>
      </c>
      <c r="M121">
        <v>240000000</v>
      </c>
      <c r="N121">
        <v>600000</v>
      </c>
      <c r="O121">
        <v>250000</v>
      </c>
      <c r="P121">
        <v>2500000</v>
      </c>
      <c r="Q121">
        <v>0.11547785529319243</v>
      </c>
      <c r="R121">
        <v>0.19565217391304349</v>
      </c>
      <c r="S121">
        <v>0.75</v>
      </c>
      <c r="T121">
        <v>0.6</v>
      </c>
      <c r="U121">
        <v>0.55555555555555558</v>
      </c>
      <c r="V121">
        <v>0.55555555555555558</v>
      </c>
      <c r="W121">
        <v>8.5920680448464279E-2</v>
      </c>
      <c r="X121">
        <v>0.39888704725621199</v>
      </c>
      <c r="Y121">
        <v>39.888704725621196</v>
      </c>
      <c r="Z121" t="s">
        <v>967</v>
      </c>
      <c r="AA121">
        <v>0.60000083928526471</v>
      </c>
      <c r="AB121">
        <v>0.39999916071473535</v>
      </c>
      <c r="AC121">
        <v>0.66666433532197034</v>
      </c>
      <c r="AD121" t="s">
        <v>977</v>
      </c>
      <c r="AE121">
        <v>3527880445</v>
      </c>
      <c r="AF121" t="s">
        <v>1030</v>
      </c>
    </row>
    <row r="122" spans="1:32" x14ac:dyDescent="0.35">
      <c r="A122">
        <v>120</v>
      </c>
      <c r="B122">
        <v>20</v>
      </c>
      <c r="C122">
        <v>2020</v>
      </c>
      <c r="D122" t="s">
        <v>209</v>
      </c>
      <c r="E122" t="s">
        <v>55</v>
      </c>
      <c r="F122" s="4">
        <v>43878</v>
      </c>
      <c r="G122" t="s">
        <v>204</v>
      </c>
      <c r="H122">
        <v>465308</v>
      </c>
      <c r="I122">
        <v>279185</v>
      </c>
      <c r="J122">
        <v>186123</v>
      </c>
      <c r="K122">
        <v>889334512</v>
      </c>
      <c r="L122">
        <v>1300000000</v>
      </c>
      <c r="M122">
        <v>210000000</v>
      </c>
      <c r="N122">
        <v>480000</v>
      </c>
      <c r="O122">
        <v>200000</v>
      </c>
      <c r="P122">
        <v>1900000</v>
      </c>
      <c r="Q122">
        <v>6.9023315972122953E-2</v>
      </c>
      <c r="R122">
        <v>0.14130434782608695</v>
      </c>
      <c r="S122">
        <v>0.65625</v>
      </c>
      <c r="T122">
        <v>0.48</v>
      </c>
      <c r="U122">
        <v>0.44444444444444442</v>
      </c>
      <c r="V122">
        <v>0.42222222222222222</v>
      </c>
      <c r="W122">
        <v>8.3885680908178037E-2</v>
      </c>
      <c r="X122">
        <v>0.31975530534976093</v>
      </c>
      <c r="Y122">
        <v>31.975530534976095</v>
      </c>
      <c r="Z122" t="s">
        <v>967</v>
      </c>
      <c r="AA122">
        <v>0.60000042982282709</v>
      </c>
      <c r="AB122">
        <v>0.39999957017717297</v>
      </c>
      <c r="AC122">
        <v>0.66666547271522469</v>
      </c>
      <c r="AD122" t="s">
        <v>977</v>
      </c>
      <c r="AE122">
        <v>2399334512</v>
      </c>
      <c r="AF122" t="s">
        <v>1033</v>
      </c>
    </row>
    <row r="123" spans="1:32" x14ac:dyDescent="0.35">
      <c r="A123">
        <v>121</v>
      </c>
      <c r="B123">
        <v>21</v>
      </c>
      <c r="C123">
        <v>2020</v>
      </c>
      <c r="D123" t="s">
        <v>210</v>
      </c>
      <c r="E123" t="s">
        <v>50</v>
      </c>
      <c r="F123" s="4">
        <v>43941</v>
      </c>
      <c r="G123" t="s">
        <v>38</v>
      </c>
      <c r="H123">
        <v>454293</v>
      </c>
      <c r="I123">
        <v>272576</v>
      </c>
      <c r="J123">
        <v>181717</v>
      </c>
      <c r="K123">
        <v>603772910</v>
      </c>
      <c r="L123">
        <v>900000000</v>
      </c>
      <c r="M123">
        <v>200000000</v>
      </c>
      <c r="N123">
        <v>450000</v>
      </c>
      <c r="O123">
        <v>190000</v>
      </c>
      <c r="P123">
        <v>1800000</v>
      </c>
      <c r="Q123">
        <v>4.6860217139912536E-2</v>
      </c>
      <c r="R123">
        <v>9.7826086956521743E-2</v>
      </c>
      <c r="S123">
        <v>0.625</v>
      </c>
      <c r="T123">
        <v>0.45</v>
      </c>
      <c r="U123">
        <v>0.42222222222222222</v>
      </c>
      <c r="V123">
        <v>0.4</v>
      </c>
      <c r="W123">
        <v>8.1899897781295236E-2</v>
      </c>
      <c r="X123">
        <v>0.29371315151262428</v>
      </c>
      <c r="Y123">
        <v>29.371315151262429</v>
      </c>
      <c r="Z123" t="s">
        <v>967</v>
      </c>
      <c r="AA123">
        <v>0.60000044024451182</v>
      </c>
      <c r="AB123">
        <v>0.39999955975548818</v>
      </c>
      <c r="AC123">
        <v>0.66666544376614234</v>
      </c>
      <c r="AD123" t="s">
        <v>977</v>
      </c>
      <c r="AE123">
        <v>1703772910</v>
      </c>
      <c r="AF123" t="s">
        <v>1024</v>
      </c>
    </row>
    <row r="124" spans="1:32" x14ac:dyDescent="0.35">
      <c r="A124">
        <v>122</v>
      </c>
      <c r="B124">
        <v>22</v>
      </c>
      <c r="C124">
        <v>2020</v>
      </c>
      <c r="D124" t="s">
        <v>211</v>
      </c>
      <c r="E124" t="s">
        <v>74</v>
      </c>
      <c r="F124" s="4">
        <v>44088</v>
      </c>
      <c r="G124" t="s">
        <v>38</v>
      </c>
      <c r="H124">
        <v>440625</v>
      </c>
      <c r="I124">
        <v>264375</v>
      </c>
      <c r="J124">
        <v>176250</v>
      </c>
      <c r="K124">
        <v>1764552381</v>
      </c>
      <c r="L124">
        <v>2200000000</v>
      </c>
      <c r="M124">
        <v>260000000</v>
      </c>
      <c r="N124">
        <v>650000</v>
      </c>
      <c r="O124">
        <v>280000</v>
      </c>
      <c r="P124">
        <v>2500000</v>
      </c>
      <c r="Q124">
        <v>0.1369510065107255</v>
      </c>
      <c r="R124">
        <v>0.2391304347826087</v>
      </c>
      <c r="S124">
        <v>0.8125</v>
      </c>
      <c r="T124">
        <v>0.65</v>
      </c>
      <c r="U124">
        <v>0.62222222222222223</v>
      </c>
      <c r="V124">
        <v>0.55555555555555558</v>
      </c>
      <c r="W124">
        <v>7.9435832072876342E-2</v>
      </c>
      <c r="X124">
        <v>0.434471852168546</v>
      </c>
      <c r="Y124">
        <v>43.447185216854599</v>
      </c>
      <c r="Z124" t="s">
        <v>968</v>
      </c>
      <c r="AA124">
        <v>0.6</v>
      </c>
      <c r="AB124">
        <v>0.4</v>
      </c>
      <c r="AC124">
        <v>0.66666666666666663</v>
      </c>
      <c r="AD124" t="s">
        <v>977</v>
      </c>
      <c r="AE124">
        <v>4224552381</v>
      </c>
      <c r="AF124" t="s">
        <v>1025</v>
      </c>
    </row>
    <row r="125" spans="1:32" x14ac:dyDescent="0.35">
      <c r="A125">
        <v>123</v>
      </c>
      <c r="B125">
        <v>23</v>
      </c>
      <c r="C125">
        <v>2020</v>
      </c>
      <c r="D125" t="s">
        <v>212</v>
      </c>
      <c r="E125" t="s">
        <v>55</v>
      </c>
      <c r="F125" s="4">
        <v>44172</v>
      </c>
      <c r="G125" t="s">
        <v>204</v>
      </c>
      <c r="H125">
        <v>431498</v>
      </c>
      <c r="I125">
        <v>258899</v>
      </c>
      <c r="J125">
        <v>172599</v>
      </c>
      <c r="K125">
        <v>521441902</v>
      </c>
      <c r="L125">
        <v>1100000000</v>
      </c>
      <c r="M125">
        <v>210000000</v>
      </c>
      <c r="N125">
        <v>480000</v>
      </c>
      <c r="O125">
        <v>200000</v>
      </c>
      <c r="P125">
        <v>1900000</v>
      </c>
      <c r="Q125">
        <v>4.0470316486324293E-2</v>
      </c>
      <c r="R125">
        <v>0.11956521739130435</v>
      </c>
      <c r="S125">
        <v>0.65625</v>
      </c>
      <c r="T125">
        <v>0.48</v>
      </c>
      <c r="U125">
        <v>0.44444444444444442</v>
      </c>
      <c r="V125">
        <v>0.42222222222222222</v>
      </c>
      <c r="W125">
        <v>7.7790417402058443E-2</v>
      </c>
      <c r="X125">
        <v>0.31024963428273106</v>
      </c>
      <c r="Y125">
        <v>31.024963428273107</v>
      </c>
      <c r="Z125" t="s">
        <v>967</v>
      </c>
      <c r="AA125">
        <v>0.60000046350156899</v>
      </c>
      <c r="AB125">
        <v>0.39999953649843106</v>
      </c>
      <c r="AC125">
        <v>0.66666537916330304</v>
      </c>
      <c r="AD125" t="s">
        <v>977</v>
      </c>
      <c r="AE125">
        <v>1831441902</v>
      </c>
      <c r="AF125" t="s">
        <v>1035</v>
      </c>
    </row>
    <row r="126" spans="1:32" x14ac:dyDescent="0.35">
      <c r="A126">
        <v>124</v>
      </c>
      <c r="B126">
        <v>24</v>
      </c>
      <c r="C126">
        <v>2020</v>
      </c>
      <c r="D126" t="s">
        <v>213</v>
      </c>
      <c r="E126" t="s">
        <v>214</v>
      </c>
      <c r="F126" s="4">
        <v>44165</v>
      </c>
      <c r="G126" t="s">
        <v>215</v>
      </c>
      <c r="H126">
        <v>379992</v>
      </c>
      <c r="I126">
        <v>227995</v>
      </c>
      <c r="J126">
        <v>151997</v>
      </c>
      <c r="K126">
        <v>1102775631</v>
      </c>
      <c r="L126">
        <v>1500000000</v>
      </c>
      <c r="M126">
        <v>200000000</v>
      </c>
      <c r="N126">
        <v>450000</v>
      </c>
      <c r="O126">
        <v>190000</v>
      </c>
      <c r="P126">
        <v>1800000</v>
      </c>
      <c r="Q126">
        <v>8.5588976698646624E-2</v>
      </c>
      <c r="R126">
        <v>0.16304347826086957</v>
      </c>
      <c r="S126">
        <v>0.625</v>
      </c>
      <c r="T126">
        <v>0.45</v>
      </c>
      <c r="U126">
        <v>0.42222222222222222</v>
      </c>
      <c r="V126">
        <v>0.4</v>
      </c>
      <c r="W126">
        <v>6.8504920739940828E-2</v>
      </c>
      <c r="X126">
        <v>0.31029783728038657</v>
      </c>
      <c r="Y126">
        <v>31.029783728038655</v>
      </c>
      <c r="Z126" t="s">
        <v>967</v>
      </c>
      <c r="AA126">
        <v>0.59999947367313</v>
      </c>
      <c r="AB126">
        <v>0.40000052632687005</v>
      </c>
      <c r="AC126">
        <v>0.66666812868703262</v>
      </c>
      <c r="AD126" t="s">
        <v>976</v>
      </c>
      <c r="AE126">
        <v>2802775631</v>
      </c>
      <c r="AF126" t="s">
        <v>1026</v>
      </c>
    </row>
    <row r="127" spans="1:32" x14ac:dyDescent="0.35">
      <c r="A127">
        <v>125</v>
      </c>
      <c r="B127">
        <v>25</v>
      </c>
      <c r="C127">
        <v>2020</v>
      </c>
      <c r="D127" t="s">
        <v>216</v>
      </c>
      <c r="E127" t="s">
        <v>84</v>
      </c>
      <c r="F127" s="4">
        <v>44041</v>
      </c>
      <c r="G127" t="s">
        <v>85</v>
      </c>
      <c r="H127">
        <v>379052</v>
      </c>
      <c r="I127">
        <v>227431</v>
      </c>
      <c r="J127">
        <v>151621</v>
      </c>
      <c r="K127">
        <v>687229550</v>
      </c>
      <c r="L127">
        <v>1000000000</v>
      </c>
      <c r="M127">
        <v>200000000</v>
      </c>
      <c r="N127">
        <v>450000</v>
      </c>
      <c r="O127">
        <v>190000</v>
      </c>
      <c r="P127">
        <v>1800000</v>
      </c>
      <c r="Q127">
        <v>5.3337480706056158E-2</v>
      </c>
      <c r="R127">
        <v>0.10869565217391304</v>
      </c>
      <c r="S127">
        <v>0.625</v>
      </c>
      <c r="T127">
        <v>0.45</v>
      </c>
      <c r="U127">
        <v>0.42222222222222222</v>
      </c>
      <c r="V127">
        <v>0.4</v>
      </c>
      <c r="W127">
        <v>6.8335457631518701E-2</v>
      </c>
      <c r="X127">
        <v>0.29523479662501129</v>
      </c>
      <c r="Y127">
        <v>29.523479662501128</v>
      </c>
      <c r="Z127" t="s">
        <v>967</v>
      </c>
      <c r="AA127">
        <v>0.59999947236790729</v>
      </c>
      <c r="AB127">
        <v>0.40000052763209271</v>
      </c>
      <c r="AC127">
        <v>0.66666813231265742</v>
      </c>
      <c r="AD127" t="s">
        <v>976</v>
      </c>
      <c r="AE127">
        <v>1887229550</v>
      </c>
      <c r="AF127" t="s">
        <v>1028</v>
      </c>
    </row>
    <row r="128" spans="1:32" x14ac:dyDescent="0.35">
      <c r="A128">
        <v>126</v>
      </c>
      <c r="B128">
        <v>26</v>
      </c>
      <c r="C128">
        <v>2020</v>
      </c>
      <c r="D128" t="s">
        <v>217</v>
      </c>
      <c r="E128" t="s">
        <v>97</v>
      </c>
      <c r="F128" s="4">
        <v>44130</v>
      </c>
      <c r="G128" t="s">
        <v>98</v>
      </c>
      <c r="H128">
        <v>368911</v>
      </c>
      <c r="I128">
        <v>221347</v>
      </c>
      <c r="J128">
        <v>147564</v>
      </c>
      <c r="K128">
        <v>312994775</v>
      </c>
      <c r="L128">
        <v>700000000</v>
      </c>
      <c r="M128">
        <v>150000000</v>
      </c>
      <c r="N128">
        <v>300000</v>
      </c>
      <c r="O128">
        <v>130000</v>
      </c>
      <c r="P128">
        <v>1200000</v>
      </c>
      <c r="Q128">
        <v>2.4292251071943702E-2</v>
      </c>
      <c r="R128">
        <v>7.6086956521739135E-2</v>
      </c>
      <c r="S128">
        <v>0.46875</v>
      </c>
      <c r="T128">
        <v>0.3</v>
      </c>
      <c r="U128">
        <v>0.28888888888888886</v>
      </c>
      <c r="V128">
        <v>0.26666666666666666</v>
      </c>
      <c r="W128">
        <v>6.6507239139487973E-2</v>
      </c>
      <c r="X128">
        <v>0.20649123966254476</v>
      </c>
      <c r="Y128">
        <v>20.649123966254475</v>
      </c>
      <c r="Z128" t="s">
        <v>967</v>
      </c>
      <c r="AA128">
        <v>0.60000108427235832</v>
      </c>
      <c r="AB128">
        <v>0.39999891572764162</v>
      </c>
      <c r="AC128">
        <v>0.66666365480444734</v>
      </c>
      <c r="AD128" t="s">
        <v>977</v>
      </c>
      <c r="AE128">
        <v>1162994775</v>
      </c>
      <c r="AF128" t="s">
        <v>1030</v>
      </c>
    </row>
    <row r="129" spans="1:32" x14ac:dyDescent="0.35">
      <c r="A129">
        <v>127</v>
      </c>
      <c r="B129">
        <v>27</v>
      </c>
      <c r="C129">
        <v>2020</v>
      </c>
      <c r="D129" t="s">
        <v>218</v>
      </c>
      <c r="E129" t="s">
        <v>74</v>
      </c>
      <c r="F129" s="4">
        <v>43999</v>
      </c>
      <c r="G129" t="s">
        <v>38</v>
      </c>
      <c r="H129">
        <v>364252</v>
      </c>
      <c r="I129">
        <v>218551</v>
      </c>
      <c r="J129">
        <v>145701</v>
      </c>
      <c r="K129">
        <v>2104665912</v>
      </c>
      <c r="L129">
        <v>2600000000</v>
      </c>
      <c r="M129">
        <v>260000000</v>
      </c>
      <c r="N129">
        <v>650000</v>
      </c>
      <c r="O129">
        <v>280000</v>
      </c>
      <c r="P129">
        <v>2500000</v>
      </c>
      <c r="Q129">
        <v>0.16334800718914674</v>
      </c>
      <c r="R129">
        <v>0.28260869565217389</v>
      </c>
      <c r="S129">
        <v>0.8125</v>
      </c>
      <c r="T129">
        <v>0.65</v>
      </c>
      <c r="U129">
        <v>0.62222222222222223</v>
      </c>
      <c r="V129">
        <v>0.55555555555555558</v>
      </c>
      <c r="W129">
        <v>6.5667315073382929E-2</v>
      </c>
      <c r="X129">
        <v>0.44510007976854371</v>
      </c>
      <c r="Y129">
        <v>44.510007976854368</v>
      </c>
      <c r="Z129" t="s">
        <v>968</v>
      </c>
      <c r="AA129">
        <v>0.59999945092957618</v>
      </c>
      <c r="AB129">
        <v>0.40000054907042376</v>
      </c>
      <c r="AC129">
        <v>0.66666819186368398</v>
      </c>
      <c r="AD129" t="s">
        <v>976</v>
      </c>
      <c r="AE129">
        <v>4964665912</v>
      </c>
      <c r="AF129" t="s">
        <v>1027</v>
      </c>
    </row>
    <row r="130" spans="1:32" x14ac:dyDescent="0.35">
      <c r="A130">
        <v>128</v>
      </c>
      <c r="B130">
        <v>28</v>
      </c>
      <c r="C130">
        <v>2020</v>
      </c>
      <c r="D130" t="s">
        <v>219</v>
      </c>
      <c r="E130" t="s">
        <v>66</v>
      </c>
      <c r="F130" s="4">
        <v>43969</v>
      </c>
      <c r="G130" t="s">
        <v>18</v>
      </c>
      <c r="H130">
        <v>358514</v>
      </c>
      <c r="I130">
        <v>215108</v>
      </c>
      <c r="J130">
        <v>143406</v>
      </c>
      <c r="K130">
        <v>1623884119</v>
      </c>
      <c r="L130">
        <v>1900000000</v>
      </c>
      <c r="M130">
        <v>230000000</v>
      </c>
      <c r="N130">
        <v>520000</v>
      </c>
      <c r="O130">
        <v>230000</v>
      </c>
      <c r="P130">
        <v>2100000</v>
      </c>
      <c r="Q130">
        <v>0.12603341615044567</v>
      </c>
      <c r="R130">
        <v>0.20652173913043478</v>
      </c>
      <c r="S130">
        <v>0.71875</v>
      </c>
      <c r="T130">
        <v>0.52</v>
      </c>
      <c r="U130">
        <v>0.51111111111111107</v>
      </c>
      <c r="V130">
        <v>0.46666666666666667</v>
      </c>
      <c r="W130">
        <v>6.4632868992397591E-2</v>
      </c>
      <c r="X130">
        <v>0.36796127059286232</v>
      </c>
      <c r="Y130">
        <v>36.796127059286235</v>
      </c>
      <c r="Z130" t="s">
        <v>967</v>
      </c>
      <c r="AA130">
        <v>0.59999888428345893</v>
      </c>
      <c r="AB130">
        <v>0.40000111571654107</v>
      </c>
      <c r="AC130">
        <v>0.66666976588504379</v>
      </c>
      <c r="AD130" t="s">
        <v>976</v>
      </c>
      <c r="AE130">
        <v>3753884119</v>
      </c>
      <c r="AF130" t="s">
        <v>1032</v>
      </c>
    </row>
    <row r="131" spans="1:32" x14ac:dyDescent="0.35">
      <c r="A131">
        <v>129</v>
      </c>
      <c r="B131">
        <v>29</v>
      </c>
      <c r="C131">
        <v>2020</v>
      </c>
      <c r="D131" t="s">
        <v>220</v>
      </c>
      <c r="E131" t="s">
        <v>221</v>
      </c>
      <c r="F131" s="4">
        <v>44165</v>
      </c>
      <c r="G131" t="s">
        <v>24</v>
      </c>
      <c r="H131">
        <v>344246</v>
      </c>
      <c r="I131">
        <v>206548</v>
      </c>
      <c r="J131">
        <v>137698</v>
      </c>
      <c r="K131">
        <v>712904661</v>
      </c>
      <c r="L131">
        <v>1100000000</v>
      </c>
      <c r="M131">
        <v>220000000</v>
      </c>
      <c r="N131">
        <v>500000</v>
      </c>
      <c r="O131">
        <v>220000</v>
      </c>
      <c r="P131">
        <v>2000000</v>
      </c>
      <c r="Q131">
        <v>5.5330185672814863E-2</v>
      </c>
      <c r="R131">
        <v>0.11956521739130435</v>
      </c>
      <c r="S131">
        <v>0.6875</v>
      </c>
      <c r="T131">
        <v>0.5</v>
      </c>
      <c r="U131">
        <v>0.48888888888888887</v>
      </c>
      <c r="V131">
        <v>0.44444444444444442</v>
      </c>
      <c r="W131">
        <v>6.2060635342432661E-2</v>
      </c>
      <c r="X131">
        <v>0.32712607915418496</v>
      </c>
      <c r="Y131">
        <v>32.712607915418495</v>
      </c>
      <c r="Z131" t="s">
        <v>967</v>
      </c>
      <c r="AA131">
        <v>0.60000116195976139</v>
      </c>
      <c r="AB131">
        <v>0.39999883804023867</v>
      </c>
      <c r="AC131">
        <v>0.66666343900691361</v>
      </c>
      <c r="AD131" t="s">
        <v>977</v>
      </c>
      <c r="AE131">
        <v>2032904661</v>
      </c>
      <c r="AF131" t="s">
        <v>1026</v>
      </c>
    </row>
    <row r="132" spans="1:32" x14ac:dyDescent="0.35">
      <c r="A132">
        <v>130</v>
      </c>
      <c r="B132">
        <v>30</v>
      </c>
      <c r="C132">
        <v>2020</v>
      </c>
      <c r="D132" t="s">
        <v>222</v>
      </c>
      <c r="E132" t="s">
        <v>50</v>
      </c>
      <c r="F132" s="4">
        <v>44165</v>
      </c>
      <c r="G132" t="s">
        <v>38</v>
      </c>
      <c r="H132">
        <v>340819</v>
      </c>
      <c r="I132">
        <v>204491</v>
      </c>
      <c r="J132">
        <v>136328</v>
      </c>
      <c r="K132">
        <v>488992114</v>
      </c>
      <c r="L132">
        <v>800000000</v>
      </c>
      <c r="M132">
        <v>200000000</v>
      </c>
      <c r="N132">
        <v>450000</v>
      </c>
      <c r="O132">
        <v>190000</v>
      </c>
      <c r="P132">
        <v>1800000</v>
      </c>
      <c r="Q132">
        <v>3.7951813110901025E-2</v>
      </c>
      <c r="R132">
        <v>8.6956521739130432E-2</v>
      </c>
      <c r="S132">
        <v>0.625</v>
      </c>
      <c r="T132">
        <v>0.45</v>
      </c>
      <c r="U132">
        <v>0.42222222222222222</v>
      </c>
      <c r="V132">
        <v>0.4</v>
      </c>
      <c r="W132">
        <v>6.1442816116302174E-2</v>
      </c>
      <c r="X132">
        <v>0.28801153371729649</v>
      </c>
      <c r="Y132">
        <v>28.801153371729647</v>
      </c>
      <c r="Z132" t="s">
        <v>967</v>
      </c>
      <c r="AA132">
        <v>0.59999882635651181</v>
      </c>
      <c r="AB132">
        <v>0.40000117364348819</v>
      </c>
      <c r="AC132">
        <v>0.66666992679384418</v>
      </c>
      <c r="AD132" t="s">
        <v>976</v>
      </c>
      <c r="AE132">
        <v>1488992114</v>
      </c>
      <c r="AF132" t="s">
        <v>1026</v>
      </c>
    </row>
    <row r="133" spans="1:32" x14ac:dyDescent="0.35">
      <c r="A133">
        <v>131</v>
      </c>
      <c r="B133">
        <v>31</v>
      </c>
      <c r="C133">
        <v>2020</v>
      </c>
      <c r="D133" t="s">
        <v>223</v>
      </c>
      <c r="E133" t="s">
        <v>32</v>
      </c>
      <c r="F133" s="4">
        <v>44046</v>
      </c>
      <c r="G133" t="s">
        <v>224</v>
      </c>
      <c r="H133">
        <v>337785</v>
      </c>
      <c r="I133">
        <v>202671</v>
      </c>
      <c r="J133">
        <v>135114</v>
      </c>
      <c r="K133">
        <v>205774882</v>
      </c>
      <c r="L133">
        <v>600000000</v>
      </c>
      <c r="M133">
        <v>150000000</v>
      </c>
      <c r="N133">
        <v>300000</v>
      </c>
      <c r="O133">
        <v>130000</v>
      </c>
      <c r="P133">
        <v>1200000</v>
      </c>
      <c r="Q133">
        <v>1.5970666276597073E-2</v>
      </c>
      <c r="R133">
        <v>6.5217391304347824E-2</v>
      </c>
      <c r="S133">
        <v>0.46875</v>
      </c>
      <c r="T133">
        <v>0.3</v>
      </c>
      <c r="U133">
        <v>0.28888888888888886</v>
      </c>
      <c r="V133">
        <v>0.26666666666666666</v>
      </c>
      <c r="W133">
        <v>6.0895846891884341E-2</v>
      </c>
      <c r="X133">
        <v>0.20252827516518945</v>
      </c>
      <c r="Y133">
        <v>20.252827516518945</v>
      </c>
      <c r="Z133" t="s">
        <v>967</v>
      </c>
      <c r="AA133">
        <v>0.6</v>
      </c>
      <c r="AB133">
        <v>0.4</v>
      </c>
      <c r="AC133">
        <v>0.66666666666666663</v>
      </c>
      <c r="AD133" t="s">
        <v>977</v>
      </c>
      <c r="AE133">
        <v>955774882</v>
      </c>
      <c r="AF133" t="s">
        <v>1031</v>
      </c>
    </row>
    <row r="134" spans="1:32" x14ac:dyDescent="0.35">
      <c r="A134">
        <v>132</v>
      </c>
      <c r="B134">
        <v>32</v>
      </c>
      <c r="C134">
        <v>2020</v>
      </c>
      <c r="D134" t="s">
        <v>225</v>
      </c>
      <c r="E134" t="s">
        <v>47</v>
      </c>
      <c r="F134" s="4">
        <v>44040</v>
      </c>
      <c r="G134" t="s">
        <v>48</v>
      </c>
      <c r="H134">
        <v>302377</v>
      </c>
      <c r="I134">
        <v>181426</v>
      </c>
      <c r="J134">
        <v>120951</v>
      </c>
      <c r="K134">
        <v>2887441003</v>
      </c>
      <c r="L134">
        <v>6000000000</v>
      </c>
      <c r="M134">
        <v>280000000</v>
      </c>
      <c r="N134">
        <v>700000</v>
      </c>
      <c r="O134">
        <v>300000</v>
      </c>
      <c r="P134">
        <v>3000000</v>
      </c>
      <c r="Q134">
        <v>0.22410099913105883</v>
      </c>
      <c r="R134">
        <v>0.65217391304347827</v>
      </c>
      <c r="S134">
        <v>0.875</v>
      </c>
      <c r="T134">
        <v>0.7</v>
      </c>
      <c r="U134">
        <v>0.66666666666666663</v>
      </c>
      <c r="V134">
        <v>0.66666666666666663</v>
      </c>
      <c r="W134">
        <v>5.4512496101447108E-2</v>
      </c>
      <c r="X134">
        <v>0.55312078629880768</v>
      </c>
      <c r="Y134">
        <v>55.312078629880766</v>
      </c>
      <c r="Z134" t="s">
        <v>968</v>
      </c>
      <c r="AA134">
        <v>0.59999933857403176</v>
      </c>
      <c r="AB134">
        <v>0.40000066142596824</v>
      </c>
      <c r="AC134">
        <v>0.66666850396304833</v>
      </c>
      <c r="AD134" t="s">
        <v>976</v>
      </c>
      <c r="AE134">
        <v>9167441003</v>
      </c>
      <c r="AF134" t="s">
        <v>1028</v>
      </c>
    </row>
    <row r="135" spans="1:32" x14ac:dyDescent="0.35">
      <c r="A135">
        <v>133</v>
      </c>
      <c r="B135">
        <v>33</v>
      </c>
      <c r="C135">
        <v>2020</v>
      </c>
      <c r="D135" t="s">
        <v>226</v>
      </c>
      <c r="E135" t="s">
        <v>58</v>
      </c>
      <c r="F135" s="4">
        <v>44137</v>
      </c>
      <c r="G135" t="s">
        <v>59</v>
      </c>
      <c r="H135">
        <v>278765</v>
      </c>
      <c r="I135">
        <v>167259</v>
      </c>
      <c r="J135">
        <v>111506</v>
      </c>
      <c r="K135">
        <v>534882775</v>
      </c>
      <c r="L135">
        <v>900000000</v>
      </c>
      <c r="M135">
        <v>200000000</v>
      </c>
      <c r="N135">
        <v>450000</v>
      </c>
      <c r="O135">
        <v>190000</v>
      </c>
      <c r="P135">
        <v>1800000</v>
      </c>
      <c r="Q135">
        <v>4.1513493841416275E-2</v>
      </c>
      <c r="R135">
        <v>9.7826086956521743E-2</v>
      </c>
      <c r="S135">
        <v>0.625</v>
      </c>
      <c r="T135">
        <v>0.45</v>
      </c>
      <c r="U135">
        <v>0.42222222222222222</v>
      </c>
      <c r="V135">
        <v>0.4</v>
      </c>
      <c r="W135">
        <v>5.0255727041805108E-2</v>
      </c>
      <c r="X135">
        <v>0.28926988253755109</v>
      </c>
      <c r="Y135">
        <v>28.926988253755109</v>
      </c>
      <c r="Z135" t="s">
        <v>967</v>
      </c>
      <c r="AA135">
        <v>0.6</v>
      </c>
      <c r="AB135">
        <v>0.4</v>
      </c>
      <c r="AC135">
        <v>0.66666666666666663</v>
      </c>
      <c r="AD135" t="s">
        <v>977</v>
      </c>
      <c r="AE135">
        <v>1634882775</v>
      </c>
      <c r="AF135" t="s">
        <v>1026</v>
      </c>
    </row>
    <row r="136" spans="1:32" x14ac:dyDescent="0.35">
      <c r="A136">
        <v>134</v>
      </c>
      <c r="B136">
        <v>34</v>
      </c>
      <c r="C136">
        <v>2020</v>
      </c>
      <c r="D136" t="s">
        <v>227</v>
      </c>
      <c r="E136" t="s">
        <v>228</v>
      </c>
      <c r="F136" s="4">
        <v>43920</v>
      </c>
      <c r="G136" t="s">
        <v>24</v>
      </c>
      <c r="H136">
        <v>272698</v>
      </c>
      <c r="I136">
        <v>163619</v>
      </c>
      <c r="J136">
        <v>109079</v>
      </c>
      <c r="K136">
        <v>298110662</v>
      </c>
      <c r="L136">
        <v>600000000</v>
      </c>
      <c r="M136">
        <v>200000000</v>
      </c>
      <c r="N136">
        <v>450000</v>
      </c>
      <c r="O136">
        <v>190000</v>
      </c>
      <c r="P136">
        <v>1800000</v>
      </c>
      <c r="Q136">
        <v>2.3137060510123042E-2</v>
      </c>
      <c r="R136">
        <v>6.5217391304347824E-2</v>
      </c>
      <c r="S136">
        <v>0.625</v>
      </c>
      <c r="T136">
        <v>0.45</v>
      </c>
      <c r="U136">
        <v>0.42222222222222222</v>
      </c>
      <c r="V136">
        <v>0.4</v>
      </c>
      <c r="W136">
        <v>4.9161968872872018E-2</v>
      </c>
      <c r="X136">
        <v>0.28029833287846606</v>
      </c>
      <c r="Y136">
        <v>28.029833287846607</v>
      </c>
      <c r="Z136" t="s">
        <v>967</v>
      </c>
      <c r="AA136">
        <v>0.60000073341205284</v>
      </c>
      <c r="AB136">
        <v>0.3999992665879471</v>
      </c>
      <c r="AC136">
        <v>0.66666462941345439</v>
      </c>
      <c r="AD136" t="s">
        <v>977</v>
      </c>
      <c r="AE136">
        <v>1098110662</v>
      </c>
      <c r="AF136" t="s">
        <v>1034</v>
      </c>
    </row>
    <row r="137" spans="1:32" x14ac:dyDescent="0.35">
      <c r="A137">
        <v>135</v>
      </c>
      <c r="B137">
        <v>35</v>
      </c>
      <c r="C137">
        <v>2020</v>
      </c>
      <c r="D137" t="s">
        <v>229</v>
      </c>
      <c r="E137" t="s">
        <v>32</v>
      </c>
      <c r="F137" s="4">
        <v>44012</v>
      </c>
      <c r="G137" t="s">
        <v>62</v>
      </c>
      <c r="H137">
        <v>266176</v>
      </c>
      <c r="I137">
        <v>159706</v>
      </c>
      <c r="J137">
        <v>106470</v>
      </c>
      <c r="K137">
        <v>244551903</v>
      </c>
      <c r="L137">
        <v>700000000</v>
      </c>
      <c r="M137">
        <v>150000000</v>
      </c>
      <c r="N137">
        <v>300000</v>
      </c>
      <c r="O137">
        <v>130000</v>
      </c>
      <c r="P137">
        <v>1200000</v>
      </c>
      <c r="Q137">
        <v>1.8980240893151083E-2</v>
      </c>
      <c r="R137">
        <v>7.6086956521739135E-2</v>
      </c>
      <c r="S137">
        <v>0.46875</v>
      </c>
      <c r="T137">
        <v>0.3</v>
      </c>
      <c r="U137">
        <v>0.28888888888888886</v>
      </c>
      <c r="V137">
        <v>0.26666666666666666</v>
      </c>
      <c r="W137">
        <v>4.7986183348266521E-2</v>
      </c>
      <c r="X137">
        <v>0.20349776169332773</v>
      </c>
      <c r="Y137">
        <v>20.349776169332774</v>
      </c>
      <c r="Z137" t="s">
        <v>967</v>
      </c>
      <c r="AA137">
        <v>0.60000150276508779</v>
      </c>
      <c r="AB137">
        <v>0.39999849723491226</v>
      </c>
      <c r="AC137">
        <v>0.66666249232965569</v>
      </c>
      <c r="AD137" t="s">
        <v>977</v>
      </c>
      <c r="AE137">
        <v>1094551903</v>
      </c>
      <c r="AF137" t="s">
        <v>1027</v>
      </c>
    </row>
    <row r="138" spans="1:32" x14ac:dyDescent="0.35">
      <c r="A138">
        <v>136</v>
      </c>
      <c r="B138">
        <v>36</v>
      </c>
      <c r="C138">
        <v>2020</v>
      </c>
      <c r="D138" t="s">
        <v>230</v>
      </c>
      <c r="E138" t="s">
        <v>58</v>
      </c>
      <c r="F138" s="4">
        <v>43977</v>
      </c>
      <c r="G138" t="s">
        <v>59</v>
      </c>
      <c r="H138">
        <v>264285</v>
      </c>
      <c r="I138">
        <v>158571</v>
      </c>
      <c r="J138">
        <v>105714</v>
      </c>
      <c r="K138">
        <v>477220884</v>
      </c>
      <c r="L138">
        <v>900000000</v>
      </c>
      <c r="M138">
        <v>200000000</v>
      </c>
      <c r="N138">
        <v>450000</v>
      </c>
      <c r="O138">
        <v>190000</v>
      </c>
      <c r="P138">
        <v>1800000</v>
      </c>
      <c r="Q138">
        <v>3.7038220624938292E-2</v>
      </c>
      <c r="R138">
        <v>9.7826086956521743E-2</v>
      </c>
      <c r="S138">
        <v>0.625</v>
      </c>
      <c r="T138">
        <v>0.45</v>
      </c>
      <c r="U138">
        <v>0.42222222222222222</v>
      </c>
      <c r="V138">
        <v>0.4</v>
      </c>
      <c r="W138">
        <v>4.7645274052493899E-2</v>
      </c>
      <c r="X138">
        <v>0.28817718352976079</v>
      </c>
      <c r="Y138">
        <v>28.81771835297608</v>
      </c>
      <c r="Z138" t="s">
        <v>967</v>
      </c>
      <c r="AA138">
        <v>0.6</v>
      </c>
      <c r="AB138">
        <v>0.4</v>
      </c>
      <c r="AC138">
        <v>0.66666666666666663</v>
      </c>
      <c r="AD138" t="s">
        <v>977</v>
      </c>
      <c r="AE138">
        <v>1577220884</v>
      </c>
      <c r="AF138" t="s">
        <v>1032</v>
      </c>
    </row>
    <row r="139" spans="1:32" x14ac:dyDescent="0.35">
      <c r="A139">
        <v>137</v>
      </c>
      <c r="B139">
        <v>37</v>
      </c>
      <c r="C139">
        <v>2020</v>
      </c>
      <c r="D139" t="s">
        <v>231</v>
      </c>
      <c r="E139" t="s">
        <v>201</v>
      </c>
      <c r="F139" s="4">
        <v>43831</v>
      </c>
      <c r="G139" t="s">
        <v>232</v>
      </c>
      <c r="H139">
        <v>248480</v>
      </c>
      <c r="I139">
        <v>149088</v>
      </c>
      <c r="J139">
        <v>99392</v>
      </c>
      <c r="K139">
        <v>22441118</v>
      </c>
      <c r="L139">
        <v>50000000</v>
      </c>
      <c r="M139">
        <v>80000000</v>
      </c>
      <c r="N139">
        <v>100000</v>
      </c>
      <c r="O139">
        <v>40000</v>
      </c>
      <c r="P139">
        <v>200000</v>
      </c>
      <c r="Q139">
        <v>1.7417072626567491E-3</v>
      </c>
      <c r="R139">
        <v>5.434782608695652E-3</v>
      </c>
      <c r="S139">
        <v>0.25</v>
      </c>
      <c r="T139">
        <v>0.1</v>
      </c>
      <c r="U139">
        <v>8.8888888888888892E-2</v>
      </c>
      <c r="V139">
        <v>4.4444444444444446E-2</v>
      </c>
      <c r="W139">
        <v>4.4795950192268515E-2</v>
      </c>
      <c r="X139">
        <v>7.4553863760794897E-2</v>
      </c>
      <c r="Y139">
        <v>7.4553863760794901</v>
      </c>
      <c r="Z139" t="s">
        <v>970</v>
      </c>
      <c r="AA139">
        <v>0.6</v>
      </c>
      <c r="AB139">
        <v>0.4</v>
      </c>
      <c r="AC139">
        <v>0.66666666666666663</v>
      </c>
      <c r="AD139" t="s">
        <v>977</v>
      </c>
      <c r="AE139">
        <v>152441118</v>
      </c>
      <c r="AF139" t="s">
        <v>1029</v>
      </c>
    </row>
    <row r="140" spans="1:32" x14ac:dyDescent="0.35">
      <c r="A140">
        <v>138</v>
      </c>
      <c r="B140">
        <v>38</v>
      </c>
      <c r="C140">
        <v>2020</v>
      </c>
      <c r="D140" t="s">
        <v>233</v>
      </c>
      <c r="E140" t="s">
        <v>201</v>
      </c>
      <c r="F140" s="4">
        <v>43831</v>
      </c>
      <c r="G140" t="s">
        <v>232</v>
      </c>
      <c r="H140">
        <v>248466</v>
      </c>
      <c r="I140">
        <v>149080</v>
      </c>
      <c r="J140">
        <v>99386</v>
      </c>
      <c r="K140">
        <v>28774552</v>
      </c>
      <c r="L140">
        <v>60000000</v>
      </c>
      <c r="M140">
        <v>80000000</v>
      </c>
      <c r="N140">
        <v>100000</v>
      </c>
      <c r="O140">
        <v>40000</v>
      </c>
      <c r="P140">
        <v>200000</v>
      </c>
      <c r="Q140">
        <v>2.2332597777924563E-3</v>
      </c>
      <c r="R140">
        <v>6.5217391304347823E-3</v>
      </c>
      <c r="S140">
        <v>0.25</v>
      </c>
      <c r="T140">
        <v>0.1</v>
      </c>
      <c r="U140">
        <v>8.8888888888888892E-2</v>
      </c>
      <c r="V140">
        <v>4.4444444444444446E-2</v>
      </c>
      <c r="W140">
        <v>4.479342627363244E-2</v>
      </c>
      <c r="X140">
        <v>7.4826848191165016E-2</v>
      </c>
      <c r="Y140">
        <v>7.4826848191165016</v>
      </c>
      <c r="Z140" t="s">
        <v>970</v>
      </c>
      <c r="AA140">
        <v>0.60000160987821272</v>
      </c>
      <c r="AB140">
        <v>0.39999839012178728</v>
      </c>
      <c r="AC140">
        <v>0.66666219479474109</v>
      </c>
      <c r="AD140" t="s">
        <v>977</v>
      </c>
      <c r="AE140">
        <v>168774552</v>
      </c>
      <c r="AF140" t="s">
        <v>1029</v>
      </c>
    </row>
    <row r="141" spans="1:32" x14ac:dyDescent="0.35">
      <c r="A141">
        <v>139</v>
      </c>
      <c r="B141">
        <v>39</v>
      </c>
      <c r="C141">
        <v>2020</v>
      </c>
      <c r="D141" t="s">
        <v>234</v>
      </c>
      <c r="E141" t="s">
        <v>235</v>
      </c>
      <c r="F141" s="4">
        <v>44050</v>
      </c>
      <c r="G141" t="s">
        <v>48</v>
      </c>
      <c r="H141">
        <v>247983</v>
      </c>
      <c r="I141">
        <v>148790</v>
      </c>
      <c r="J141">
        <v>99193</v>
      </c>
      <c r="K141">
        <v>188441209</v>
      </c>
      <c r="L141">
        <v>600000000</v>
      </c>
      <c r="M141">
        <v>180000000</v>
      </c>
      <c r="N141">
        <v>400000</v>
      </c>
      <c r="O141">
        <v>170000</v>
      </c>
      <c r="P141">
        <v>1600000</v>
      </c>
      <c r="Q141">
        <v>1.4625359676782518E-2</v>
      </c>
      <c r="R141">
        <v>6.5217391304347824E-2</v>
      </c>
      <c r="S141">
        <v>0.5625</v>
      </c>
      <c r="T141">
        <v>0.4</v>
      </c>
      <c r="U141">
        <v>0.37777777777777777</v>
      </c>
      <c r="V141">
        <v>0.35555555555555557</v>
      </c>
      <c r="W141">
        <v>4.4706351080687878E-2</v>
      </c>
      <c r="X141">
        <v>0.25078999766021343</v>
      </c>
      <c r="Y141">
        <v>25.078999766021344</v>
      </c>
      <c r="Z141" t="s">
        <v>967</v>
      </c>
      <c r="AA141">
        <v>0.60000080650689769</v>
      </c>
      <c r="AB141">
        <v>0.39999919349310237</v>
      </c>
      <c r="AC141">
        <v>0.66666442637274015</v>
      </c>
      <c r="AD141" t="s">
        <v>977</v>
      </c>
      <c r="AE141">
        <v>968441209</v>
      </c>
      <c r="AF141" t="s">
        <v>1031</v>
      </c>
    </row>
    <row r="142" spans="1:32" x14ac:dyDescent="0.35">
      <c r="A142">
        <v>140</v>
      </c>
      <c r="B142">
        <v>40</v>
      </c>
      <c r="C142">
        <v>2020</v>
      </c>
      <c r="D142" t="s">
        <v>236</v>
      </c>
      <c r="E142" t="s">
        <v>235</v>
      </c>
      <c r="F142" s="4">
        <v>44092</v>
      </c>
      <c r="G142" t="s">
        <v>48</v>
      </c>
      <c r="H142">
        <v>239326</v>
      </c>
      <c r="I142">
        <v>143596</v>
      </c>
      <c r="J142">
        <v>95730</v>
      </c>
      <c r="K142">
        <v>244882771</v>
      </c>
      <c r="L142">
        <v>700000000</v>
      </c>
      <c r="M142">
        <v>180000000</v>
      </c>
      <c r="N142">
        <v>400000</v>
      </c>
      <c r="O142">
        <v>170000</v>
      </c>
      <c r="P142">
        <v>1600000</v>
      </c>
      <c r="Q142">
        <v>1.9005920326706074E-2</v>
      </c>
      <c r="R142">
        <v>7.6086956521739135E-2</v>
      </c>
      <c r="S142">
        <v>0.5625</v>
      </c>
      <c r="T142">
        <v>0.4</v>
      </c>
      <c r="U142">
        <v>0.37777777777777777</v>
      </c>
      <c r="V142">
        <v>0.35555555555555557</v>
      </c>
      <c r="W142">
        <v>4.3145667964081029E-2</v>
      </c>
      <c r="X142">
        <v>0.25325464952132942</v>
      </c>
      <c r="Y142">
        <v>25.325464952132943</v>
      </c>
      <c r="Z142" t="s">
        <v>967</v>
      </c>
      <c r="AA142">
        <v>0.60000167136040383</v>
      </c>
      <c r="AB142">
        <v>0.39999832863959622</v>
      </c>
      <c r="AC142">
        <v>0.66666202401181096</v>
      </c>
      <c r="AD142" t="s">
        <v>977</v>
      </c>
      <c r="AE142">
        <v>1124882771</v>
      </c>
      <c r="AF142" t="s">
        <v>1025</v>
      </c>
    </row>
    <row r="143" spans="1:32" x14ac:dyDescent="0.35">
      <c r="A143">
        <v>141</v>
      </c>
      <c r="B143">
        <v>41</v>
      </c>
      <c r="C143">
        <v>2020</v>
      </c>
      <c r="D143" t="s">
        <v>237</v>
      </c>
      <c r="E143" t="s">
        <v>88</v>
      </c>
      <c r="F143" s="4">
        <v>44025</v>
      </c>
      <c r="G143" t="s">
        <v>24</v>
      </c>
      <c r="H143">
        <v>232498</v>
      </c>
      <c r="I143">
        <v>139499</v>
      </c>
      <c r="J143">
        <v>92999</v>
      </c>
      <c r="K143">
        <v>356118994</v>
      </c>
      <c r="L143">
        <v>900000000</v>
      </c>
      <c r="M143">
        <v>210000000</v>
      </c>
      <c r="N143">
        <v>480000</v>
      </c>
      <c r="O143">
        <v>200000</v>
      </c>
      <c r="P143">
        <v>1900000</v>
      </c>
      <c r="Q143">
        <v>2.7639221816837079E-2</v>
      </c>
      <c r="R143">
        <v>9.7826086956521743E-2</v>
      </c>
      <c r="S143">
        <v>0.65625</v>
      </c>
      <c r="T143">
        <v>0.48</v>
      </c>
      <c r="U143">
        <v>0.44444444444444442</v>
      </c>
      <c r="V143">
        <v>0.42222222222222222</v>
      </c>
      <c r="W143">
        <v>4.191471678928705E-2</v>
      </c>
      <c r="X143">
        <v>0.30029805800090537</v>
      </c>
      <c r="Y143">
        <v>30.029805800090536</v>
      </c>
      <c r="Z143" t="s">
        <v>967</v>
      </c>
      <c r="AA143">
        <v>0.60000086022245358</v>
      </c>
      <c r="AB143">
        <v>0.39999913977754648</v>
      </c>
      <c r="AC143">
        <v>0.66666427716327714</v>
      </c>
      <c r="AD143" t="s">
        <v>977</v>
      </c>
      <c r="AE143">
        <v>1466118994</v>
      </c>
      <c r="AF143" t="s">
        <v>1028</v>
      </c>
    </row>
    <row r="144" spans="1:32" x14ac:dyDescent="0.35">
      <c r="A144">
        <v>142</v>
      </c>
      <c r="B144">
        <v>42</v>
      </c>
      <c r="C144">
        <v>2020</v>
      </c>
      <c r="D144" t="s">
        <v>238</v>
      </c>
      <c r="E144" t="s">
        <v>235</v>
      </c>
      <c r="F144" s="4">
        <v>44141</v>
      </c>
      <c r="G144" t="s">
        <v>48</v>
      </c>
      <c r="H144">
        <v>232134</v>
      </c>
      <c r="I144">
        <v>139280</v>
      </c>
      <c r="J144">
        <v>92854</v>
      </c>
      <c r="K144">
        <v>311774552</v>
      </c>
      <c r="L144">
        <v>800000000</v>
      </c>
      <c r="M144">
        <v>180000000</v>
      </c>
      <c r="N144">
        <v>400000</v>
      </c>
      <c r="O144">
        <v>170000</v>
      </c>
      <c r="P144">
        <v>1600000</v>
      </c>
      <c r="Q144">
        <v>2.4197546732295346E-2</v>
      </c>
      <c r="R144">
        <v>8.6956521739130432E-2</v>
      </c>
      <c r="S144">
        <v>0.5625</v>
      </c>
      <c r="T144">
        <v>0.4</v>
      </c>
      <c r="U144">
        <v>0.37777777777777777</v>
      </c>
      <c r="V144">
        <v>0.35555555555555557</v>
      </c>
      <c r="W144">
        <v>4.1849094904749112E-2</v>
      </c>
      <c r="X144">
        <v>0.25589434532476552</v>
      </c>
      <c r="Y144">
        <v>25.589434532476552</v>
      </c>
      <c r="Z144" t="s">
        <v>967</v>
      </c>
      <c r="AA144">
        <v>0.59999827685733242</v>
      </c>
      <c r="AB144">
        <v>0.40000172314266758</v>
      </c>
      <c r="AC144">
        <v>0.66667145318782306</v>
      </c>
      <c r="AD144" t="s">
        <v>976</v>
      </c>
      <c r="AE144">
        <v>1291774552</v>
      </c>
      <c r="AF144" t="s">
        <v>1026</v>
      </c>
    </row>
    <row r="145" spans="1:32" x14ac:dyDescent="0.35">
      <c r="A145">
        <v>143</v>
      </c>
      <c r="B145">
        <v>43</v>
      </c>
      <c r="C145">
        <v>2020</v>
      </c>
      <c r="D145" t="s">
        <v>239</v>
      </c>
      <c r="E145" t="s">
        <v>35</v>
      </c>
      <c r="F145" s="4">
        <v>44132</v>
      </c>
      <c r="G145" t="s">
        <v>62</v>
      </c>
      <c r="H145">
        <v>226393</v>
      </c>
      <c r="I145">
        <v>135836</v>
      </c>
      <c r="J145">
        <v>90557</v>
      </c>
      <c r="K145">
        <v>97552118</v>
      </c>
      <c r="L145">
        <v>200000000</v>
      </c>
      <c r="M145">
        <v>150000000</v>
      </c>
      <c r="N145">
        <v>300000</v>
      </c>
      <c r="O145">
        <v>130000</v>
      </c>
      <c r="P145">
        <v>1200000</v>
      </c>
      <c r="Q145">
        <v>7.5712463348817198E-3</v>
      </c>
      <c r="R145">
        <v>2.1739130434782608E-2</v>
      </c>
      <c r="S145">
        <v>0.46875</v>
      </c>
      <c r="T145">
        <v>0.3</v>
      </c>
      <c r="U145">
        <v>0.28888888888888886</v>
      </c>
      <c r="V145">
        <v>0.26666666666666666</v>
      </c>
      <c r="W145">
        <v>4.0814107984056047E-2</v>
      </c>
      <c r="X145">
        <v>0.1914160839479935</v>
      </c>
      <c r="Y145">
        <v>19.141608394799352</v>
      </c>
      <c r="Z145" t="s">
        <v>970</v>
      </c>
      <c r="AA145">
        <v>0.60000088341954039</v>
      </c>
      <c r="AB145">
        <v>0.39999911658045967</v>
      </c>
      <c r="AC145">
        <v>0.66666421272711207</v>
      </c>
      <c r="AD145" t="s">
        <v>977</v>
      </c>
      <c r="AE145">
        <v>447552118</v>
      </c>
      <c r="AF145" t="s">
        <v>1030</v>
      </c>
    </row>
    <row r="146" spans="1:32" x14ac:dyDescent="0.35">
      <c r="A146">
        <v>144</v>
      </c>
      <c r="B146">
        <v>44</v>
      </c>
      <c r="C146">
        <v>2020</v>
      </c>
      <c r="D146" t="s">
        <v>240</v>
      </c>
      <c r="E146" t="s">
        <v>104</v>
      </c>
      <c r="F146" s="4">
        <v>44060</v>
      </c>
      <c r="G146" t="s">
        <v>38</v>
      </c>
      <c r="H146">
        <v>216151</v>
      </c>
      <c r="I146">
        <v>129691</v>
      </c>
      <c r="J146">
        <v>86460</v>
      </c>
      <c r="K146">
        <v>1102885441</v>
      </c>
      <c r="L146">
        <v>1800000000</v>
      </c>
      <c r="M146">
        <v>220000000</v>
      </c>
      <c r="N146">
        <v>500000</v>
      </c>
      <c r="O146">
        <v>220000</v>
      </c>
      <c r="P146">
        <v>2000000</v>
      </c>
      <c r="Q146">
        <v>8.5597499307658906E-2</v>
      </c>
      <c r="R146">
        <v>0.19565217391304349</v>
      </c>
      <c r="S146">
        <v>0.6875</v>
      </c>
      <c r="T146">
        <v>0.5</v>
      </c>
      <c r="U146">
        <v>0.48888888888888887</v>
      </c>
      <c r="V146">
        <v>0.44444444444444442</v>
      </c>
      <c r="W146">
        <v>3.8967681221865065E-2</v>
      </c>
      <c r="X146">
        <v>0.34296875326389004</v>
      </c>
      <c r="Y146">
        <v>34.296875326389006</v>
      </c>
      <c r="Z146" t="s">
        <v>967</v>
      </c>
      <c r="AA146">
        <v>0.60000185055817457</v>
      </c>
      <c r="AB146">
        <v>0.39999814944182538</v>
      </c>
      <c r="AC146">
        <v>0.66666152624314712</v>
      </c>
      <c r="AD146" t="s">
        <v>977</v>
      </c>
      <c r="AE146">
        <v>3122885441</v>
      </c>
      <c r="AF146" t="s">
        <v>1031</v>
      </c>
    </row>
    <row r="147" spans="1:32" x14ac:dyDescent="0.35">
      <c r="A147">
        <v>145</v>
      </c>
      <c r="B147">
        <v>45</v>
      </c>
      <c r="C147">
        <v>2020</v>
      </c>
      <c r="D147" t="s">
        <v>16</v>
      </c>
      <c r="E147" t="s">
        <v>17</v>
      </c>
      <c r="F147" s="4">
        <v>43567</v>
      </c>
      <c r="G147" t="s">
        <v>18</v>
      </c>
      <c r="H147">
        <v>197536</v>
      </c>
      <c r="I147">
        <v>118522</v>
      </c>
      <c r="J147">
        <v>79014</v>
      </c>
      <c r="K147">
        <v>6214552883</v>
      </c>
      <c r="L147">
        <v>3900000000</v>
      </c>
      <c r="M147">
        <v>300000000</v>
      </c>
      <c r="N147">
        <v>900000</v>
      </c>
      <c r="O147">
        <v>400000</v>
      </c>
      <c r="P147">
        <v>4000000</v>
      </c>
      <c r="Q147">
        <v>0.48232587567542484</v>
      </c>
      <c r="R147">
        <v>0.42391304347826086</v>
      </c>
      <c r="S147">
        <v>0.9375</v>
      </c>
      <c r="T147">
        <v>0.9</v>
      </c>
      <c r="U147">
        <v>0.88888888888888884</v>
      </c>
      <c r="V147">
        <v>0.88888888888888884</v>
      </c>
      <c r="W147">
        <v>3.5611770835399043E-2</v>
      </c>
      <c r="X147">
        <v>0.65164839202699687</v>
      </c>
      <c r="Y147">
        <v>65.164839202699682</v>
      </c>
      <c r="Z147" t="s">
        <v>966</v>
      </c>
      <c r="AA147">
        <v>0.60000202494735133</v>
      </c>
      <c r="AB147">
        <v>0.39999797505264861</v>
      </c>
      <c r="AC147">
        <v>0.66666104183189623</v>
      </c>
      <c r="AD147" t="s">
        <v>977</v>
      </c>
      <c r="AE147">
        <v>10414552883</v>
      </c>
      <c r="AF147" t="s">
        <v>1024</v>
      </c>
    </row>
    <row r="148" spans="1:32" x14ac:dyDescent="0.35">
      <c r="A148">
        <v>146</v>
      </c>
      <c r="B148">
        <v>46</v>
      </c>
      <c r="C148">
        <v>2020</v>
      </c>
      <c r="D148" t="s">
        <v>241</v>
      </c>
      <c r="E148" t="s">
        <v>61</v>
      </c>
      <c r="F148" s="4">
        <v>43598</v>
      </c>
      <c r="G148" t="s">
        <v>21</v>
      </c>
      <c r="H148">
        <v>193509</v>
      </c>
      <c r="I148">
        <v>116105</v>
      </c>
      <c r="J148">
        <v>77404</v>
      </c>
      <c r="K148">
        <v>198774661</v>
      </c>
      <c r="L148">
        <v>600000000</v>
      </c>
      <c r="M148">
        <v>180000000</v>
      </c>
      <c r="N148">
        <v>400000</v>
      </c>
      <c r="O148">
        <v>170000</v>
      </c>
      <c r="P148">
        <v>1600000</v>
      </c>
      <c r="Q148">
        <v>1.5427362874516024E-2</v>
      </c>
      <c r="R148">
        <v>6.5217391304347824E-2</v>
      </c>
      <c r="S148">
        <v>0.5625</v>
      </c>
      <c r="T148">
        <v>0.4</v>
      </c>
      <c r="U148">
        <v>0.37777777777777777</v>
      </c>
      <c r="V148">
        <v>0.35555555555555557</v>
      </c>
      <c r="W148">
        <v>3.4885783667722506E-2</v>
      </c>
      <c r="X148">
        <v>0.24985409582037926</v>
      </c>
      <c r="Y148">
        <v>24.985409582037928</v>
      </c>
      <c r="Z148" t="s">
        <v>967</v>
      </c>
      <c r="AA148">
        <v>0.59999793291268111</v>
      </c>
      <c r="AB148">
        <v>0.40000206708731895</v>
      </c>
      <c r="AC148">
        <v>0.66667240859566768</v>
      </c>
      <c r="AD148" t="s">
        <v>976</v>
      </c>
      <c r="AE148">
        <v>978774661</v>
      </c>
      <c r="AF148" t="s">
        <v>1032</v>
      </c>
    </row>
    <row r="149" spans="1:32" x14ac:dyDescent="0.35">
      <c r="A149">
        <v>147</v>
      </c>
      <c r="B149">
        <v>47</v>
      </c>
      <c r="C149">
        <v>2020</v>
      </c>
      <c r="D149" t="s">
        <v>242</v>
      </c>
      <c r="E149" t="s">
        <v>84</v>
      </c>
      <c r="F149" s="4">
        <v>43836</v>
      </c>
      <c r="G149" t="s">
        <v>85</v>
      </c>
      <c r="H149">
        <v>179796</v>
      </c>
      <c r="I149">
        <v>107878</v>
      </c>
      <c r="J149">
        <v>71918</v>
      </c>
      <c r="K149">
        <v>612440118</v>
      </c>
      <c r="L149">
        <v>900000000</v>
      </c>
      <c r="M149">
        <v>200000000</v>
      </c>
      <c r="N149">
        <v>450000</v>
      </c>
      <c r="O149">
        <v>190000</v>
      </c>
      <c r="P149">
        <v>1800000</v>
      </c>
      <c r="Q149">
        <v>4.7532899272797212E-2</v>
      </c>
      <c r="R149">
        <v>9.7826086956521743E-2</v>
      </c>
      <c r="S149">
        <v>0.625</v>
      </c>
      <c r="T149">
        <v>0.45</v>
      </c>
      <c r="U149">
        <v>0.42222222222222222</v>
      </c>
      <c r="V149">
        <v>0.4</v>
      </c>
      <c r="W149">
        <v>3.2413605363687661E-2</v>
      </c>
      <c r="X149">
        <v>0.28839074213060673</v>
      </c>
      <c r="Y149">
        <v>28.839074213060673</v>
      </c>
      <c r="Z149" t="s">
        <v>967</v>
      </c>
      <c r="AA149">
        <v>0.60000222474359832</v>
      </c>
      <c r="AB149">
        <v>0.39999777525640168</v>
      </c>
      <c r="AC149">
        <v>0.66666048684625223</v>
      </c>
      <c r="AD149" t="s">
        <v>977</v>
      </c>
      <c r="AE149">
        <v>1712440118</v>
      </c>
      <c r="AF149" t="s">
        <v>1029</v>
      </c>
    </row>
    <row r="150" spans="1:32" x14ac:dyDescent="0.35">
      <c r="A150">
        <v>148</v>
      </c>
      <c r="B150">
        <v>48</v>
      </c>
      <c r="C150">
        <v>2020</v>
      </c>
      <c r="D150" t="s">
        <v>243</v>
      </c>
      <c r="E150" t="s">
        <v>174</v>
      </c>
      <c r="F150" s="4">
        <v>44116</v>
      </c>
      <c r="G150" t="s">
        <v>24</v>
      </c>
      <c r="H150">
        <v>175747</v>
      </c>
      <c r="I150">
        <v>105448</v>
      </c>
      <c r="J150">
        <v>70299</v>
      </c>
      <c r="K150">
        <v>441552993</v>
      </c>
      <c r="L150">
        <v>1200000000</v>
      </c>
      <c r="M150">
        <v>220000000</v>
      </c>
      <c r="N150">
        <v>500000</v>
      </c>
      <c r="O150">
        <v>220000</v>
      </c>
      <c r="P150">
        <v>2000000</v>
      </c>
      <c r="Q150">
        <v>3.4269952805200024E-2</v>
      </c>
      <c r="R150">
        <v>0.13043478260869565</v>
      </c>
      <c r="S150">
        <v>0.6875</v>
      </c>
      <c r="T150">
        <v>0.5</v>
      </c>
      <c r="U150">
        <v>0.48888888888888887</v>
      </c>
      <c r="V150">
        <v>0.44444444444444442</v>
      </c>
      <c r="W150">
        <v>3.1683652038154438E-2</v>
      </c>
      <c r="X150">
        <v>0.32184159516150013</v>
      </c>
      <c r="Y150">
        <v>32.184159516150011</v>
      </c>
      <c r="Z150" t="s">
        <v>967</v>
      </c>
      <c r="AA150">
        <v>0.59999886200048935</v>
      </c>
      <c r="AB150">
        <v>0.40000113799951065</v>
      </c>
      <c r="AC150">
        <v>0.66666982778241413</v>
      </c>
      <c r="AD150" t="s">
        <v>976</v>
      </c>
      <c r="AE150">
        <v>1861552993</v>
      </c>
      <c r="AF150" t="s">
        <v>1030</v>
      </c>
    </row>
    <row r="151" spans="1:32" x14ac:dyDescent="0.35">
      <c r="A151">
        <v>149</v>
      </c>
      <c r="B151">
        <v>49</v>
      </c>
      <c r="C151">
        <v>2020</v>
      </c>
      <c r="D151" t="s">
        <v>42</v>
      </c>
      <c r="E151" t="s">
        <v>17</v>
      </c>
      <c r="F151" s="4">
        <v>43336</v>
      </c>
      <c r="G151" t="s">
        <v>18</v>
      </c>
      <c r="H151">
        <v>169952</v>
      </c>
      <c r="I151">
        <v>101971</v>
      </c>
      <c r="J151">
        <v>67981</v>
      </c>
      <c r="K151">
        <v>9884662114</v>
      </c>
      <c r="L151">
        <v>7000000000</v>
      </c>
      <c r="M151">
        <v>300000000</v>
      </c>
      <c r="N151">
        <v>900000</v>
      </c>
      <c r="O151">
        <v>400000</v>
      </c>
      <c r="P151">
        <v>4000000</v>
      </c>
      <c r="Q151">
        <v>0.76717157286289461</v>
      </c>
      <c r="R151">
        <v>0.76086956521739135</v>
      </c>
      <c r="S151">
        <v>0.9375</v>
      </c>
      <c r="T151">
        <v>0.9</v>
      </c>
      <c r="U151">
        <v>0.88888888888888884</v>
      </c>
      <c r="V151">
        <v>0.88888888888888884</v>
      </c>
      <c r="W151">
        <v>3.0638930002722227E-2</v>
      </c>
      <c r="X151">
        <v>0.7596562137247993</v>
      </c>
      <c r="Y151">
        <v>75.96562137247993</v>
      </c>
      <c r="Z151" t="s">
        <v>969</v>
      </c>
      <c r="AA151">
        <v>0.59999882319713804</v>
      </c>
      <c r="AB151">
        <v>0.40000117680286196</v>
      </c>
      <c r="AC151">
        <v>0.66666993556991694</v>
      </c>
      <c r="AD151" t="s">
        <v>976</v>
      </c>
      <c r="AE151">
        <v>17184662114</v>
      </c>
      <c r="AF151" t="s">
        <v>1031</v>
      </c>
    </row>
    <row r="152" spans="1:32" x14ac:dyDescent="0.35">
      <c r="A152">
        <v>150</v>
      </c>
      <c r="B152">
        <v>50</v>
      </c>
      <c r="C152">
        <v>2020</v>
      </c>
      <c r="D152" t="s">
        <v>244</v>
      </c>
      <c r="E152" t="s">
        <v>113</v>
      </c>
      <c r="F152" s="4">
        <v>44152</v>
      </c>
      <c r="G152" t="s">
        <v>62</v>
      </c>
      <c r="H152">
        <v>169850</v>
      </c>
      <c r="I152">
        <v>101910</v>
      </c>
      <c r="J152">
        <v>67940</v>
      </c>
      <c r="K152">
        <v>388552441</v>
      </c>
      <c r="L152">
        <v>1200000000</v>
      </c>
      <c r="M152">
        <v>180000000</v>
      </c>
      <c r="N152">
        <v>400000</v>
      </c>
      <c r="O152">
        <v>170000</v>
      </c>
      <c r="P152">
        <v>1600000</v>
      </c>
      <c r="Q152">
        <v>3.0156456929316448E-2</v>
      </c>
      <c r="R152">
        <v>0.13043478260869565</v>
      </c>
      <c r="S152">
        <v>0.5625</v>
      </c>
      <c r="T152">
        <v>0.4</v>
      </c>
      <c r="U152">
        <v>0.37777777777777777</v>
      </c>
      <c r="V152">
        <v>0.35555555555555557</v>
      </c>
      <c r="W152">
        <v>3.0620541452659401E-2</v>
      </c>
      <c r="X152">
        <v>0.26312311262832555</v>
      </c>
      <c r="Y152">
        <v>26.312311262832555</v>
      </c>
      <c r="Z152" t="s">
        <v>967</v>
      </c>
      <c r="AA152">
        <v>0.6</v>
      </c>
      <c r="AB152">
        <v>0.4</v>
      </c>
      <c r="AC152">
        <v>0.66666666666666663</v>
      </c>
      <c r="AD152" t="s">
        <v>977</v>
      </c>
      <c r="AE152">
        <v>1768552441</v>
      </c>
      <c r="AF152" t="s">
        <v>1026</v>
      </c>
    </row>
    <row r="153" spans="1:32" x14ac:dyDescent="0.35">
      <c r="A153">
        <v>151</v>
      </c>
      <c r="B153">
        <v>51</v>
      </c>
      <c r="C153">
        <v>2020</v>
      </c>
      <c r="D153" t="s">
        <v>43</v>
      </c>
      <c r="E153" t="s">
        <v>17</v>
      </c>
      <c r="F153" s="4">
        <v>43238</v>
      </c>
      <c r="G153" t="s">
        <v>18</v>
      </c>
      <c r="H153">
        <v>167679</v>
      </c>
      <c r="I153">
        <v>100607</v>
      </c>
      <c r="J153">
        <v>67072</v>
      </c>
      <c r="K153">
        <v>10442118775</v>
      </c>
      <c r="L153">
        <v>6800000000</v>
      </c>
      <c r="M153">
        <v>300000000</v>
      </c>
      <c r="N153">
        <v>900000</v>
      </c>
      <c r="O153">
        <v>400000</v>
      </c>
      <c r="P153">
        <v>4000000</v>
      </c>
      <c r="Q153">
        <v>0.81043707839965451</v>
      </c>
      <c r="R153">
        <v>0.73913043478260865</v>
      </c>
      <c r="S153">
        <v>0.9375</v>
      </c>
      <c r="T153">
        <v>0.9</v>
      </c>
      <c r="U153">
        <v>0.88888888888888884</v>
      </c>
      <c r="V153">
        <v>0.88888888888888884</v>
      </c>
      <c r="W153">
        <v>3.0229153784165293E-2</v>
      </c>
      <c r="X153">
        <v>0.76370327716346165</v>
      </c>
      <c r="Y153">
        <v>76.370327716346168</v>
      </c>
      <c r="Z153" t="s">
        <v>969</v>
      </c>
      <c r="AA153">
        <v>0.59999761448959021</v>
      </c>
      <c r="AB153">
        <v>0.40000238551040979</v>
      </c>
      <c r="AC153">
        <v>0.66667329311081736</v>
      </c>
      <c r="AD153" t="s">
        <v>976</v>
      </c>
      <c r="AE153">
        <v>17542118775</v>
      </c>
      <c r="AF153" t="s">
        <v>1032</v>
      </c>
    </row>
    <row r="154" spans="1:32" x14ac:dyDescent="0.35">
      <c r="A154">
        <v>152</v>
      </c>
      <c r="B154">
        <v>52</v>
      </c>
      <c r="C154">
        <v>2020</v>
      </c>
      <c r="D154" t="s">
        <v>245</v>
      </c>
      <c r="E154" t="s">
        <v>246</v>
      </c>
      <c r="F154" s="4">
        <v>44062</v>
      </c>
      <c r="G154" t="s">
        <v>59</v>
      </c>
      <c r="H154">
        <v>166644</v>
      </c>
      <c r="I154">
        <v>99986</v>
      </c>
      <c r="J154">
        <v>66658</v>
      </c>
      <c r="K154">
        <v>222994551</v>
      </c>
      <c r="L154">
        <v>500000000</v>
      </c>
      <c r="M154">
        <v>200000000</v>
      </c>
      <c r="N154">
        <v>450000</v>
      </c>
      <c r="O154">
        <v>190000</v>
      </c>
      <c r="P154">
        <v>1800000</v>
      </c>
      <c r="Q154">
        <v>1.7307124761323428E-2</v>
      </c>
      <c r="R154">
        <v>5.434782608695652E-2</v>
      </c>
      <c r="S154">
        <v>0.625</v>
      </c>
      <c r="T154">
        <v>0.45</v>
      </c>
      <c r="U154">
        <v>0.42222222222222222</v>
      </c>
      <c r="V154">
        <v>0.4</v>
      </c>
      <c r="W154">
        <v>3.0042564084998367E-2</v>
      </c>
      <c r="X154">
        <v>0.27529798383005949</v>
      </c>
      <c r="Y154">
        <v>27.52979838300595</v>
      </c>
      <c r="Z154" t="s">
        <v>967</v>
      </c>
      <c r="AA154">
        <v>0.59999759967355559</v>
      </c>
      <c r="AB154">
        <v>0.40000240032644441</v>
      </c>
      <c r="AC154">
        <v>0.66667333426679731</v>
      </c>
      <c r="AD154" t="s">
        <v>976</v>
      </c>
      <c r="AE154">
        <v>922994551</v>
      </c>
      <c r="AF154" t="s">
        <v>1031</v>
      </c>
    </row>
    <row r="155" spans="1:32" x14ac:dyDescent="0.35">
      <c r="A155">
        <v>153</v>
      </c>
      <c r="B155">
        <v>53</v>
      </c>
      <c r="C155">
        <v>2020</v>
      </c>
      <c r="D155" t="s">
        <v>247</v>
      </c>
      <c r="E155" t="s">
        <v>246</v>
      </c>
      <c r="F155" s="4">
        <v>43747</v>
      </c>
      <c r="G155" t="s">
        <v>59</v>
      </c>
      <c r="H155">
        <v>154360</v>
      </c>
      <c r="I155">
        <v>92616</v>
      </c>
      <c r="J155">
        <v>61744</v>
      </c>
      <c r="K155">
        <v>198110552</v>
      </c>
      <c r="L155">
        <v>400000000</v>
      </c>
      <c r="M155">
        <v>200000000</v>
      </c>
      <c r="N155">
        <v>450000</v>
      </c>
      <c r="O155">
        <v>190000</v>
      </c>
      <c r="P155">
        <v>1800000</v>
      </c>
      <c r="Q155">
        <v>1.5375819833367374E-2</v>
      </c>
      <c r="R155">
        <v>4.3478260869565216E-2</v>
      </c>
      <c r="S155">
        <v>0.625</v>
      </c>
      <c r="T155">
        <v>0.45</v>
      </c>
      <c r="U155">
        <v>0.42222222222222222</v>
      </c>
      <c r="V155">
        <v>0.4</v>
      </c>
      <c r="W155">
        <v>2.7828005761745687E-2</v>
      </c>
      <c r="X155">
        <v>0.2728589214405131</v>
      </c>
      <c r="Y155">
        <v>27.28589214405131</v>
      </c>
      <c r="Z155" t="s">
        <v>967</v>
      </c>
      <c r="AA155">
        <v>0.6</v>
      </c>
      <c r="AB155">
        <v>0.4</v>
      </c>
      <c r="AC155">
        <v>0.66666666666666663</v>
      </c>
      <c r="AD155" t="s">
        <v>977</v>
      </c>
      <c r="AE155">
        <v>798110552</v>
      </c>
      <c r="AF155" t="s">
        <v>1030</v>
      </c>
    </row>
    <row r="156" spans="1:32" x14ac:dyDescent="0.35">
      <c r="A156">
        <v>154</v>
      </c>
      <c r="B156">
        <v>54</v>
      </c>
      <c r="C156">
        <v>2020</v>
      </c>
      <c r="D156" t="s">
        <v>248</v>
      </c>
      <c r="E156" t="s">
        <v>249</v>
      </c>
      <c r="F156" s="4">
        <v>43927</v>
      </c>
      <c r="G156" t="s">
        <v>250</v>
      </c>
      <c r="H156">
        <v>154016</v>
      </c>
      <c r="I156">
        <v>92410</v>
      </c>
      <c r="J156">
        <v>61606</v>
      </c>
      <c r="K156">
        <v>544882661</v>
      </c>
      <c r="L156">
        <v>1200000000</v>
      </c>
      <c r="M156">
        <v>200000000</v>
      </c>
      <c r="N156">
        <v>450000</v>
      </c>
      <c r="O156">
        <v>190000</v>
      </c>
      <c r="P156">
        <v>1800000</v>
      </c>
      <c r="Q156">
        <v>4.2289608207551663E-2</v>
      </c>
      <c r="R156">
        <v>0.13043478260869565</v>
      </c>
      <c r="S156">
        <v>0.625</v>
      </c>
      <c r="T156">
        <v>0.45</v>
      </c>
      <c r="U156">
        <v>0.42222222222222222</v>
      </c>
      <c r="V156">
        <v>0.4</v>
      </c>
      <c r="W156">
        <v>2.7765989475259288E-2</v>
      </c>
      <c r="X156">
        <v>0.29247919025200497</v>
      </c>
      <c r="Y156">
        <v>29.247919025200495</v>
      </c>
      <c r="Z156" t="s">
        <v>967</v>
      </c>
      <c r="AA156">
        <v>0.60000259713276538</v>
      </c>
      <c r="AB156">
        <v>0.39999740286723456</v>
      </c>
      <c r="AC156">
        <v>0.66665945244021207</v>
      </c>
      <c r="AD156" t="s">
        <v>977</v>
      </c>
      <c r="AE156">
        <v>1944882661</v>
      </c>
      <c r="AF156" t="s">
        <v>1024</v>
      </c>
    </row>
    <row r="157" spans="1:32" x14ac:dyDescent="0.35">
      <c r="A157">
        <v>155</v>
      </c>
      <c r="B157">
        <v>55</v>
      </c>
      <c r="C157">
        <v>2020</v>
      </c>
      <c r="D157" t="s">
        <v>251</v>
      </c>
      <c r="E157" t="s">
        <v>115</v>
      </c>
      <c r="F157" s="4">
        <v>44081</v>
      </c>
      <c r="G157" t="s">
        <v>24</v>
      </c>
      <c r="H157">
        <v>153926</v>
      </c>
      <c r="I157">
        <v>92356</v>
      </c>
      <c r="J157">
        <v>61570</v>
      </c>
      <c r="K157">
        <v>498661774</v>
      </c>
      <c r="L157">
        <v>1100000000</v>
      </c>
      <c r="M157">
        <v>210000000</v>
      </c>
      <c r="N157">
        <v>480000</v>
      </c>
      <c r="O157">
        <v>200000</v>
      </c>
      <c r="P157">
        <v>1900000</v>
      </c>
      <c r="Q157">
        <v>3.8702297870591762E-2</v>
      </c>
      <c r="R157">
        <v>0.11956521739130435</v>
      </c>
      <c r="S157">
        <v>0.65625</v>
      </c>
      <c r="T157">
        <v>0.48</v>
      </c>
      <c r="U157">
        <v>0.44444444444444442</v>
      </c>
      <c r="V157">
        <v>0.42222222222222222</v>
      </c>
      <c r="W157">
        <v>2.7749764284027381E-2</v>
      </c>
      <c r="X157">
        <v>0.30442691908891578</v>
      </c>
      <c r="Y157">
        <v>30.442691908891579</v>
      </c>
      <c r="Z157" t="s">
        <v>967</v>
      </c>
      <c r="AA157">
        <v>0.60000259865130001</v>
      </c>
      <c r="AB157">
        <v>0.39999740134870004</v>
      </c>
      <c r="AC157">
        <v>0.66665944822209711</v>
      </c>
      <c r="AD157" t="s">
        <v>977</v>
      </c>
      <c r="AE157">
        <v>1808661774</v>
      </c>
      <c r="AF157" t="s">
        <v>1025</v>
      </c>
    </row>
    <row r="158" spans="1:32" x14ac:dyDescent="0.35">
      <c r="A158">
        <v>156</v>
      </c>
      <c r="B158">
        <v>56</v>
      </c>
      <c r="C158">
        <v>2020</v>
      </c>
      <c r="D158" t="s">
        <v>252</v>
      </c>
      <c r="E158" t="s">
        <v>104</v>
      </c>
      <c r="F158" s="4">
        <v>43899</v>
      </c>
      <c r="G158" t="s">
        <v>38</v>
      </c>
      <c r="H158">
        <v>153037</v>
      </c>
      <c r="I158">
        <v>91822</v>
      </c>
      <c r="J158">
        <v>61215</v>
      </c>
      <c r="K158">
        <v>1208441229</v>
      </c>
      <c r="L158">
        <v>1900000000</v>
      </c>
      <c r="M158">
        <v>220000000</v>
      </c>
      <c r="N158">
        <v>500000</v>
      </c>
      <c r="O158">
        <v>220000</v>
      </c>
      <c r="P158">
        <v>2000000</v>
      </c>
      <c r="Q158">
        <v>9.3789929050912157E-2</v>
      </c>
      <c r="R158">
        <v>0.20652173913043478</v>
      </c>
      <c r="S158">
        <v>0.6875</v>
      </c>
      <c r="T158">
        <v>0.5</v>
      </c>
      <c r="U158">
        <v>0.48888888888888887</v>
      </c>
      <c r="V158">
        <v>0.44444444444444442</v>
      </c>
      <c r="W158">
        <v>2.7589495450636659E-2</v>
      </c>
      <c r="X158">
        <v>0.34503961626979707</v>
      </c>
      <c r="Y158">
        <v>34.503961626979709</v>
      </c>
      <c r="Z158" t="s">
        <v>967</v>
      </c>
      <c r="AA158">
        <v>0.59999869312649878</v>
      </c>
      <c r="AB158">
        <v>0.40000130687350116</v>
      </c>
      <c r="AC158">
        <v>0.66667029687874368</v>
      </c>
      <c r="AD158" t="s">
        <v>976</v>
      </c>
      <c r="AE158">
        <v>3328441229</v>
      </c>
      <c r="AF158" t="s">
        <v>1034</v>
      </c>
    </row>
    <row r="159" spans="1:32" x14ac:dyDescent="0.35">
      <c r="A159">
        <v>157</v>
      </c>
      <c r="B159">
        <v>57</v>
      </c>
      <c r="C159">
        <v>2020</v>
      </c>
      <c r="D159" t="s">
        <v>253</v>
      </c>
      <c r="E159" t="s">
        <v>35</v>
      </c>
      <c r="F159" s="4">
        <v>43990</v>
      </c>
      <c r="G159" t="s">
        <v>38</v>
      </c>
      <c r="H159">
        <v>151153</v>
      </c>
      <c r="I159">
        <v>90692</v>
      </c>
      <c r="J159">
        <v>60461</v>
      </c>
      <c r="K159">
        <v>144882310</v>
      </c>
      <c r="L159">
        <v>300000000</v>
      </c>
      <c r="M159">
        <v>150000000</v>
      </c>
      <c r="N159">
        <v>300000</v>
      </c>
      <c r="O159">
        <v>130000</v>
      </c>
      <c r="P159">
        <v>1200000</v>
      </c>
      <c r="Q159">
        <v>1.1244652408025597E-2</v>
      </c>
      <c r="R159">
        <v>3.2608695652173912E-2</v>
      </c>
      <c r="S159">
        <v>0.46875</v>
      </c>
      <c r="T159">
        <v>0.3</v>
      </c>
      <c r="U159">
        <v>0.28888888888888886</v>
      </c>
      <c r="V159">
        <v>0.26666666666666666</v>
      </c>
      <c r="W159">
        <v>2.7249848114182081E-2</v>
      </c>
      <c r="X159">
        <v>0.19243305454242976</v>
      </c>
      <c r="Y159">
        <v>19.243305454242975</v>
      </c>
      <c r="Z159" t="s">
        <v>970</v>
      </c>
      <c r="AA159">
        <v>0.60000132316262333</v>
      </c>
      <c r="AB159">
        <v>0.39999867683737672</v>
      </c>
      <c r="AC159">
        <v>0.66666299122304062</v>
      </c>
      <c r="AD159" t="s">
        <v>977</v>
      </c>
      <c r="AE159">
        <v>594882310</v>
      </c>
      <c r="AF159" t="s">
        <v>1027</v>
      </c>
    </row>
    <row r="160" spans="1:32" x14ac:dyDescent="0.35">
      <c r="A160">
        <v>158</v>
      </c>
      <c r="B160">
        <v>58</v>
      </c>
      <c r="C160">
        <v>2020</v>
      </c>
      <c r="D160" t="s">
        <v>41</v>
      </c>
      <c r="E160" t="s">
        <v>17</v>
      </c>
      <c r="F160" s="4">
        <v>42996</v>
      </c>
      <c r="G160" t="s">
        <v>18</v>
      </c>
      <c r="H160">
        <v>150656</v>
      </c>
      <c r="I160">
        <v>90394</v>
      </c>
      <c r="J160">
        <v>60262</v>
      </c>
      <c r="K160">
        <v>7118552441</v>
      </c>
      <c r="L160">
        <v>5500000000</v>
      </c>
      <c r="M160">
        <v>300000000</v>
      </c>
      <c r="N160">
        <v>900000</v>
      </c>
      <c r="O160">
        <v>400000</v>
      </c>
      <c r="P160">
        <v>4000000</v>
      </c>
      <c r="Q160">
        <v>0.55248737991095764</v>
      </c>
      <c r="R160">
        <v>0.59782608695652173</v>
      </c>
      <c r="S160">
        <v>0.9375</v>
      </c>
      <c r="T160">
        <v>0.9</v>
      </c>
      <c r="U160">
        <v>0.88888888888888884</v>
      </c>
      <c r="V160">
        <v>0.88888888888888884</v>
      </c>
      <c r="W160">
        <v>2.7160249002601437E-2</v>
      </c>
      <c r="X160">
        <v>0.69291301277908945</v>
      </c>
      <c r="Y160">
        <v>69.291301277908943</v>
      </c>
      <c r="Z160" t="s">
        <v>966</v>
      </c>
      <c r="AA160">
        <v>0.6000026550552251</v>
      </c>
      <c r="AB160">
        <v>0.39999734494477485</v>
      </c>
      <c r="AC160">
        <v>0.66665929154589909</v>
      </c>
      <c r="AD160" t="s">
        <v>977</v>
      </c>
      <c r="AE160">
        <v>12918552441</v>
      </c>
      <c r="AF160" t="s">
        <v>1025</v>
      </c>
    </row>
    <row r="161" spans="1:32" x14ac:dyDescent="0.35">
      <c r="A161">
        <v>159</v>
      </c>
      <c r="B161">
        <v>59</v>
      </c>
      <c r="C161">
        <v>2020</v>
      </c>
      <c r="D161" t="s">
        <v>254</v>
      </c>
      <c r="E161" t="s">
        <v>255</v>
      </c>
      <c r="F161" s="4">
        <v>43976</v>
      </c>
      <c r="G161" t="s">
        <v>21</v>
      </c>
      <c r="H161">
        <v>146068</v>
      </c>
      <c r="I161">
        <v>87641</v>
      </c>
      <c r="J161">
        <v>58427</v>
      </c>
      <c r="K161">
        <v>177994228</v>
      </c>
      <c r="L161">
        <v>400000000</v>
      </c>
      <c r="M161">
        <v>150000000</v>
      </c>
      <c r="N161">
        <v>300000</v>
      </c>
      <c r="O161">
        <v>130000</v>
      </c>
      <c r="P161">
        <v>1200000</v>
      </c>
      <c r="Q161">
        <v>1.3814545229813475E-2</v>
      </c>
      <c r="R161">
        <v>4.3478260869565216E-2</v>
      </c>
      <c r="S161">
        <v>0.46875</v>
      </c>
      <c r="T161">
        <v>0.3</v>
      </c>
      <c r="U161">
        <v>0.28888888888888886</v>
      </c>
      <c r="V161">
        <v>0.26666666666666666</v>
      </c>
      <c r="W161">
        <v>2.6333124809579354E-2</v>
      </c>
      <c r="X161">
        <v>0.19464262177380179</v>
      </c>
      <c r="Y161">
        <v>19.464262177380178</v>
      </c>
      <c r="Z161" t="s">
        <v>970</v>
      </c>
      <c r="AA161">
        <v>0.60000136922529235</v>
      </c>
      <c r="AB161">
        <v>0.39999863077470765</v>
      </c>
      <c r="AC161">
        <v>0.66666286327175639</v>
      </c>
      <c r="AD161" t="s">
        <v>977</v>
      </c>
      <c r="AE161">
        <v>727994228</v>
      </c>
      <c r="AF161" t="s">
        <v>1032</v>
      </c>
    </row>
    <row r="162" spans="1:32" x14ac:dyDescent="0.35">
      <c r="A162">
        <v>160</v>
      </c>
      <c r="B162">
        <v>60</v>
      </c>
      <c r="C162">
        <v>2020</v>
      </c>
      <c r="D162" t="s">
        <v>256</v>
      </c>
      <c r="E162" t="s">
        <v>174</v>
      </c>
      <c r="F162" s="4">
        <v>44158</v>
      </c>
      <c r="G162" t="s">
        <v>24</v>
      </c>
      <c r="H162">
        <v>145146</v>
      </c>
      <c r="I162">
        <v>87088</v>
      </c>
      <c r="J162">
        <v>58058</v>
      </c>
      <c r="K162">
        <v>388441772</v>
      </c>
      <c r="L162">
        <v>1300000000</v>
      </c>
      <c r="M162">
        <v>220000000</v>
      </c>
      <c r="N162">
        <v>500000</v>
      </c>
      <c r="O162">
        <v>220000</v>
      </c>
      <c r="P162">
        <v>2000000</v>
      </c>
      <c r="Q162">
        <v>3.0147867651320093E-2</v>
      </c>
      <c r="R162">
        <v>0.14130434782608695</v>
      </c>
      <c r="S162">
        <v>0.6875</v>
      </c>
      <c r="T162">
        <v>0.5</v>
      </c>
      <c r="U162">
        <v>0.48888888888888887</v>
      </c>
      <c r="V162">
        <v>0.44444444444444442</v>
      </c>
      <c r="W162">
        <v>2.6166906739403598E-2</v>
      </c>
      <c r="X162">
        <v>0.32234060393789571</v>
      </c>
      <c r="Y162">
        <v>32.234060393789569</v>
      </c>
      <c r="Z162" t="s">
        <v>967</v>
      </c>
      <c r="AA162">
        <v>0.60000275584583795</v>
      </c>
      <c r="AB162">
        <v>0.39999724415416199</v>
      </c>
      <c r="AC162">
        <v>0.66665901157449936</v>
      </c>
      <c r="AD162" t="s">
        <v>977</v>
      </c>
      <c r="AE162">
        <v>1908441772</v>
      </c>
      <c r="AF162" t="s">
        <v>1026</v>
      </c>
    </row>
    <row r="163" spans="1:32" x14ac:dyDescent="0.35">
      <c r="A163">
        <v>161</v>
      </c>
      <c r="B163">
        <v>61</v>
      </c>
      <c r="C163">
        <v>2020</v>
      </c>
      <c r="D163" t="s">
        <v>257</v>
      </c>
      <c r="E163" t="s">
        <v>258</v>
      </c>
      <c r="F163" s="4">
        <v>44008</v>
      </c>
      <c r="G163" t="s">
        <v>259</v>
      </c>
      <c r="H163">
        <v>143791</v>
      </c>
      <c r="I163">
        <v>86275</v>
      </c>
      <c r="J163">
        <v>57516</v>
      </c>
      <c r="K163">
        <v>266118994</v>
      </c>
      <c r="L163">
        <v>700000000</v>
      </c>
      <c r="M163">
        <v>150000000</v>
      </c>
      <c r="N163">
        <v>300000</v>
      </c>
      <c r="O163">
        <v>130000</v>
      </c>
      <c r="P163">
        <v>1200000</v>
      </c>
      <c r="Q163">
        <v>2.0654112891376798E-2</v>
      </c>
      <c r="R163">
        <v>7.6086956521739135E-2</v>
      </c>
      <c r="S163">
        <v>0.46875</v>
      </c>
      <c r="T163">
        <v>0.3</v>
      </c>
      <c r="U163">
        <v>0.28888888888888886</v>
      </c>
      <c r="V163">
        <v>0.26666666666666666</v>
      </c>
      <c r="W163">
        <v>2.5922627471412114E-2</v>
      </c>
      <c r="X163">
        <v>0.20137206750655437</v>
      </c>
      <c r="Y163">
        <v>20.137206750655437</v>
      </c>
      <c r="Z163" t="s">
        <v>967</v>
      </c>
      <c r="AA163">
        <v>0.60000278181527356</v>
      </c>
      <c r="AB163">
        <v>0.39999721818472644</v>
      </c>
      <c r="AC163">
        <v>0.66665893943784416</v>
      </c>
      <c r="AD163" t="s">
        <v>977</v>
      </c>
      <c r="AE163">
        <v>1116118994</v>
      </c>
      <c r="AF163" t="s">
        <v>1027</v>
      </c>
    </row>
    <row r="164" spans="1:32" x14ac:dyDescent="0.35">
      <c r="A164">
        <v>162</v>
      </c>
      <c r="B164">
        <v>62</v>
      </c>
      <c r="C164">
        <v>2020</v>
      </c>
      <c r="D164" t="s">
        <v>260</v>
      </c>
      <c r="E164" t="s">
        <v>77</v>
      </c>
      <c r="F164" s="4">
        <v>44038</v>
      </c>
      <c r="G164" t="s">
        <v>172</v>
      </c>
      <c r="H164">
        <v>139900</v>
      </c>
      <c r="I164">
        <v>83940</v>
      </c>
      <c r="J164">
        <v>55960</v>
      </c>
      <c r="K164">
        <v>299552118</v>
      </c>
      <c r="L164">
        <v>800000000</v>
      </c>
      <c r="M164">
        <v>150000000</v>
      </c>
      <c r="N164">
        <v>300000</v>
      </c>
      <c r="O164">
        <v>130000</v>
      </c>
      <c r="P164">
        <v>1200000</v>
      </c>
      <c r="Q164">
        <v>2.3248935256470357E-2</v>
      </c>
      <c r="R164">
        <v>8.6956521739130432E-2</v>
      </c>
      <c r="S164">
        <v>0.46875</v>
      </c>
      <c r="T164">
        <v>0.3</v>
      </c>
      <c r="U164">
        <v>0.28888888888888886</v>
      </c>
      <c r="V164">
        <v>0.26666666666666666</v>
      </c>
      <c r="W164">
        <v>2.5221158370486017E-2</v>
      </c>
      <c r="X164">
        <v>0.20360980001812587</v>
      </c>
      <c r="Y164">
        <v>20.360980001812585</v>
      </c>
      <c r="Z164" t="s">
        <v>967</v>
      </c>
      <c r="AA164">
        <v>0.6</v>
      </c>
      <c r="AB164">
        <v>0.4</v>
      </c>
      <c r="AC164">
        <v>0.66666666666666663</v>
      </c>
      <c r="AD164" t="s">
        <v>977</v>
      </c>
      <c r="AE164">
        <v>1249552118</v>
      </c>
      <c r="AF164" t="s">
        <v>1028</v>
      </c>
    </row>
    <row r="165" spans="1:32" x14ac:dyDescent="0.35">
      <c r="A165">
        <v>163</v>
      </c>
      <c r="B165">
        <v>63</v>
      </c>
      <c r="C165">
        <v>2020</v>
      </c>
      <c r="D165" t="s">
        <v>261</v>
      </c>
      <c r="E165" t="s">
        <v>249</v>
      </c>
      <c r="F165" s="4">
        <v>44046</v>
      </c>
      <c r="G165" t="s">
        <v>250</v>
      </c>
      <c r="H165">
        <v>124815</v>
      </c>
      <c r="I165">
        <v>74889</v>
      </c>
      <c r="J165">
        <v>49926</v>
      </c>
      <c r="K165">
        <v>312884661</v>
      </c>
      <c r="L165">
        <v>900000000</v>
      </c>
      <c r="M165">
        <v>200000000</v>
      </c>
      <c r="N165">
        <v>450000</v>
      </c>
      <c r="O165">
        <v>190000</v>
      </c>
      <c r="P165">
        <v>1800000</v>
      </c>
      <c r="Q165">
        <v>2.4283704868785724E-2</v>
      </c>
      <c r="R165">
        <v>9.7826086956521743E-2</v>
      </c>
      <c r="S165">
        <v>0.625</v>
      </c>
      <c r="T165">
        <v>0.45</v>
      </c>
      <c r="U165">
        <v>0.42222222222222222</v>
      </c>
      <c r="V165">
        <v>0.4</v>
      </c>
      <c r="W165">
        <v>2.2501636040115885E-2</v>
      </c>
      <c r="X165">
        <v>0.28311557051229175</v>
      </c>
      <c r="Y165">
        <v>28.311557051229176</v>
      </c>
      <c r="Z165" t="s">
        <v>967</v>
      </c>
      <c r="AA165">
        <v>0.6</v>
      </c>
      <c r="AB165">
        <v>0.4</v>
      </c>
      <c r="AC165">
        <v>0.66666666666666663</v>
      </c>
      <c r="AD165" t="s">
        <v>977</v>
      </c>
      <c r="AE165">
        <v>1412884661</v>
      </c>
      <c r="AF165" t="s">
        <v>1031</v>
      </c>
    </row>
    <row r="166" spans="1:32" x14ac:dyDescent="0.35">
      <c r="A166">
        <v>164</v>
      </c>
      <c r="B166">
        <v>64</v>
      </c>
      <c r="C166">
        <v>2020</v>
      </c>
      <c r="D166" t="s">
        <v>95</v>
      </c>
      <c r="E166" t="s">
        <v>17</v>
      </c>
      <c r="F166" s="4">
        <v>42492</v>
      </c>
      <c r="G166" t="s">
        <v>18</v>
      </c>
      <c r="H166">
        <v>123591</v>
      </c>
      <c r="I166">
        <v>74155</v>
      </c>
      <c r="J166">
        <v>49436</v>
      </c>
      <c r="K166">
        <v>4887552991</v>
      </c>
      <c r="L166">
        <v>3800000000</v>
      </c>
      <c r="M166">
        <v>280000000</v>
      </c>
      <c r="N166">
        <v>800000</v>
      </c>
      <c r="O166">
        <v>350000</v>
      </c>
      <c r="P166">
        <v>3500000</v>
      </c>
      <c r="Q166">
        <v>0.3793343335677134</v>
      </c>
      <c r="R166">
        <v>0.41304347826086957</v>
      </c>
      <c r="S166">
        <v>0.875</v>
      </c>
      <c r="T166">
        <v>0.8</v>
      </c>
      <c r="U166">
        <v>0.77777777777777779</v>
      </c>
      <c r="V166">
        <v>0.77777777777777779</v>
      </c>
      <c r="W166">
        <v>2.2280973439361952E-2</v>
      </c>
      <c r="X166">
        <v>0.57864292286931052</v>
      </c>
      <c r="Y166">
        <v>57.864292286931054</v>
      </c>
      <c r="Z166" t="s">
        <v>968</v>
      </c>
      <c r="AA166">
        <v>0.60000323648162079</v>
      </c>
      <c r="AB166">
        <v>0.39999676351837915</v>
      </c>
      <c r="AC166">
        <v>0.66665767648843643</v>
      </c>
      <c r="AD166" t="s">
        <v>977</v>
      </c>
      <c r="AE166">
        <v>8967552991</v>
      </c>
      <c r="AF166" t="s">
        <v>1032</v>
      </c>
    </row>
    <row r="167" spans="1:32" x14ac:dyDescent="0.35">
      <c r="A167">
        <v>165</v>
      </c>
      <c r="B167">
        <v>65</v>
      </c>
      <c r="C167">
        <v>2020</v>
      </c>
      <c r="D167" t="s">
        <v>262</v>
      </c>
      <c r="E167" t="s">
        <v>115</v>
      </c>
      <c r="F167" s="4">
        <v>44144</v>
      </c>
      <c r="G167" t="s">
        <v>24</v>
      </c>
      <c r="H167">
        <v>123441</v>
      </c>
      <c r="I167">
        <v>74065</v>
      </c>
      <c r="J167">
        <v>49376</v>
      </c>
      <c r="K167">
        <v>566118884</v>
      </c>
      <c r="L167">
        <v>1200000000</v>
      </c>
      <c r="M167">
        <v>210000000</v>
      </c>
      <c r="N167">
        <v>480000</v>
      </c>
      <c r="O167">
        <v>200000</v>
      </c>
      <c r="P167">
        <v>1900000</v>
      </c>
      <c r="Q167">
        <v>4.3937800772222389E-2</v>
      </c>
      <c r="R167">
        <v>0.13043478260869565</v>
      </c>
      <c r="S167">
        <v>0.65625</v>
      </c>
      <c r="T167">
        <v>0.48</v>
      </c>
      <c r="U167">
        <v>0.44444444444444442</v>
      </c>
      <c r="V167">
        <v>0.42222222222222222</v>
      </c>
      <c r="W167">
        <v>2.2253931453975442E-2</v>
      </c>
      <c r="X167">
        <v>0.30661259408686009</v>
      </c>
      <c r="Y167">
        <v>30.661259408686011</v>
      </c>
      <c r="Z167" t="s">
        <v>967</v>
      </c>
      <c r="AA167">
        <v>0.60000324041444897</v>
      </c>
      <c r="AB167">
        <v>0.39999675958555098</v>
      </c>
      <c r="AC167">
        <v>0.66665766556403161</v>
      </c>
      <c r="AD167" t="s">
        <v>977</v>
      </c>
      <c r="AE167">
        <v>1976118884</v>
      </c>
      <c r="AF167" t="s">
        <v>1026</v>
      </c>
    </row>
    <row r="168" spans="1:32" x14ac:dyDescent="0.35">
      <c r="A168">
        <v>166</v>
      </c>
      <c r="B168">
        <v>66</v>
      </c>
      <c r="C168">
        <v>2020</v>
      </c>
      <c r="D168" t="s">
        <v>263</v>
      </c>
      <c r="E168" t="s">
        <v>97</v>
      </c>
      <c r="F168" s="4">
        <v>43871</v>
      </c>
      <c r="G168" t="s">
        <v>98</v>
      </c>
      <c r="H168">
        <v>121621</v>
      </c>
      <c r="I168">
        <v>72973</v>
      </c>
      <c r="J168">
        <v>48648</v>
      </c>
      <c r="K168">
        <v>388994552</v>
      </c>
      <c r="L168">
        <v>900000000</v>
      </c>
      <c r="M168">
        <v>180000000</v>
      </c>
      <c r="N168">
        <v>400000</v>
      </c>
      <c r="O168">
        <v>170000</v>
      </c>
      <c r="P168">
        <v>1600000</v>
      </c>
      <c r="Q168">
        <v>3.019077019034027E-2</v>
      </c>
      <c r="R168">
        <v>9.7826086956521743E-2</v>
      </c>
      <c r="S168">
        <v>0.5625</v>
      </c>
      <c r="T168">
        <v>0.4</v>
      </c>
      <c r="U168">
        <v>0.37777777777777777</v>
      </c>
      <c r="V168">
        <v>0.35555555555555557</v>
      </c>
      <c r="W168">
        <v>2.1925822031285774E-2</v>
      </c>
      <c r="X168">
        <v>0.25662939161808918</v>
      </c>
      <c r="Y168">
        <v>25.662939161808918</v>
      </c>
      <c r="Z168" t="s">
        <v>967</v>
      </c>
      <c r="AA168">
        <v>0.60000328890569887</v>
      </c>
      <c r="AB168">
        <v>0.39999671109430113</v>
      </c>
      <c r="AC168">
        <v>0.66665753086758117</v>
      </c>
      <c r="AD168" t="s">
        <v>977</v>
      </c>
      <c r="AE168">
        <v>1468994552</v>
      </c>
      <c r="AF168" t="s">
        <v>1033</v>
      </c>
    </row>
    <row r="169" spans="1:32" x14ac:dyDescent="0.35">
      <c r="A169">
        <v>167</v>
      </c>
      <c r="B169">
        <v>67</v>
      </c>
      <c r="C169">
        <v>2020</v>
      </c>
      <c r="D169" t="s">
        <v>264</v>
      </c>
      <c r="E169" t="s">
        <v>35</v>
      </c>
      <c r="F169" s="4">
        <v>43858</v>
      </c>
      <c r="G169" t="s">
        <v>24</v>
      </c>
      <c r="H169">
        <v>121293</v>
      </c>
      <c r="I169">
        <v>72776</v>
      </c>
      <c r="J169">
        <v>48517</v>
      </c>
      <c r="K169">
        <v>211552771</v>
      </c>
      <c r="L169">
        <v>400000000</v>
      </c>
      <c r="M169">
        <v>180000000</v>
      </c>
      <c r="N169">
        <v>400000</v>
      </c>
      <c r="O169">
        <v>170000</v>
      </c>
      <c r="P169">
        <v>1600000</v>
      </c>
      <c r="Q169">
        <v>1.6419101654643949E-2</v>
      </c>
      <c r="R169">
        <v>4.3478260869565216E-2</v>
      </c>
      <c r="S169">
        <v>0.5625</v>
      </c>
      <c r="T169">
        <v>0.4</v>
      </c>
      <c r="U169">
        <v>0.37777777777777777</v>
      </c>
      <c r="V169">
        <v>0.35555555555555557</v>
      </c>
      <c r="W169">
        <v>2.1866690223240604E-2</v>
      </c>
      <c r="X169">
        <v>0.24490485634799625</v>
      </c>
      <c r="Y169">
        <v>24.490485634799626</v>
      </c>
      <c r="Z169" t="s">
        <v>967</v>
      </c>
      <c r="AA169">
        <v>0.60000164889977159</v>
      </c>
      <c r="AB169">
        <v>0.39999835110022836</v>
      </c>
      <c r="AC169">
        <v>0.66666208640211055</v>
      </c>
      <c r="AD169" t="s">
        <v>977</v>
      </c>
      <c r="AE169">
        <v>791552771</v>
      </c>
      <c r="AF169" t="s">
        <v>1029</v>
      </c>
    </row>
    <row r="170" spans="1:32" x14ac:dyDescent="0.35">
      <c r="A170">
        <v>168</v>
      </c>
      <c r="B170">
        <v>68</v>
      </c>
      <c r="C170">
        <v>2020</v>
      </c>
      <c r="D170" t="s">
        <v>94</v>
      </c>
      <c r="E170" t="s">
        <v>17</v>
      </c>
      <c r="F170" s="4">
        <v>42653</v>
      </c>
      <c r="G170" t="s">
        <v>18</v>
      </c>
      <c r="H170">
        <v>119148</v>
      </c>
      <c r="I170">
        <v>71489</v>
      </c>
      <c r="J170">
        <v>47659</v>
      </c>
      <c r="K170">
        <v>6882441903</v>
      </c>
      <c r="L170">
        <v>4500000000</v>
      </c>
      <c r="M170">
        <v>300000000</v>
      </c>
      <c r="N170">
        <v>900000</v>
      </c>
      <c r="O170">
        <v>400000</v>
      </c>
      <c r="P170">
        <v>4000000</v>
      </c>
      <c r="Q170">
        <v>0.53416229295119066</v>
      </c>
      <c r="R170">
        <v>0.4891304347826087</v>
      </c>
      <c r="S170">
        <v>0.9375</v>
      </c>
      <c r="T170">
        <v>0.9</v>
      </c>
      <c r="U170">
        <v>0.88888888888888884</v>
      </c>
      <c r="V170">
        <v>0.88888888888888884</v>
      </c>
      <c r="W170">
        <v>2.1479989832213494E-2</v>
      </c>
      <c r="X170">
        <v>0.67051140774802354</v>
      </c>
      <c r="Y170">
        <v>67.051140774802349</v>
      </c>
      <c r="Z170" t="s">
        <v>966</v>
      </c>
      <c r="AA170">
        <v>0.6000016785846175</v>
      </c>
      <c r="AB170">
        <v>0.39999832141538255</v>
      </c>
      <c r="AC170">
        <v>0.6666620039446628</v>
      </c>
      <c r="AD170" t="s">
        <v>977</v>
      </c>
      <c r="AE170">
        <v>11682441903</v>
      </c>
      <c r="AF170" t="s">
        <v>1030</v>
      </c>
    </row>
    <row r="171" spans="1:32" x14ac:dyDescent="0.35">
      <c r="A171">
        <v>169</v>
      </c>
      <c r="B171">
        <v>69</v>
      </c>
      <c r="C171">
        <v>2020</v>
      </c>
      <c r="D171" t="s">
        <v>265</v>
      </c>
      <c r="E171" t="s">
        <v>166</v>
      </c>
      <c r="F171" s="4">
        <v>43837</v>
      </c>
      <c r="G171" t="s">
        <v>167</v>
      </c>
      <c r="H171">
        <v>117785</v>
      </c>
      <c r="I171">
        <v>70671</v>
      </c>
      <c r="J171">
        <v>47114</v>
      </c>
      <c r="K171">
        <v>188552771</v>
      </c>
      <c r="L171">
        <v>300000000</v>
      </c>
      <c r="M171">
        <v>150000000</v>
      </c>
      <c r="N171">
        <v>300000</v>
      </c>
      <c r="O171">
        <v>130000</v>
      </c>
      <c r="P171">
        <v>1200000</v>
      </c>
      <c r="Q171">
        <v>1.4634018262581877E-2</v>
      </c>
      <c r="R171">
        <v>3.2608695652173912E-2</v>
      </c>
      <c r="S171">
        <v>0.46875</v>
      </c>
      <c r="T171">
        <v>0.3</v>
      </c>
      <c r="U171">
        <v>0.28888888888888886</v>
      </c>
      <c r="V171">
        <v>0.26666666666666666</v>
      </c>
      <c r="W171">
        <v>2.1234268325001398E-2</v>
      </c>
      <c r="X171">
        <v>0.19238142661943999</v>
      </c>
      <c r="Y171">
        <v>19.238142661944</v>
      </c>
      <c r="Z171" t="s">
        <v>970</v>
      </c>
      <c r="AA171">
        <v>0.6</v>
      </c>
      <c r="AB171">
        <v>0.4</v>
      </c>
      <c r="AC171">
        <v>0.66666666666666663</v>
      </c>
      <c r="AD171" t="s">
        <v>977</v>
      </c>
      <c r="AE171">
        <v>638552771</v>
      </c>
      <c r="AF171" t="s">
        <v>1029</v>
      </c>
    </row>
    <row r="172" spans="1:32" x14ac:dyDescent="0.35">
      <c r="A172">
        <v>170</v>
      </c>
      <c r="B172">
        <v>70</v>
      </c>
      <c r="C172">
        <v>2020</v>
      </c>
      <c r="D172" t="s">
        <v>266</v>
      </c>
      <c r="E172" t="s">
        <v>267</v>
      </c>
      <c r="F172" s="4">
        <v>43976</v>
      </c>
      <c r="G172" t="s">
        <v>98</v>
      </c>
      <c r="H172">
        <v>117570</v>
      </c>
      <c r="I172">
        <v>70542</v>
      </c>
      <c r="J172">
        <v>47028</v>
      </c>
      <c r="K172">
        <v>144882119</v>
      </c>
      <c r="L172">
        <v>300000000</v>
      </c>
      <c r="M172">
        <v>150000000</v>
      </c>
      <c r="N172">
        <v>300000</v>
      </c>
      <c r="O172">
        <v>130000</v>
      </c>
      <c r="P172">
        <v>1200000</v>
      </c>
      <c r="Q172">
        <v>1.1244637584072211E-2</v>
      </c>
      <c r="R172">
        <v>3.2608695652173912E-2</v>
      </c>
      <c r="S172">
        <v>0.46875</v>
      </c>
      <c r="T172">
        <v>0.3</v>
      </c>
      <c r="U172">
        <v>0.28888888888888886</v>
      </c>
      <c r="V172">
        <v>0.26666666666666666</v>
      </c>
      <c r="W172">
        <v>2.1195508145947398E-2</v>
      </c>
      <c r="X172">
        <v>0.19176707447761232</v>
      </c>
      <c r="Y172">
        <v>19.176707447761231</v>
      </c>
      <c r="Z172" t="s">
        <v>970</v>
      </c>
      <c r="AA172">
        <v>0.6</v>
      </c>
      <c r="AB172">
        <v>0.4</v>
      </c>
      <c r="AC172">
        <v>0.66666666666666663</v>
      </c>
      <c r="AD172" t="s">
        <v>977</v>
      </c>
      <c r="AE172">
        <v>594882119</v>
      </c>
      <c r="AF172" t="s">
        <v>1032</v>
      </c>
    </row>
    <row r="173" spans="1:32" x14ac:dyDescent="0.35">
      <c r="A173">
        <v>171</v>
      </c>
      <c r="B173">
        <v>71</v>
      </c>
      <c r="C173">
        <v>2020</v>
      </c>
      <c r="D173" t="s">
        <v>268</v>
      </c>
      <c r="E173" t="s">
        <v>269</v>
      </c>
      <c r="F173" s="4">
        <v>44123</v>
      </c>
      <c r="G173" t="s">
        <v>270</v>
      </c>
      <c r="H173">
        <v>114503</v>
      </c>
      <c r="I173">
        <v>68702</v>
      </c>
      <c r="J173">
        <v>45801</v>
      </c>
      <c r="K173">
        <v>522774661</v>
      </c>
      <c r="L173">
        <v>1000000000</v>
      </c>
      <c r="M173">
        <v>200000000</v>
      </c>
      <c r="N173">
        <v>450000</v>
      </c>
      <c r="O173">
        <v>190000</v>
      </c>
      <c r="P173">
        <v>1800000</v>
      </c>
      <c r="Q173">
        <v>4.0573755006173044E-2</v>
      </c>
      <c r="R173">
        <v>0.10869565217391304</v>
      </c>
      <c r="S173">
        <v>0.625</v>
      </c>
      <c r="T173">
        <v>0.45</v>
      </c>
      <c r="U173">
        <v>0.42222222222222222</v>
      </c>
      <c r="V173">
        <v>0.4</v>
      </c>
      <c r="W173">
        <v>2.0642589684744535E-2</v>
      </c>
      <c r="X173">
        <v>0.28769111052488716</v>
      </c>
      <c r="Y173">
        <v>28.769111052488718</v>
      </c>
      <c r="Z173" t="s">
        <v>967</v>
      </c>
      <c r="AA173">
        <v>0.60000174667912631</v>
      </c>
      <c r="AB173">
        <v>0.39999825332087369</v>
      </c>
      <c r="AC173">
        <v>0.66666181479432918</v>
      </c>
      <c r="AD173" t="s">
        <v>977</v>
      </c>
      <c r="AE173">
        <v>1722774661</v>
      </c>
      <c r="AF173" t="s">
        <v>1030</v>
      </c>
    </row>
    <row r="174" spans="1:32" x14ac:dyDescent="0.35">
      <c r="A174">
        <v>172</v>
      </c>
      <c r="B174">
        <v>72</v>
      </c>
      <c r="C174">
        <v>2020</v>
      </c>
      <c r="D174" t="s">
        <v>271</v>
      </c>
      <c r="E174" t="s">
        <v>100</v>
      </c>
      <c r="F174" s="4">
        <v>44161</v>
      </c>
      <c r="G174" t="s">
        <v>172</v>
      </c>
      <c r="H174">
        <v>114466</v>
      </c>
      <c r="I174">
        <v>68680</v>
      </c>
      <c r="J174">
        <v>45786</v>
      </c>
      <c r="K174">
        <v>211552884</v>
      </c>
      <c r="L174">
        <v>400000000</v>
      </c>
      <c r="M174">
        <v>120000000</v>
      </c>
      <c r="N174">
        <v>200000</v>
      </c>
      <c r="O174">
        <v>90000</v>
      </c>
      <c r="P174">
        <v>700000</v>
      </c>
      <c r="Q174">
        <v>1.6419110424836268E-2</v>
      </c>
      <c r="R174">
        <v>4.3478260869565216E-2</v>
      </c>
      <c r="S174">
        <v>0.375</v>
      </c>
      <c r="T174">
        <v>0.2</v>
      </c>
      <c r="U174">
        <v>0.2</v>
      </c>
      <c r="V174">
        <v>0.15555555555555556</v>
      </c>
      <c r="W174">
        <v>2.0635919328349194E-2</v>
      </c>
      <c r="X174">
        <v>0.14153336201708169</v>
      </c>
      <c r="Y174">
        <v>14.15333620170817</v>
      </c>
      <c r="Z174" t="s">
        <v>970</v>
      </c>
      <c r="AA174">
        <v>0.60000349448744605</v>
      </c>
      <c r="AB174">
        <v>0.39999650551255395</v>
      </c>
      <c r="AC174">
        <v>0.66665695981362838</v>
      </c>
      <c r="AD174" t="s">
        <v>977</v>
      </c>
      <c r="AE174">
        <v>731552884</v>
      </c>
      <c r="AF174" t="s">
        <v>1026</v>
      </c>
    </row>
    <row r="175" spans="1:32" x14ac:dyDescent="0.35">
      <c r="A175">
        <v>173</v>
      </c>
      <c r="B175">
        <v>73</v>
      </c>
      <c r="C175">
        <v>2020</v>
      </c>
      <c r="D175" t="s">
        <v>272</v>
      </c>
      <c r="E175" t="s">
        <v>273</v>
      </c>
      <c r="F175" s="4">
        <v>43957</v>
      </c>
      <c r="G175" t="s">
        <v>80</v>
      </c>
      <c r="H175">
        <v>114286</v>
      </c>
      <c r="I175">
        <v>68572</v>
      </c>
      <c r="J175">
        <v>45714</v>
      </c>
      <c r="K175">
        <v>98441552</v>
      </c>
      <c r="L175">
        <v>200000000</v>
      </c>
      <c r="M175">
        <v>100000000</v>
      </c>
      <c r="N175">
        <v>180000</v>
      </c>
      <c r="O175">
        <v>70000</v>
      </c>
      <c r="P175">
        <v>500000</v>
      </c>
      <c r="Q175">
        <v>7.6402773723484732E-3</v>
      </c>
      <c r="R175">
        <v>2.1739130434782608E-2</v>
      </c>
      <c r="S175">
        <v>0.3125</v>
      </c>
      <c r="T175">
        <v>0.18</v>
      </c>
      <c r="U175">
        <v>0.15555555555555556</v>
      </c>
      <c r="V175">
        <v>0.1111111111111111</v>
      </c>
      <c r="W175">
        <v>2.060346894588538E-2</v>
      </c>
      <c r="X175">
        <v>0.11296783924053873</v>
      </c>
      <c r="Y175">
        <v>11.296783924053873</v>
      </c>
      <c r="Z175" t="s">
        <v>970</v>
      </c>
      <c r="AA175">
        <v>0.60000349999125002</v>
      </c>
      <c r="AB175">
        <v>0.39999650000874998</v>
      </c>
      <c r="AC175">
        <v>0.66665694452546231</v>
      </c>
      <c r="AD175" t="s">
        <v>977</v>
      </c>
      <c r="AE175">
        <v>398441552</v>
      </c>
      <c r="AF175" t="s">
        <v>1032</v>
      </c>
    </row>
    <row r="176" spans="1:32" x14ac:dyDescent="0.35">
      <c r="A176">
        <v>174</v>
      </c>
      <c r="B176">
        <v>74</v>
      </c>
      <c r="C176">
        <v>2020</v>
      </c>
      <c r="D176" t="s">
        <v>105</v>
      </c>
      <c r="E176" t="s">
        <v>17</v>
      </c>
      <c r="F176" s="4">
        <v>42779</v>
      </c>
      <c r="G176" t="s">
        <v>18</v>
      </c>
      <c r="H176">
        <v>113191</v>
      </c>
      <c r="I176">
        <v>67915</v>
      </c>
      <c r="J176">
        <v>45276</v>
      </c>
      <c r="K176">
        <v>5774118662</v>
      </c>
      <c r="L176">
        <v>4200000000</v>
      </c>
      <c r="M176">
        <v>300000000</v>
      </c>
      <c r="N176">
        <v>900000</v>
      </c>
      <c r="O176">
        <v>400000</v>
      </c>
      <c r="P176">
        <v>4000000</v>
      </c>
      <c r="Q176">
        <v>0.44814275336225545</v>
      </c>
      <c r="R176">
        <v>0.45652173913043476</v>
      </c>
      <c r="S176">
        <v>0.9375</v>
      </c>
      <c r="T176">
        <v>0.9</v>
      </c>
      <c r="U176">
        <v>0.88888888888888884</v>
      </c>
      <c r="V176">
        <v>0.88888888888888884</v>
      </c>
      <c r="W176">
        <v>2.040606245256385E-2</v>
      </c>
      <c r="X176">
        <v>0.64936628034938415</v>
      </c>
      <c r="Y176">
        <v>64.936628034938408</v>
      </c>
      <c r="Z176" t="s">
        <v>966</v>
      </c>
      <c r="AA176">
        <v>0.60000353384986438</v>
      </c>
      <c r="AB176">
        <v>0.39999646615013562</v>
      </c>
      <c r="AC176">
        <v>0.66665685047485823</v>
      </c>
      <c r="AD176" t="s">
        <v>977</v>
      </c>
      <c r="AE176">
        <v>10274118662</v>
      </c>
      <c r="AF176" t="s">
        <v>1033</v>
      </c>
    </row>
    <row r="177" spans="1:32" x14ac:dyDescent="0.35">
      <c r="A177">
        <v>175</v>
      </c>
      <c r="B177">
        <v>75</v>
      </c>
      <c r="C177">
        <v>2020</v>
      </c>
      <c r="D177" t="s">
        <v>274</v>
      </c>
      <c r="E177" t="s">
        <v>275</v>
      </c>
      <c r="F177" s="4">
        <v>44097</v>
      </c>
      <c r="G177" t="s">
        <v>98</v>
      </c>
      <c r="H177">
        <v>110801</v>
      </c>
      <c r="I177">
        <v>66481</v>
      </c>
      <c r="J177">
        <v>44320</v>
      </c>
      <c r="K177">
        <v>188994552</v>
      </c>
      <c r="L177">
        <v>300000000</v>
      </c>
      <c r="M177">
        <v>150000000</v>
      </c>
      <c r="N177">
        <v>300000</v>
      </c>
      <c r="O177">
        <v>130000</v>
      </c>
      <c r="P177">
        <v>1200000</v>
      </c>
      <c r="Q177">
        <v>1.466830591153964E-2</v>
      </c>
      <c r="R177">
        <v>3.2608695652173912E-2</v>
      </c>
      <c r="S177">
        <v>0.46875</v>
      </c>
      <c r="T177">
        <v>0.3</v>
      </c>
      <c r="U177">
        <v>0.28888888888888886</v>
      </c>
      <c r="V177">
        <v>0.26666666666666666</v>
      </c>
      <c r="W177">
        <v>1.997519348540544E-2</v>
      </c>
      <c r="X177">
        <v>0.19224910016389682</v>
      </c>
      <c r="Y177">
        <v>19.224910016389682</v>
      </c>
      <c r="Z177" t="s">
        <v>970</v>
      </c>
      <c r="AA177">
        <v>0.60000361007572134</v>
      </c>
      <c r="AB177">
        <v>0.39999638992427866</v>
      </c>
      <c r="AC177">
        <v>0.66665663873888781</v>
      </c>
      <c r="AD177" t="s">
        <v>977</v>
      </c>
      <c r="AE177">
        <v>638994552</v>
      </c>
      <c r="AF177" t="s">
        <v>1025</v>
      </c>
    </row>
    <row r="178" spans="1:32" x14ac:dyDescent="0.35">
      <c r="A178">
        <v>176</v>
      </c>
      <c r="B178">
        <v>76</v>
      </c>
      <c r="C178">
        <v>2020</v>
      </c>
      <c r="D178" t="s">
        <v>276</v>
      </c>
      <c r="E178" t="s">
        <v>277</v>
      </c>
      <c r="F178" s="4">
        <v>43941</v>
      </c>
      <c r="G178" t="s">
        <v>24</v>
      </c>
      <c r="H178">
        <v>109203</v>
      </c>
      <c r="I178">
        <v>65522</v>
      </c>
      <c r="J178">
        <v>43681</v>
      </c>
      <c r="K178">
        <v>144882661</v>
      </c>
      <c r="L178">
        <v>500000000</v>
      </c>
      <c r="M178">
        <v>200000000</v>
      </c>
      <c r="N178">
        <v>450000</v>
      </c>
      <c r="O178">
        <v>190000</v>
      </c>
      <c r="P178">
        <v>1800000</v>
      </c>
      <c r="Q178">
        <v>1.1244679649950406E-2</v>
      </c>
      <c r="R178">
        <v>5.434782608695652E-2</v>
      </c>
      <c r="S178">
        <v>0.625</v>
      </c>
      <c r="T178">
        <v>0.45</v>
      </c>
      <c r="U178">
        <v>0.42222222222222222</v>
      </c>
      <c r="V178">
        <v>0.4</v>
      </c>
      <c r="W178">
        <v>1.9687106201087809E-2</v>
      </c>
      <c r="X178">
        <v>0.27306764334278222</v>
      </c>
      <c r="Y178">
        <v>27.30676433427822</v>
      </c>
      <c r="Z178" t="s">
        <v>967</v>
      </c>
      <c r="AA178">
        <v>0.60000183145151686</v>
      </c>
      <c r="AB178">
        <v>0.39999816854848308</v>
      </c>
      <c r="AC178">
        <v>0.66666157931687064</v>
      </c>
      <c r="AD178" t="s">
        <v>977</v>
      </c>
      <c r="AE178">
        <v>844882661</v>
      </c>
      <c r="AF178" t="s">
        <v>1024</v>
      </c>
    </row>
    <row r="179" spans="1:32" x14ac:dyDescent="0.35">
      <c r="A179">
        <v>177</v>
      </c>
      <c r="B179">
        <v>77</v>
      </c>
      <c r="C179">
        <v>2020</v>
      </c>
      <c r="D179" t="s">
        <v>278</v>
      </c>
      <c r="E179" t="s">
        <v>279</v>
      </c>
      <c r="F179" s="4">
        <v>44062</v>
      </c>
      <c r="G179" t="s">
        <v>62</v>
      </c>
      <c r="H179">
        <v>108862</v>
      </c>
      <c r="I179">
        <v>65317</v>
      </c>
      <c r="J179">
        <v>43545</v>
      </c>
      <c r="K179">
        <v>277552118</v>
      </c>
      <c r="L179">
        <v>600000000</v>
      </c>
      <c r="M179">
        <v>150000000</v>
      </c>
      <c r="N179">
        <v>300000</v>
      </c>
      <c r="O179">
        <v>130000</v>
      </c>
      <c r="P179">
        <v>1200000</v>
      </c>
      <c r="Q179">
        <v>2.1541464185802287E-2</v>
      </c>
      <c r="R179">
        <v>6.5217391304347824E-2</v>
      </c>
      <c r="S179">
        <v>0.46875</v>
      </c>
      <c r="T179">
        <v>0.3</v>
      </c>
      <c r="U179">
        <v>0.28888888888888886</v>
      </c>
      <c r="V179">
        <v>0.26666666666666666</v>
      </c>
      <c r="W179">
        <v>1.9625630754309141E-2</v>
      </c>
      <c r="X179">
        <v>0.1989912950137131</v>
      </c>
      <c r="Y179">
        <v>19.899129501371309</v>
      </c>
      <c r="Z179" t="s">
        <v>970</v>
      </c>
      <c r="AA179">
        <v>0.5999981628116331</v>
      </c>
      <c r="AB179">
        <v>0.4000018371883669</v>
      </c>
      <c r="AC179">
        <v>0.66667176998331212</v>
      </c>
      <c r="AD179" t="s">
        <v>976</v>
      </c>
      <c r="AE179">
        <v>1027552118</v>
      </c>
      <c r="AF179" t="s">
        <v>1031</v>
      </c>
    </row>
    <row r="180" spans="1:32" x14ac:dyDescent="0.35">
      <c r="A180">
        <v>178</v>
      </c>
      <c r="B180">
        <v>78</v>
      </c>
      <c r="C180">
        <v>2020</v>
      </c>
      <c r="D180" t="s">
        <v>280</v>
      </c>
      <c r="E180" t="s">
        <v>281</v>
      </c>
      <c r="F180" s="4">
        <v>43991</v>
      </c>
      <c r="G180" t="s">
        <v>24</v>
      </c>
      <c r="H180">
        <v>107773</v>
      </c>
      <c r="I180">
        <v>64664</v>
      </c>
      <c r="J180">
        <v>43109</v>
      </c>
      <c r="K180">
        <v>612884441</v>
      </c>
      <c r="L180">
        <v>900000000</v>
      </c>
      <c r="M180">
        <v>210000000</v>
      </c>
      <c r="N180">
        <v>480000</v>
      </c>
      <c r="O180">
        <v>200000</v>
      </c>
      <c r="P180">
        <v>1900000</v>
      </c>
      <c r="Q180">
        <v>4.7567384212275958E-2</v>
      </c>
      <c r="R180">
        <v>9.7826086956521743E-2</v>
      </c>
      <c r="S180">
        <v>0.65625</v>
      </c>
      <c r="T180">
        <v>0.48</v>
      </c>
      <c r="U180">
        <v>0.44444444444444442</v>
      </c>
      <c r="V180">
        <v>0.42222222222222222</v>
      </c>
      <c r="W180">
        <v>1.9429305940403069E-2</v>
      </c>
      <c r="X180">
        <v>0.30141173203870714</v>
      </c>
      <c r="Y180">
        <v>30.141173203870714</v>
      </c>
      <c r="Z180" t="s">
        <v>967</v>
      </c>
      <c r="AA180">
        <v>0.60000185575236842</v>
      </c>
      <c r="AB180">
        <v>0.39999814424763158</v>
      </c>
      <c r="AC180">
        <v>0.66666151181492017</v>
      </c>
      <c r="AD180" t="s">
        <v>977</v>
      </c>
      <c r="AE180">
        <v>1722884441</v>
      </c>
      <c r="AF180" t="s">
        <v>1027</v>
      </c>
    </row>
    <row r="181" spans="1:32" x14ac:dyDescent="0.35">
      <c r="A181">
        <v>179</v>
      </c>
      <c r="B181">
        <v>79</v>
      </c>
      <c r="C181">
        <v>2020</v>
      </c>
      <c r="D181" t="s">
        <v>282</v>
      </c>
      <c r="E181" t="s">
        <v>77</v>
      </c>
      <c r="F181" s="4">
        <v>44158</v>
      </c>
      <c r="G181" t="s">
        <v>167</v>
      </c>
      <c r="H181">
        <v>106682</v>
      </c>
      <c r="I181">
        <v>64009</v>
      </c>
      <c r="J181">
        <v>42673</v>
      </c>
      <c r="K181">
        <v>188552994</v>
      </c>
      <c r="L181">
        <v>400000000</v>
      </c>
      <c r="M181">
        <v>150000000</v>
      </c>
      <c r="N181">
        <v>300000</v>
      </c>
      <c r="O181">
        <v>130000</v>
      </c>
      <c r="P181">
        <v>1200000</v>
      </c>
      <c r="Q181">
        <v>1.4634035570129548E-2</v>
      </c>
      <c r="R181">
        <v>4.3478260869565216E-2</v>
      </c>
      <c r="S181">
        <v>0.46875</v>
      </c>
      <c r="T181">
        <v>0.3</v>
      </c>
      <c r="U181">
        <v>0.28888888888888886</v>
      </c>
      <c r="V181">
        <v>0.26666666666666666</v>
      </c>
      <c r="W181">
        <v>1.9232620566691845E-2</v>
      </c>
      <c r="X181">
        <v>0.19400907456834107</v>
      </c>
      <c r="Y181">
        <v>19.400907456834108</v>
      </c>
      <c r="Z181" t="s">
        <v>970</v>
      </c>
      <c r="AA181">
        <v>0.59999812526949248</v>
      </c>
      <c r="AB181">
        <v>0.40000187473050747</v>
      </c>
      <c r="AC181">
        <v>0.66667187426768115</v>
      </c>
      <c r="AD181" t="s">
        <v>976</v>
      </c>
      <c r="AE181">
        <v>738552994</v>
      </c>
      <c r="AF181" t="s">
        <v>1026</v>
      </c>
    </row>
    <row r="182" spans="1:32" x14ac:dyDescent="0.35">
      <c r="A182">
        <v>180</v>
      </c>
      <c r="B182">
        <v>80</v>
      </c>
      <c r="C182">
        <v>2020</v>
      </c>
      <c r="D182" t="s">
        <v>283</v>
      </c>
      <c r="E182" t="s">
        <v>166</v>
      </c>
      <c r="F182" s="4">
        <v>43976</v>
      </c>
      <c r="G182" t="s">
        <v>62</v>
      </c>
      <c r="H182">
        <v>105874</v>
      </c>
      <c r="I182">
        <v>63524</v>
      </c>
      <c r="J182">
        <v>42350</v>
      </c>
      <c r="K182">
        <v>244118552</v>
      </c>
      <c r="L182">
        <v>500000000</v>
      </c>
      <c r="M182">
        <v>150000000</v>
      </c>
      <c r="N182">
        <v>300000</v>
      </c>
      <c r="O182">
        <v>130000</v>
      </c>
      <c r="P182">
        <v>1200000</v>
      </c>
      <c r="Q182">
        <v>1.8946607516062669E-2</v>
      </c>
      <c r="R182">
        <v>5.434782608695652E-2</v>
      </c>
      <c r="S182">
        <v>0.46875</v>
      </c>
      <c r="T182">
        <v>0.3</v>
      </c>
      <c r="U182">
        <v>0.28888888888888886</v>
      </c>
      <c r="V182">
        <v>0.26666666666666666</v>
      </c>
      <c r="W182">
        <v>1.9086954405409841E-2</v>
      </c>
      <c r="X182">
        <v>0.19661714032782454</v>
      </c>
      <c r="Y182">
        <v>19.661714032782456</v>
      </c>
      <c r="Z182" t="s">
        <v>970</v>
      </c>
      <c r="AA182">
        <v>0.59999622192417401</v>
      </c>
      <c r="AB182">
        <v>0.40000377807582599</v>
      </c>
      <c r="AC182">
        <v>0.66667716138782196</v>
      </c>
      <c r="AD182" t="s">
        <v>976</v>
      </c>
      <c r="AE182">
        <v>894118552</v>
      </c>
      <c r="AF182" t="s">
        <v>1032</v>
      </c>
    </row>
    <row r="183" spans="1:32" x14ac:dyDescent="0.35">
      <c r="A183">
        <v>181</v>
      </c>
      <c r="B183">
        <v>81</v>
      </c>
      <c r="C183">
        <v>2020</v>
      </c>
      <c r="D183" t="s">
        <v>284</v>
      </c>
      <c r="E183" t="s">
        <v>133</v>
      </c>
      <c r="F183" s="4">
        <v>43927</v>
      </c>
      <c r="G183" t="s">
        <v>250</v>
      </c>
      <c r="H183">
        <v>105056</v>
      </c>
      <c r="I183">
        <v>63034</v>
      </c>
      <c r="J183">
        <v>42022</v>
      </c>
      <c r="K183">
        <v>311774882</v>
      </c>
      <c r="L183">
        <v>700000000</v>
      </c>
      <c r="M183">
        <v>200000000</v>
      </c>
      <c r="N183">
        <v>450000</v>
      </c>
      <c r="O183">
        <v>190000</v>
      </c>
      <c r="P183">
        <v>1800000</v>
      </c>
      <c r="Q183">
        <v>2.4197572344361408E-2</v>
      </c>
      <c r="R183">
        <v>7.6086956521739135E-2</v>
      </c>
      <c r="S183">
        <v>0.625</v>
      </c>
      <c r="T183">
        <v>0.45</v>
      </c>
      <c r="U183">
        <v>0.42222222222222222</v>
      </c>
      <c r="V183">
        <v>0.4</v>
      </c>
      <c r="W183">
        <v>1.8939485445102065E-2</v>
      </c>
      <c r="X183">
        <v>0.27901257791853079</v>
      </c>
      <c r="Y183">
        <v>27.90125779185308</v>
      </c>
      <c r="Z183" t="s">
        <v>967</v>
      </c>
      <c r="AA183">
        <v>0.60000380749314652</v>
      </c>
      <c r="AB183">
        <v>0.39999619250685348</v>
      </c>
      <c r="AC183">
        <v>0.66665609036393059</v>
      </c>
      <c r="AD183" t="s">
        <v>977</v>
      </c>
      <c r="AE183">
        <v>1211774882</v>
      </c>
      <c r="AF183" t="s">
        <v>1024</v>
      </c>
    </row>
    <row r="184" spans="1:32" x14ac:dyDescent="0.35">
      <c r="A184">
        <v>182</v>
      </c>
      <c r="B184">
        <v>82</v>
      </c>
      <c r="C184">
        <v>2020</v>
      </c>
      <c r="D184" t="s">
        <v>285</v>
      </c>
      <c r="E184" t="s">
        <v>286</v>
      </c>
      <c r="F184" s="4">
        <v>44060</v>
      </c>
      <c r="G184" t="s">
        <v>287</v>
      </c>
      <c r="H184">
        <v>99746</v>
      </c>
      <c r="I184">
        <v>59848</v>
      </c>
      <c r="J184">
        <v>39898</v>
      </c>
      <c r="K184">
        <v>344552771</v>
      </c>
      <c r="L184">
        <v>700000000</v>
      </c>
      <c r="M184">
        <v>180000000</v>
      </c>
      <c r="N184">
        <v>400000</v>
      </c>
      <c r="O184">
        <v>170000</v>
      </c>
      <c r="P184">
        <v>1600000</v>
      </c>
      <c r="Q184">
        <v>2.6741540400046369E-2</v>
      </c>
      <c r="R184">
        <v>7.6086956521739135E-2</v>
      </c>
      <c r="S184">
        <v>0.5625</v>
      </c>
      <c r="T184">
        <v>0.4</v>
      </c>
      <c r="U184">
        <v>0.37777777777777777</v>
      </c>
      <c r="V184">
        <v>0.35555555555555557</v>
      </c>
      <c r="W184">
        <v>1.7982199162419572E-2</v>
      </c>
      <c r="X184">
        <v>0.25187907956634792</v>
      </c>
      <c r="Y184">
        <v>25.187907956634792</v>
      </c>
      <c r="Z184" t="s">
        <v>967</v>
      </c>
      <c r="AA184">
        <v>0.60000401018587213</v>
      </c>
      <c r="AB184">
        <v>0.39999598981412787</v>
      </c>
      <c r="AC184">
        <v>0.66665552733591771</v>
      </c>
      <c r="AD184" t="s">
        <v>977</v>
      </c>
      <c r="AE184">
        <v>1224552771</v>
      </c>
      <c r="AF184" t="s">
        <v>1031</v>
      </c>
    </row>
    <row r="185" spans="1:32" x14ac:dyDescent="0.35">
      <c r="A185">
        <v>183</v>
      </c>
      <c r="B185">
        <v>83</v>
      </c>
      <c r="C185">
        <v>2020</v>
      </c>
      <c r="D185" t="s">
        <v>288</v>
      </c>
      <c r="E185" t="s">
        <v>82</v>
      </c>
      <c r="F185" s="4">
        <v>44180</v>
      </c>
      <c r="G185" t="s">
        <v>24</v>
      </c>
      <c r="H185">
        <v>99065</v>
      </c>
      <c r="I185">
        <v>59439</v>
      </c>
      <c r="J185">
        <v>39626</v>
      </c>
      <c r="K185">
        <v>322884661</v>
      </c>
      <c r="L185">
        <v>1200000000</v>
      </c>
      <c r="M185">
        <v>210000000</v>
      </c>
      <c r="N185">
        <v>480000</v>
      </c>
      <c r="O185">
        <v>200000</v>
      </c>
      <c r="P185">
        <v>1900000</v>
      </c>
      <c r="Q185">
        <v>2.5059828082725756E-2</v>
      </c>
      <c r="R185">
        <v>0.13043478260869565</v>
      </c>
      <c r="S185">
        <v>0.65625</v>
      </c>
      <c r="T185">
        <v>0.48</v>
      </c>
      <c r="U185">
        <v>0.44444444444444442</v>
      </c>
      <c r="V185">
        <v>0.42222222222222222</v>
      </c>
      <c r="W185">
        <v>1.7859428548764811E-2</v>
      </c>
      <c r="X185">
        <v>0.30273116368317754</v>
      </c>
      <c r="Y185">
        <v>30.273116368317755</v>
      </c>
      <c r="Z185" t="s">
        <v>967</v>
      </c>
      <c r="AA185">
        <v>0.6</v>
      </c>
      <c r="AB185">
        <v>0.4</v>
      </c>
      <c r="AC185">
        <v>0.66666666666666663</v>
      </c>
      <c r="AD185" t="s">
        <v>977</v>
      </c>
      <c r="AE185">
        <v>1732884661</v>
      </c>
      <c r="AF185" t="s">
        <v>1035</v>
      </c>
    </row>
    <row r="186" spans="1:32" x14ac:dyDescent="0.35">
      <c r="A186">
        <v>184</v>
      </c>
      <c r="B186">
        <v>84</v>
      </c>
      <c r="C186">
        <v>2020</v>
      </c>
      <c r="D186" t="s">
        <v>289</v>
      </c>
      <c r="E186" t="s">
        <v>290</v>
      </c>
      <c r="F186" s="4">
        <v>44055</v>
      </c>
      <c r="G186" t="s">
        <v>98</v>
      </c>
      <c r="H186">
        <v>98239</v>
      </c>
      <c r="I186">
        <v>58943</v>
      </c>
      <c r="J186">
        <v>39296</v>
      </c>
      <c r="K186">
        <v>122774552</v>
      </c>
      <c r="L186">
        <v>300000000</v>
      </c>
      <c r="M186">
        <v>120000000</v>
      </c>
      <c r="N186">
        <v>200000</v>
      </c>
      <c r="O186">
        <v>90000</v>
      </c>
      <c r="P186">
        <v>700000</v>
      </c>
      <c r="Q186">
        <v>9.5288179888287517E-3</v>
      </c>
      <c r="R186">
        <v>3.2608695652173912E-2</v>
      </c>
      <c r="S186">
        <v>0.375</v>
      </c>
      <c r="T186">
        <v>0.2</v>
      </c>
      <c r="U186">
        <v>0.2</v>
      </c>
      <c r="V186">
        <v>0.15555555555555556</v>
      </c>
      <c r="W186">
        <v>1.7710517349236423E-2</v>
      </c>
      <c r="X186">
        <v>0.13812348907394142</v>
      </c>
      <c r="Y186">
        <v>13.812348907394142</v>
      </c>
      <c r="Z186" t="s">
        <v>970</v>
      </c>
      <c r="AA186">
        <v>0.59999592829731574</v>
      </c>
      <c r="AB186">
        <v>0.40000407170268426</v>
      </c>
      <c r="AC186">
        <v>0.66667797702865483</v>
      </c>
      <c r="AD186" t="s">
        <v>976</v>
      </c>
      <c r="AE186">
        <v>542774552</v>
      </c>
      <c r="AF186" t="s">
        <v>1031</v>
      </c>
    </row>
    <row r="187" spans="1:32" x14ac:dyDescent="0.35">
      <c r="A187">
        <v>185</v>
      </c>
      <c r="B187">
        <v>85</v>
      </c>
      <c r="C187">
        <v>2020</v>
      </c>
      <c r="D187" t="s">
        <v>46</v>
      </c>
      <c r="E187" t="s">
        <v>47</v>
      </c>
      <c r="F187" s="4">
        <v>43560</v>
      </c>
      <c r="G187" t="s">
        <v>48</v>
      </c>
      <c r="H187">
        <v>98035</v>
      </c>
      <c r="I187">
        <v>58821</v>
      </c>
      <c r="J187">
        <v>39214</v>
      </c>
      <c r="K187">
        <v>3884552991</v>
      </c>
      <c r="L187">
        <v>6500000000</v>
      </c>
      <c r="M187">
        <v>300000000</v>
      </c>
      <c r="N187">
        <v>900000</v>
      </c>
      <c r="O187">
        <v>400000</v>
      </c>
      <c r="P187">
        <v>4000000</v>
      </c>
      <c r="Q187">
        <v>0.30148917520952823</v>
      </c>
      <c r="R187">
        <v>0.70652173913043481</v>
      </c>
      <c r="S187">
        <v>0.9375</v>
      </c>
      <c r="T187">
        <v>0.9</v>
      </c>
      <c r="U187">
        <v>0.88888888888888884</v>
      </c>
      <c r="V187">
        <v>0.88888888888888884</v>
      </c>
      <c r="W187">
        <v>1.767374024911077E-2</v>
      </c>
      <c r="X187">
        <v>0.6651680808395134</v>
      </c>
      <c r="Y187">
        <v>66.516808083951346</v>
      </c>
      <c r="Z187" t="s">
        <v>966</v>
      </c>
      <c r="AA187">
        <v>0.6</v>
      </c>
      <c r="AB187">
        <v>0.4</v>
      </c>
      <c r="AC187">
        <v>0.66666666666666663</v>
      </c>
      <c r="AD187" t="s">
        <v>977</v>
      </c>
      <c r="AE187">
        <v>10684552991</v>
      </c>
      <c r="AF187" t="s">
        <v>1024</v>
      </c>
    </row>
    <row r="188" spans="1:32" x14ac:dyDescent="0.35">
      <c r="A188">
        <v>186</v>
      </c>
      <c r="B188">
        <v>86</v>
      </c>
      <c r="C188">
        <v>2020</v>
      </c>
      <c r="D188" t="s">
        <v>291</v>
      </c>
      <c r="E188" t="s">
        <v>102</v>
      </c>
      <c r="F188" s="4">
        <v>43962</v>
      </c>
      <c r="G188" t="s">
        <v>98</v>
      </c>
      <c r="H188">
        <v>97991</v>
      </c>
      <c r="I188">
        <v>58795</v>
      </c>
      <c r="J188">
        <v>39196</v>
      </c>
      <c r="K188">
        <v>211552994</v>
      </c>
      <c r="L188">
        <v>500000000</v>
      </c>
      <c r="M188">
        <v>150000000</v>
      </c>
      <c r="N188">
        <v>300000</v>
      </c>
      <c r="O188">
        <v>130000</v>
      </c>
      <c r="P188">
        <v>1200000</v>
      </c>
      <c r="Q188">
        <v>1.6419118962191621E-2</v>
      </c>
      <c r="R188">
        <v>5.434782608695652E-2</v>
      </c>
      <c r="S188">
        <v>0.46875</v>
      </c>
      <c r="T188">
        <v>0.3</v>
      </c>
      <c r="U188">
        <v>0.28888888888888886</v>
      </c>
      <c r="V188">
        <v>0.26666666666666666</v>
      </c>
      <c r="W188">
        <v>1.7665807933397393E-2</v>
      </c>
      <c r="X188">
        <v>0.19600586627620639</v>
      </c>
      <c r="Y188">
        <v>19.60058662762064</v>
      </c>
      <c r="Z188" t="s">
        <v>970</v>
      </c>
      <c r="AA188">
        <v>0.6000040820075313</v>
      </c>
      <c r="AB188">
        <v>0.3999959179924687</v>
      </c>
      <c r="AC188">
        <v>0.6666553278339995</v>
      </c>
      <c r="AD188" t="s">
        <v>977</v>
      </c>
      <c r="AE188">
        <v>861552994</v>
      </c>
      <c r="AF188" t="s">
        <v>1032</v>
      </c>
    </row>
    <row r="189" spans="1:32" x14ac:dyDescent="0.35">
      <c r="A189">
        <v>187</v>
      </c>
      <c r="B189">
        <v>87</v>
      </c>
      <c r="C189">
        <v>2020</v>
      </c>
      <c r="D189" t="s">
        <v>292</v>
      </c>
      <c r="E189" t="s">
        <v>293</v>
      </c>
      <c r="F189" s="4">
        <v>44158</v>
      </c>
      <c r="G189" t="s">
        <v>62</v>
      </c>
      <c r="H189">
        <v>97577</v>
      </c>
      <c r="I189">
        <v>58546</v>
      </c>
      <c r="J189">
        <v>39031</v>
      </c>
      <c r="K189">
        <v>166884552</v>
      </c>
      <c r="L189">
        <v>600000000</v>
      </c>
      <c r="M189">
        <v>150000000</v>
      </c>
      <c r="N189">
        <v>300000</v>
      </c>
      <c r="O189">
        <v>130000</v>
      </c>
      <c r="P189">
        <v>1200000</v>
      </c>
      <c r="Q189">
        <v>1.2952297485518231E-2</v>
      </c>
      <c r="R189">
        <v>6.5217391304347824E-2</v>
      </c>
      <c r="S189">
        <v>0.46875</v>
      </c>
      <c r="T189">
        <v>0.3</v>
      </c>
      <c r="U189">
        <v>0.28888888888888886</v>
      </c>
      <c r="V189">
        <v>0.26666666666666666</v>
      </c>
      <c r="W189">
        <v>1.7591172053730623E-2</v>
      </c>
      <c r="X189">
        <v>0.19722145455059836</v>
      </c>
      <c r="Y189">
        <v>19.722145455059838</v>
      </c>
      <c r="Z189" t="s">
        <v>970</v>
      </c>
      <c r="AA189">
        <v>0.59999795033665715</v>
      </c>
      <c r="AB189">
        <v>0.4000020496633428</v>
      </c>
      <c r="AC189">
        <v>0.66667236019540188</v>
      </c>
      <c r="AD189" t="s">
        <v>976</v>
      </c>
      <c r="AE189">
        <v>916884552</v>
      </c>
      <c r="AF189" t="s">
        <v>1026</v>
      </c>
    </row>
    <row r="190" spans="1:32" x14ac:dyDescent="0.35">
      <c r="A190">
        <v>188</v>
      </c>
      <c r="B190">
        <v>88</v>
      </c>
      <c r="C190">
        <v>2020</v>
      </c>
      <c r="D190" t="s">
        <v>125</v>
      </c>
      <c r="E190" t="s">
        <v>17</v>
      </c>
      <c r="F190" s="4">
        <v>42338</v>
      </c>
      <c r="G190" t="s">
        <v>18</v>
      </c>
      <c r="H190">
        <v>97139</v>
      </c>
      <c r="I190">
        <v>58283</v>
      </c>
      <c r="J190">
        <v>38856</v>
      </c>
      <c r="K190">
        <v>3998441552</v>
      </c>
      <c r="L190">
        <v>3500000000</v>
      </c>
      <c r="M190">
        <v>280000000</v>
      </c>
      <c r="N190">
        <v>800000</v>
      </c>
      <c r="O190">
        <v>350000</v>
      </c>
      <c r="P190">
        <v>3500000</v>
      </c>
      <c r="Q190">
        <v>0.31032833080896077</v>
      </c>
      <c r="R190">
        <v>0.38043478260869568</v>
      </c>
      <c r="S190">
        <v>0.875</v>
      </c>
      <c r="T190">
        <v>0.8</v>
      </c>
      <c r="U190">
        <v>0.77777777777777779</v>
      </c>
      <c r="V190">
        <v>0.77777777777777779</v>
      </c>
      <c r="W190">
        <v>1.7512209456402011E-2</v>
      </c>
      <c r="X190">
        <v>0.56015380007373983</v>
      </c>
      <c r="Y190">
        <v>56.015380007373984</v>
      </c>
      <c r="Z190" t="s">
        <v>968</v>
      </c>
      <c r="AA190">
        <v>0.59999588218943989</v>
      </c>
      <c r="AB190">
        <v>0.40000411781056011</v>
      </c>
      <c r="AC190">
        <v>0.66667810510783587</v>
      </c>
      <c r="AD190" t="s">
        <v>976</v>
      </c>
      <c r="AE190">
        <v>7778441552</v>
      </c>
      <c r="AF190" t="s">
        <v>1026</v>
      </c>
    </row>
    <row r="191" spans="1:32" x14ac:dyDescent="0.35">
      <c r="A191">
        <v>189</v>
      </c>
      <c r="B191">
        <v>89</v>
      </c>
      <c r="C191">
        <v>2020</v>
      </c>
      <c r="D191" t="s">
        <v>294</v>
      </c>
      <c r="E191" t="s">
        <v>144</v>
      </c>
      <c r="F191" s="4">
        <v>43966</v>
      </c>
      <c r="G191" t="s">
        <v>167</v>
      </c>
      <c r="H191">
        <v>95850</v>
      </c>
      <c r="I191">
        <v>57510</v>
      </c>
      <c r="J191">
        <v>38340</v>
      </c>
      <c r="K191">
        <v>144552118</v>
      </c>
      <c r="L191">
        <v>400000000</v>
      </c>
      <c r="M191">
        <v>120000000</v>
      </c>
      <c r="N191">
        <v>200000</v>
      </c>
      <c r="O191">
        <v>90000</v>
      </c>
      <c r="P191">
        <v>700000</v>
      </c>
      <c r="Q191">
        <v>1.1219025440399868E-2</v>
      </c>
      <c r="R191">
        <v>4.3478260869565216E-2</v>
      </c>
      <c r="S191">
        <v>0.375</v>
      </c>
      <c r="T191">
        <v>0.2</v>
      </c>
      <c r="U191">
        <v>0.2</v>
      </c>
      <c r="V191">
        <v>0.15555555555555556</v>
      </c>
      <c r="W191">
        <v>1.7279828661980592E-2</v>
      </c>
      <c r="X191">
        <v>0.14022817674658258</v>
      </c>
      <c r="Y191">
        <v>14.022817674658258</v>
      </c>
      <c r="Z191" t="s">
        <v>970</v>
      </c>
      <c r="AA191">
        <v>0.6</v>
      </c>
      <c r="AB191">
        <v>0.4</v>
      </c>
      <c r="AC191">
        <v>0.66666666666666663</v>
      </c>
      <c r="AD191" t="s">
        <v>977</v>
      </c>
      <c r="AE191">
        <v>664552118</v>
      </c>
      <c r="AF191" t="s">
        <v>1032</v>
      </c>
    </row>
    <row r="192" spans="1:32" x14ac:dyDescent="0.35">
      <c r="A192">
        <v>190</v>
      </c>
      <c r="B192">
        <v>90</v>
      </c>
      <c r="C192">
        <v>2020</v>
      </c>
      <c r="D192" t="s">
        <v>295</v>
      </c>
      <c r="E192" t="s">
        <v>144</v>
      </c>
      <c r="F192" s="4">
        <v>43837</v>
      </c>
      <c r="G192" t="s">
        <v>98</v>
      </c>
      <c r="H192">
        <v>95709</v>
      </c>
      <c r="I192">
        <v>57425</v>
      </c>
      <c r="J192">
        <v>38284</v>
      </c>
      <c r="K192">
        <v>122884661</v>
      </c>
      <c r="L192">
        <v>300000000</v>
      </c>
      <c r="M192">
        <v>120000000</v>
      </c>
      <c r="N192">
        <v>200000</v>
      </c>
      <c r="O192">
        <v>90000</v>
      </c>
      <c r="P192">
        <v>700000</v>
      </c>
      <c r="Q192">
        <v>9.5373638039251245E-3</v>
      </c>
      <c r="R192">
        <v>3.2608695652173912E-2</v>
      </c>
      <c r="S192">
        <v>0.375</v>
      </c>
      <c r="T192">
        <v>0.2</v>
      </c>
      <c r="U192">
        <v>0.2</v>
      </c>
      <c r="V192">
        <v>0.15555555555555556</v>
      </c>
      <c r="W192">
        <v>1.7254409195717271E-2</v>
      </c>
      <c r="X192">
        <v>0.13807485542377165</v>
      </c>
      <c r="Y192">
        <v>13.807485542377165</v>
      </c>
      <c r="Z192" t="s">
        <v>970</v>
      </c>
      <c r="AA192">
        <v>0.59999582066472323</v>
      </c>
      <c r="AB192">
        <v>0.40000417933527671</v>
      </c>
      <c r="AC192">
        <v>0.66667827601218976</v>
      </c>
      <c r="AD192" t="s">
        <v>976</v>
      </c>
      <c r="AE192">
        <v>542884661</v>
      </c>
      <c r="AF192" t="s">
        <v>1029</v>
      </c>
    </row>
    <row r="193" spans="1:32" x14ac:dyDescent="0.35">
      <c r="A193">
        <v>191</v>
      </c>
      <c r="B193">
        <v>91</v>
      </c>
      <c r="C193">
        <v>2020</v>
      </c>
      <c r="D193" t="s">
        <v>296</v>
      </c>
      <c r="E193" t="s">
        <v>258</v>
      </c>
      <c r="F193" s="4">
        <v>44088</v>
      </c>
      <c r="G193" t="s">
        <v>172</v>
      </c>
      <c r="H193">
        <v>95531</v>
      </c>
      <c r="I193">
        <v>57319</v>
      </c>
      <c r="J193">
        <v>38212</v>
      </c>
      <c r="K193">
        <v>188552771</v>
      </c>
      <c r="L193">
        <v>400000000</v>
      </c>
      <c r="M193">
        <v>150000000</v>
      </c>
      <c r="N193">
        <v>300000</v>
      </c>
      <c r="O193">
        <v>130000</v>
      </c>
      <c r="P193">
        <v>1200000</v>
      </c>
      <c r="Q193">
        <v>1.4634018262581877E-2</v>
      </c>
      <c r="R193">
        <v>4.3478260869565216E-2</v>
      </c>
      <c r="S193">
        <v>0.46875</v>
      </c>
      <c r="T193">
        <v>0.3</v>
      </c>
      <c r="U193">
        <v>0.28888888888888886</v>
      </c>
      <c r="V193">
        <v>0.26666666666666666</v>
      </c>
      <c r="W193">
        <v>1.7222319373058612E-2</v>
      </c>
      <c r="X193">
        <v>0.19378793832168284</v>
      </c>
      <c r="Y193">
        <v>19.378793832168284</v>
      </c>
      <c r="Z193" t="s">
        <v>970</v>
      </c>
      <c r="AA193">
        <v>0.6000041871225047</v>
      </c>
      <c r="AB193">
        <v>0.39999581287749525</v>
      </c>
      <c r="AC193">
        <v>0.66665503585198627</v>
      </c>
      <c r="AD193" t="s">
        <v>977</v>
      </c>
      <c r="AE193">
        <v>738552771</v>
      </c>
      <c r="AF193" t="s">
        <v>1025</v>
      </c>
    </row>
    <row r="194" spans="1:32" x14ac:dyDescent="0.35">
      <c r="A194">
        <v>192</v>
      </c>
      <c r="B194">
        <v>92</v>
      </c>
      <c r="C194">
        <v>2020</v>
      </c>
      <c r="D194" t="s">
        <v>297</v>
      </c>
      <c r="E194" t="s">
        <v>128</v>
      </c>
      <c r="F194" s="4">
        <v>44025</v>
      </c>
      <c r="G194" t="s">
        <v>107</v>
      </c>
      <c r="H194">
        <v>90242</v>
      </c>
      <c r="I194">
        <v>54145</v>
      </c>
      <c r="J194">
        <v>36097</v>
      </c>
      <c r="K194">
        <v>388441229</v>
      </c>
      <c r="L194">
        <v>900000000</v>
      </c>
      <c r="M194">
        <v>200000000</v>
      </c>
      <c r="N194">
        <v>450000</v>
      </c>
      <c r="O194">
        <v>190000</v>
      </c>
      <c r="P194">
        <v>1800000</v>
      </c>
      <c r="Q194">
        <v>3.0147825507829577E-2</v>
      </c>
      <c r="R194">
        <v>9.7826086956521743E-2</v>
      </c>
      <c r="S194">
        <v>0.625</v>
      </c>
      <c r="T194">
        <v>0.45</v>
      </c>
      <c r="U194">
        <v>0.42222222222222222</v>
      </c>
      <c r="V194">
        <v>0.4</v>
      </c>
      <c r="W194">
        <v>1.6268818968330229E-2</v>
      </c>
      <c r="X194">
        <v>0.28348550234942321</v>
      </c>
      <c r="Y194">
        <v>28.348550234942323</v>
      </c>
      <c r="Z194" t="s">
        <v>967</v>
      </c>
      <c r="AA194">
        <v>0.59999778373706258</v>
      </c>
      <c r="AB194">
        <v>0.40000221626293742</v>
      </c>
      <c r="AC194">
        <v>0.66667282297534403</v>
      </c>
      <c r="AD194" t="s">
        <v>976</v>
      </c>
      <c r="AE194">
        <v>1488441229</v>
      </c>
      <c r="AF194" t="s">
        <v>1028</v>
      </c>
    </row>
    <row r="195" spans="1:32" x14ac:dyDescent="0.35">
      <c r="A195">
        <v>193</v>
      </c>
      <c r="B195">
        <v>93</v>
      </c>
      <c r="C195">
        <v>2020</v>
      </c>
      <c r="D195" t="s">
        <v>19</v>
      </c>
      <c r="E195" t="s">
        <v>20</v>
      </c>
      <c r="F195" s="4">
        <v>43724</v>
      </c>
      <c r="G195" t="s">
        <v>21</v>
      </c>
      <c r="H195">
        <v>89260</v>
      </c>
      <c r="I195">
        <v>53556</v>
      </c>
      <c r="J195">
        <v>35704</v>
      </c>
      <c r="K195">
        <v>2112884661</v>
      </c>
      <c r="L195">
        <v>1100000000</v>
      </c>
      <c r="M195">
        <v>200000000</v>
      </c>
      <c r="N195">
        <v>500000</v>
      </c>
      <c r="O195">
        <v>200000</v>
      </c>
      <c r="P195">
        <v>1800000</v>
      </c>
      <c r="Q195">
        <v>0.16398588337799139</v>
      </c>
      <c r="R195">
        <v>0.11956521739130435</v>
      </c>
      <c r="S195">
        <v>0.625</v>
      </c>
      <c r="T195">
        <v>0.5</v>
      </c>
      <c r="U195">
        <v>0.44444444444444442</v>
      </c>
      <c r="V195">
        <v>0.4</v>
      </c>
      <c r="W195">
        <v>1.6091784103999869E-2</v>
      </c>
      <c r="X195">
        <v>0.32114141999377793</v>
      </c>
      <c r="Y195">
        <v>32.114141999377793</v>
      </c>
      <c r="Z195" t="s">
        <v>967</v>
      </c>
      <c r="AA195">
        <v>0.6</v>
      </c>
      <c r="AB195">
        <v>0.4</v>
      </c>
      <c r="AC195">
        <v>0.66666666666666663</v>
      </c>
      <c r="AD195" t="s">
        <v>977</v>
      </c>
      <c r="AE195">
        <v>3412884661</v>
      </c>
      <c r="AF195" t="s">
        <v>1025</v>
      </c>
    </row>
    <row r="196" spans="1:32" x14ac:dyDescent="0.35">
      <c r="A196">
        <v>194</v>
      </c>
      <c r="B196">
        <v>94</v>
      </c>
      <c r="C196">
        <v>2020</v>
      </c>
      <c r="D196" t="s">
        <v>298</v>
      </c>
      <c r="E196" t="s">
        <v>299</v>
      </c>
      <c r="F196" s="4">
        <v>43838</v>
      </c>
      <c r="G196" t="s">
        <v>80</v>
      </c>
      <c r="H196">
        <v>86063</v>
      </c>
      <c r="I196">
        <v>51638</v>
      </c>
      <c r="J196">
        <v>34425</v>
      </c>
      <c r="K196">
        <v>144118552</v>
      </c>
      <c r="L196">
        <v>300000000</v>
      </c>
      <c r="M196">
        <v>120000000</v>
      </c>
      <c r="N196">
        <v>200000</v>
      </c>
      <c r="O196">
        <v>90000</v>
      </c>
      <c r="P196">
        <v>700000</v>
      </c>
      <c r="Q196">
        <v>1.1185375376662355E-2</v>
      </c>
      <c r="R196">
        <v>3.2608695652173912E-2</v>
      </c>
      <c r="S196">
        <v>0.375</v>
      </c>
      <c r="T196">
        <v>0.2</v>
      </c>
      <c r="U196">
        <v>0.2</v>
      </c>
      <c r="V196">
        <v>0.15555555555555556</v>
      </c>
      <c r="W196">
        <v>1.5515429255462031E-2</v>
      </c>
      <c r="X196">
        <v>0.13818020971343628</v>
      </c>
      <c r="Y196">
        <v>13.818020971343628</v>
      </c>
      <c r="Z196" t="s">
        <v>970</v>
      </c>
      <c r="AA196">
        <v>0.60000232387901886</v>
      </c>
      <c r="AB196">
        <v>0.39999767612098114</v>
      </c>
      <c r="AC196">
        <v>0.66666021147217169</v>
      </c>
      <c r="AD196" t="s">
        <v>977</v>
      </c>
      <c r="AE196">
        <v>564118552</v>
      </c>
      <c r="AF196" t="s">
        <v>1029</v>
      </c>
    </row>
    <row r="197" spans="1:32" x14ac:dyDescent="0.35">
      <c r="A197">
        <v>195</v>
      </c>
      <c r="B197">
        <v>95</v>
      </c>
      <c r="C197">
        <v>2020</v>
      </c>
      <c r="D197" t="s">
        <v>300</v>
      </c>
      <c r="E197" t="s">
        <v>156</v>
      </c>
      <c r="F197" s="4">
        <v>43962</v>
      </c>
      <c r="G197" t="s">
        <v>38</v>
      </c>
      <c r="H197">
        <v>85898</v>
      </c>
      <c r="I197">
        <v>51539</v>
      </c>
      <c r="J197">
        <v>34359</v>
      </c>
      <c r="K197">
        <v>488552994</v>
      </c>
      <c r="L197">
        <v>500000000</v>
      </c>
      <c r="M197">
        <v>200000000</v>
      </c>
      <c r="N197">
        <v>450000</v>
      </c>
      <c r="O197">
        <v>190000</v>
      </c>
      <c r="P197">
        <v>1800000</v>
      </c>
      <c r="Q197">
        <v>3.791773198833049E-2</v>
      </c>
      <c r="R197">
        <v>5.434782608695652E-2</v>
      </c>
      <c r="S197">
        <v>0.625</v>
      </c>
      <c r="T197">
        <v>0.45</v>
      </c>
      <c r="U197">
        <v>0.42222222222222222</v>
      </c>
      <c r="V197">
        <v>0.4</v>
      </c>
      <c r="W197">
        <v>1.5485683071536869E-2</v>
      </c>
      <c r="X197">
        <v>0.27740663621944001</v>
      </c>
      <c r="Y197">
        <v>27.740663621944002</v>
      </c>
      <c r="Z197" t="s">
        <v>967</v>
      </c>
      <c r="AA197">
        <v>0.60000232834291833</v>
      </c>
      <c r="AB197">
        <v>0.39999767165708167</v>
      </c>
      <c r="AC197">
        <v>0.66666019907254703</v>
      </c>
      <c r="AD197" t="s">
        <v>977</v>
      </c>
      <c r="AE197">
        <v>1188552994</v>
      </c>
      <c r="AF197" t="s">
        <v>1032</v>
      </c>
    </row>
    <row r="198" spans="1:32" x14ac:dyDescent="0.35">
      <c r="A198">
        <v>196</v>
      </c>
      <c r="B198">
        <v>96</v>
      </c>
      <c r="C198">
        <v>2020</v>
      </c>
      <c r="D198" t="s">
        <v>301</v>
      </c>
      <c r="E198" t="s">
        <v>302</v>
      </c>
      <c r="F198" s="4">
        <v>43944</v>
      </c>
      <c r="G198" t="s">
        <v>62</v>
      </c>
      <c r="H198">
        <v>84951</v>
      </c>
      <c r="I198">
        <v>50971</v>
      </c>
      <c r="J198">
        <v>33980</v>
      </c>
      <c r="K198">
        <v>122774661</v>
      </c>
      <c r="L198">
        <v>300000000</v>
      </c>
      <c r="M198">
        <v>150000000</v>
      </c>
      <c r="N198">
        <v>300000</v>
      </c>
      <c r="O198">
        <v>130000</v>
      </c>
      <c r="P198">
        <v>1200000</v>
      </c>
      <c r="Q198">
        <v>9.5288264485717845E-3</v>
      </c>
      <c r="R198">
        <v>3.2608695652173912E-2</v>
      </c>
      <c r="S198">
        <v>0.46875</v>
      </c>
      <c r="T198">
        <v>0.3</v>
      </c>
      <c r="U198">
        <v>0.28888888888888886</v>
      </c>
      <c r="V198">
        <v>0.26666666666666666</v>
      </c>
      <c r="W198">
        <v>1.5314958003796694E-2</v>
      </c>
      <c r="X198">
        <v>0.19081136795758566</v>
      </c>
      <c r="Y198">
        <v>19.081136795758567</v>
      </c>
      <c r="Z198" t="s">
        <v>970</v>
      </c>
      <c r="AA198">
        <v>0.6000047085967205</v>
      </c>
      <c r="AB198">
        <v>0.39999529140327955</v>
      </c>
      <c r="AC198">
        <v>0.66665358733397417</v>
      </c>
      <c r="AD198" t="s">
        <v>977</v>
      </c>
      <c r="AE198">
        <v>572774661</v>
      </c>
      <c r="AF198" t="s">
        <v>1024</v>
      </c>
    </row>
    <row r="199" spans="1:32" x14ac:dyDescent="0.35">
      <c r="A199">
        <v>197</v>
      </c>
      <c r="B199">
        <v>97</v>
      </c>
      <c r="C199">
        <v>2020</v>
      </c>
      <c r="D199" t="s">
        <v>303</v>
      </c>
      <c r="E199" t="s">
        <v>111</v>
      </c>
      <c r="F199" s="4">
        <v>43878</v>
      </c>
      <c r="G199" t="s">
        <v>98</v>
      </c>
      <c r="H199">
        <v>84769</v>
      </c>
      <c r="I199">
        <v>50861</v>
      </c>
      <c r="J199">
        <v>33908</v>
      </c>
      <c r="K199">
        <v>211884552</v>
      </c>
      <c r="L199">
        <v>400000000</v>
      </c>
      <c r="M199">
        <v>120000000</v>
      </c>
      <c r="N199">
        <v>200000</v>
      </c>
      <c r="O199">
        <v>90000</v>
      </c>
      <c r="P199">
        <v>700000</v>
      </c>
      <c r="Q199">
        <v>1.6444851948248372E-2</v>
      </c>
      <c r="R199">
        <v>4.3478260869565216E-2</v>
      </c>
      <c r="S199">
        <v>0.375</v>
      </c>
      <c r="T199">
        <v>0.2</v>
      </c>
      <c r="U199">
        <v>0.2</v>
      </c>
      <c r="V199">
        <v>0.15555555555555556</v>
      </c>
      <c r="W199">
        <v>1.5282147061527728E-2</v>
      </c>
      <c r="X199">
        <v>0.14094908054194549</v>
      </c>
      <c r="Y199">
        <v>14.09490805419455</v>
      </c>
      <c r="Z199" t="s">
        <v>970</v>
      </c>
      <c r="AA199">
        <v>0.59999528129386925</v>
      </c>
      <c r="AB199">
        <v>0.4000047187061308</v>
      </c>
      <c r="AC199">
        <v>0.6666797742867816</v>
      </c>
      <c r="AD199" t="s">
        <v>976</v>
      </c>
      <c r="AE199">
        <v>731884552</v>
      </c>
      <c r="AF199" t="s">
        <v>1033</v>
      </c>
    </row>
    <row r="200" spans="1:32" x14ac:dyDescent="0.35">
      <c r="A200">
        <v>198</v>
      </c>
      <c r="B200">
        <v>98</v>
      </c>
      <c r="C200">
        <v>2020</v>
      </c>
      <c r="D200" t="s">
        <v>126</v>
      </c>
      <c r="E200" t="s">
        <v>17</v>
      </c>
      <c r="F200" s="4">
        <v>41682</v>
      </c>
      <c r="G200" t="s">
        <v>18</v>
      </c>
      <c r="H200">
        <v>84755</v>
      </c>
      <c r="I200">
        <v>50853</v>
      </c>
      <c r="J200">
        <v>33902</v>
      </c>
      <c r="K200">
        <v>2774552118</v>
      </c>
      <c r="L200">
        <v>2800000000</v>
      </c>
      <c r="M200">
        <v>260000000</v>
      </c>
      <c r="N200">
        <v>700000</v>
      </c>
      <c r="O200">
        <v>300000</v>
      </c>
      <c r="P200">
        <v>3000000</v>
      </c>
      <c r="Q200">
        <v>0.21533943070662814</v>
      </c>
      <c r="R200">
        <v>0.30434782608695654</v>
      </c>
      <c r="S200">
        <v>0.8125</v>
      </c>
      <c r="T200">
        <v>0.7</v>
      </c>
      <c r="U200">
        <v>0.66666666666666663</v>
      </c>
      <c r="V200">
        <v>0.66666666666666663</v>
      </c>
      <c r="W200">
        <v>1.5279623142891654E-2</v>
      </c>
      <c r="X200">
        <v>0.47872265317436041</v>
      </c>
      <c r="Y200">
        <v>47.872265317436039</v>
      </c>
      <c r="Z200" t="s">
        <v>968</v>
      </c>
      <c r="AA200">
        <v>0.6</v>
      </c>
      <c r="AB200">
        <v>0.4</v>
      </c>
      <c r="AC200">
        <v>0.66666666666666663</v>
      </c>
      <c r="AD200" t="s">
        <v>977</v>
      </c>
      <c r="AE200">
        <v>5834552118</v>
      </c>
      <c r="AF200" t="s">
        <v>1033</v>
      </c>
    </row>
    <row r="201" spans="1:32" x14ac:dyDescent="0.35">
      <c r="A201">
        <v>199</v>
      </c>
      <c r="B201">
        <v>99</v>
      </c>
      <c r="C201">
        <v>2020</v>
      </c>
      <c r="D201" t="s">
        <v>137</v>
      </c>
      <c r="E201" t="s">
        <v>17</v>
      </c>
      <c r="F201" s="4">
        <v>42123</v>
      </c>
      <c r="G201" t="s">
        <v>18</v>
      </c>
      <c r="H201">
        <v>84641</v>
      </c>
      <c r="I201">
        <v>50785</v>
      </c>
      <c r="J201">
        <v>33856</v>
      </c>
      <c r="K201">
        <v>3441884661</v>
      </c>
      <c r="L201">
        <v>3200000000</v>
      </c>
      <c r="M201">
        <v>280000000</v>
      </c>
      <c r="N201">
        <v>800000</v>
      </c>
      <c r="O201">
        <v>350000</v>
      </c>
      <c r="P201">
        <v>3500000</v>
      </c>
      <c r="Q201">
        <v>0.26713265851062157</v>
      </c>
      <c r="R201">
        <v>0.34782608695652173</v>
      </c>
      <c r="S201">
        <v>0.875</v>
      </c>
      <c r="T201">
        <v>0.8</v>
      </c>
      <c r="U201">
        <v>0.77777777777777779</v>
      </c>
      <c r="V201">
        <v>0.77777777777777779</v>
      </c>
      <c r="W201">
        <v>1.5259071233997905E-2</v>
      </c>
      <c r="X201">
        <v>0.54658725559470489</v>
      </c>
      <c r="Y201">
        <v>54.65872555947049</v>
      </c>
      <c r="Z201" t="s">
        <v>968</v>
      </c>
      <c r="AA201">
        <v>0.60000472584208597</v>
      </c>
      <c r="AB201">
        <v>0.39999527415791403</v>
      </c>
      <c r="AC201">
        <v>0.66665353943093431</v>
      </c>
      <c r="AD201" t="s">
        <v>977</v>
      </c>
      <c r="AE201">
        <v>6921884661</v>
      </c>
      <c r="AF201" t="s">
        <v>1024</v>
      </c>
    </row>
    <row r="202" spans="1:32" x14ac:dyDescent="0.35">
      <c r="A202">
        <v>200</v>
      </c>
      <c r="B202">
        <v>100</v>
      </c>
      <c r="C202">
        <v>2020</v>
      </c>
      <c r="D202" t="s">
        <v>304</v>
      </c>
      <c r="E202" t="s">
        <v>128</v>
      </c>
      <c r="F202" s="4">
        <v>43864</v>
      </c>
      <c r="G202" t="s">
        <v>107</v>
      </c>
      <c r="H202">
        <v>82760</v>
      </c>
      <c r="I202">
        <v>49656</v>
      </c>
      <c r="J202">
        <v>33104</v>
      </c>
      <c r="K202">
        <v>344552118</v>
      </c>
      <c r="L202">
        <v>800000000</v>
      </c>
      <c r="M202">
        <v>200000000</v>
      </c>
      <c r="N202">
        <v>450000</v>
      </c>
      <c r="O202">
        <v>190000</v>
      </c>
      <c r="P202">
        <v>1800000</v>
      </c>
      <c r="Q202">
        <v>2.6741489719200498E-2</v>
      </c>
      <c r="R202">
        <v>8.6956521739130432E-2</v>
      </c>
      <c r="S202">
        <v>0.625</v>
      </c>
      <c r="T202">
        <v>0.45</v>
      </c>
      <c r="U202">
        <v>0.42222222222222222</v>
      </c>
      <c r="V202">
        <v>0.4</v>
      </c>
      <c r="W202">
        <v>1.4919964737251056E-2</v>
      </c>
      <c r="X202">
        <v>0.28087616185509479</v>
      </c>
      <c r="Y202">
        <v>28.087616185509479</v>
      </c>
      <c r="Z202" t="s">
        <v>967</v>
      </c>
      <c r="AA202">
        <v>0.6</v>
      </c>
      <c r="AB202">
        <v>0.4</v>
      </c>
      <c r="AC202">
        <v>0.66666666666666663</v>
      </c>
      <c r="AD202" t="s">
        <v>977</v>
      </c>
      <c r="AE202">
        <v>1344552118</v>
      </c>
      <c r="AF202" t="s">
        <v>1033</v>
      </c>
    </row>
    <row r="203" spans="1:32" x14ac:dyDescent="0.35">
      <c r="A203">
        <v>201</v>
      </c>
      <c r="B203">
        <v>1</v>
      </c>
      <c r="C203">
        <v>2021</v>
      </c>
      <c r="D203" t="s">
        <v>305</v>
      </c>
      <c r="E203" t="s">
        <v>17</v>
      </c>
      <c r="F203" s="4">
        <v>44337</v>
      </c>
      <c r="G203" t="s">
        <v>18</v>
      </c>
      <c r="H203">
        <v>2999407</v>
      </c>
      <c r="I203">
        <v>1199763</v>
      </c>
      <c r="J203">
        <v>1799644</v>
      </c>
      <c r="K203">
        <v>1842774552</v>
      </c>
      <c r="L203">
        <v>8800000000</v>
      </c>
      <c r="M203">
        <v>320000000</v>
      </c>
      <c r="N203">
        <v>1000000</v>
      </c>
      <c r="O203">
        <v>450000</v>
      </c>
      <c r="P203">
        <v>4500000</v>
      </c>
      <c r="Q203">
        <v>0.14302201078651416</v>
      </c>
      <c r="R203">
        <v>0.95652173913043481</v>
      </c>
      <c r="S203">
        <v>1</v>
      </c>
      <c r="T203">
        <v>1</v>
      </c>
      <c r="U203">
        <v>1</v>
      </c>
      <c r="V203">
        <v>1</v>
      </c>
      <c r="W203">
        <v>0.54073280174799399</v>
      </c>
      <c r="X203">
        <v>0.78783326578602575</v>
      </c>
      <c r="Y203">
        <v>78.783326578602569</v>
      </c>
      <c r="Z203" t="s">
        <v>969</v>
      </c>
      <c r="AA203">
        <v>0.40000006667984705</v>
      </c>
      <c r="AB203">
        <v>0.599999933320153</v>
      </c>
      <c r="AC203">
        <v>1.4999995832510253</v>
      </c>
      <c r="AD203" t="s">
        <v>976</v>
      </c>
      <c r="AE203">
        <v>10962774552</v>
      </c>
      <c r="AF203" t="s">
        <v>1032</v>
      </c>
    </row>
    <row r="204" spans="1:32" x14ac:dyDescent="0.35">
      <c r="A204">
        <v>202</v>
      </c>
      <c r="B204">
        <v>2</v>
      </c>
      <c r="C204">
        <v>2021</v>
      </c>
      <c r="D204" t="s">
        <v>306</v>
      </c>
      <c r="E204" t="s">
        <v>53</v>
      </c>
      <c r="F204" s="4">
        <v>44456</v>
      </c>
      <c r="G204" t="s">
        <v>24</v>
      </c>
      <c r="H204">
        <v>2427559</v>
      </c>
      <c r="I204">
        <v>971024</v>
      </c>
      <c r="J204">
        <v>1456535</v>
      </c>
      <c r="K204">
        <v>1244882661</v>
      </c>
      <c r="L204">
        <v>1300000000</v>
      </c>
      <c r="M204">
        <v>260000000</v>
      </c>
      <c r="N204">
        <v>600000</v>
      </c>
      <c r="O204">
        <v>250000</v>
      </c>
      <c r="P204">
        <v>2500000</v>
      </c>
      <c r="Q204">
        <v>9.6618233183353872E-2</v>
      </c>
      <c r="R204">
        <v>0.14130434782608695</v>
      </c>
      <c r="S204">
        <v>0.8125</v>
      </c>
      <c r="T204">
        <v>0.6</v>
      </c>
      <c r="U204">
        <v>0.55555555555555558</v>
      </c>
      <c r="V204">
        <v>0.55555555555555558</v>
      </c>
      <c r="W204">
        <v>0.43764010001928993</v>
      </c>
      <c r="X204">
        <v>0.43431732099444931</v>
      </c>
      <c r="Y204">
        <v>43.431732099444929</v>
      </c>
      <c r="Z204" t="s">
        <v>968</v>
      </c>
      <c r="AA204">
        <v>0.40000016477457395</v>
      </c>
      <c r="AB204">
        <v>0.59999983522542599</v>
      </c>
      <c r="AC204">
        <v>1.499998970159337</v>
      </c>
      <c r="AD204" t="s">
        <v>976</v>
      </c>
      <c r="AE204">
        <v>2804882661</v>
      </c>
      <c r="AF204" t="s">
        <v>1025</v>
      </c>
    </row>
    <row r="205" spans="1:32" x14ac:dyDescent="0.35">
      <c r="A205">
        <v>203</v>
      </c>
      <c r="B205">
        <v>3</v>
      </c>
      <c r="C205">
        <v>2021</v>
      </c>
      <c r="D205" t="s">
        <v>307</v>
      </c>
      <c r="E205" t="s">
        <v>45</v>
      </c>
      <c r="F205" s="4">
        <v>44326</v>
      </c>
      <c r="G205" t="s">
        <v>24</v>
      </c>
      <c r="H205">
        <v>2097185</v>
      </c>
      <c r="I205">
        <v>838874</v>
      </c>
      <c r="J205">
        <v>1258311</v>
      </c>
      <c r="K205">
        <v>1566118994</v>
      </c>
      <c r="L205">
        <v>2400000000</v>
      </c>
      <c r="M205">
        <v>250000000</v>
      </c>
      <c r="N205">
        <v>580000</v>
      </c>
      <c r="O205">
        <v>240000</v>
      </c>
      <c r="P205">
        <v>2300000</v>
      </c>
      <c r="Q205">
        <v>0.12155013070358089</v>
      </c>
      <c r="R205">
        <v>0.2608695652173913</v>
      </c>
      <c r="S205">
        <v>0.78125</v>
      </c>
      <c r="T205">
        <v>0.57999999999999996</v>
      </c>
      <c r="U205">
        <v>0.53333333333333333</v>
      </c>
      <c r="V205">
        <v>0.51111111111111107</v>
      </c>
      <c r="W205">
        <v>0.37808030748540183</v>
      </c>
      <c r="X205">
        <v>0.43686985010366197</v>
      </c>
      <c r="Y205">
        <v>43.6869850103662</v>
      </c>
      <c r="Z205" t="s">
        <v>968</v>
      </c>
      <c r="AA205">
        <v>0.4</v>
      </c>
      <c r="AB205">
        <v>0.6</v>
      </c>
      <c r="AC205">
        <v>1.5</v>
      </c>
      <c r="AD205" t="s">
        <v>975</v>
      </c>
      <c r="AE205">
        <v>4216118994</v>
      </c>
      <c r="AF205" t="s">
        <v>1032</v>
      </c>
    </row>
    <row r="206" spans="1:32" x14ac:dyDescent="0.35">
      <c r="A206">
        <v>204</v>
      </c>
      <c r="B206">
        <v>4</v>
      </c>
      <c r="C206">
        <v>2021</v>
      </c>
      <c r="D206" t="s">
        <v>308</v>
      </c>
      <c r="E206" t="s">
        <v>20</v>
      </c>
      <c r="F206" s="4">
        <v>44491</v>
      </c>
      <c r="G206" t="s">
        <v>21</v>
      </c>
      <c r="H206">
        <v>2059073</v>
      </c>
      <c r="I206">
        <v>823629</v>
      </c>
      <c r="J206">
        <v>1235444</v>
      </c>
      <c r="K206">
        <v>1344552118</v>
      </c>
      <c r="L206">
        <v>1400000000</v>
      </c>
      <c r="M206">
        <v>210000000</v>
      </c>
      <c r="N206">
        <v>500000</v>
      </c>
      <c r="O206">
        <v>220000</v>
      </c>
      <c r="P206">
        <v>2000000</v>
      </c>
      <c r="Q206">
        <v>0.10435381111320365</v>
      </c>
      <c r="R206">
        <v>0.15217391304347827</v>
      </c>
      <c r="S206">
        <v>0.65625</v>
      </c>
      <c r="T206">
        <v>0.5</v>
      </c>
      <c r="U206">
        <v>0.48888888888888887</v>
      </c>
      <c r="V206">
        <v>0.44444444444444442</v>
      </c>
      <c r="W206">
        <v>0.37120947983839708</v>
      </c>
      <c r="X206">
        <v>0.37081268288888053</v>
      </c>
      <c r="Y206">
        <v>37.081268288888054</v>
      </c>
      <c r="Z206" t="s">
        <v>967</v>
      </c>
      <c r="AA206">
        <v>0.39999990286891235</v>
      </c>
      <c r="AB206">
        <v>0.6000000971310876</v>
      </c>
      <c r="AC206">
        <v>1.5000006070694452</v>
      </c>
      <c r="AD206" t="s">
        <v>975</v>
      </c>
      <c r="AE206">
        <v>2954552118</v>
      </c>
      <c r="AF206" t="s">
        <v>1030</v>
      </c>
    </row>
    <row r="207" spans="1:32" x14ac:dyDescent="0.35">
      <c r="A207">
        <v>205</v>
      </c>
      <c r="B207">
        <v>5</v>
      </c>
      <c r="C207">
        <v>2021</v>
      </c>
      <c r="D207" t="s">
        <v>309</v>
      </c>
      <c r="E207" t="s">
        <v>174</v>
      </c>
      <c r="F207" s="4">
        <v>44544</v>
      </c>
      <c r="G207" t="s">
        <v>24</v>
      </c>
      <c r="H207">
        <v>1630715</v>
      </c>
      <c r="I207">
        <v>652286</v>
      </c>
      <c r="J207">
        <v>978429</v>
      </c>
      <c r="K207">
        <v>822774661</v>
      </c>
      <c r="L207">
        <v>1500000000</v>
      </c>
      <c r="M207">
        <v>220000000</v>
      </c>
      <c r="N207">
        <v>500000</v>
      </c>
      <c r="O207">
        <v>220000</v>
      </c>
      <c r="P207">
        <v>2000000</v>
      </c>
      <c r="Q207">
        <v>6.385745142437399E-2</v>
      </c>
      <c r="R207">
        <v>0.16304347826086957</v>
      </c>
      <c r="S207">
        <v>0.6875</v>
      </c>
      <c r="T207">
        <v>0.5</v>
      </c>
      <c r="U207">
        <v>0.48888888888888887</v>
      </c>
      <c r="V207">
        <v>0.44444444444444442</v>
      </c>
      <c r="W207">
        <v>0.29398514133042963</v>
      </c>
      <c r="X207">
        <v>0.36156398699597136</v>
      </c>
      <c r="Y207">
        <v>36.156398699597133</v>
      </c>
      <c r="Z207" t="s">
        <v>967</v>
      </c>
      <c r="AA207">
        <v>0.4</v>
      </c>
      <c r="AB207">
        <v>0.6</v>
      </c>
      <c r="AC207">
        <v>1.5</v>
      </c>
      <c r="AD207" t="s">
        <v>975</v>
      </c>
      <c r="AE207">
        <v>2542774661</v>
      </c>
      <c r="AF207" t="s">
        <v>1035</v>
      </c>
    </row>
    <row r="208" spans="1:32" x14ac:dyDescent="0.35">
      <c r="A208">
        <v>206</v>
      </c>
      <c r="B208">
        <v>6</v>
      </c>
      <c r="C208">
        <v>2021</v>
      </c>
      <c r="D208" t="s">
        <v>310</v>
      </c>
      <c r="E208" t="s">
        <v>20</v>
      </c>
      <c r="F208" s="4">
        <v>44365</v>
      </c>
      <c r="G208" t="s">
        <v>21</v>
      </c>
      <c r="H208">
        <v>1462405</v>
      </c>
      <c r="I208">
        <v>731203</v>
      </c>
      <c r="J208">
        <v>731202</v>
      </c>
      <c r="K208">
        <v>1488552994</v>
      </c>
      <c r="L208">
        <v>1600000000</v>
      </c>
      <c r="M208">
        <v>240000000</v>
      </c>
      <c r="N208">
        <v>550000</v>
      </c>
      <c r="O208">
        <v>240000</v>
      </c>
      <c r="P208">
        <v>2200000</v>
      </c>
      <c r="Q208">
        <v>0.11553005338233364</v>
      </c>
      <c r="R208">
        <v>0.17391304347826086</v>
      </c>
      <c r="S208">
        <v>0.75</v>
      </c>
      <c r="T208">
        <v>0.55000000000000004</v>
      </c>
      <c r="U208">
        <v>0.53333333333333333</v>
      </c>
      <c r="V208">
        <v>0.48888888888888887</v>
      </c>
      <c r="W208">
        <v>0.26364223092773842</v>
      </c>
      <c r="X208">
        <v>0.39686127240217556</v>
      </c>
      <c r="Y208">
        <v>39.686127240217559</v>
      </c>
      <c r="Z208" t="s">
        <v>967</v>
      </c>
      <c r="AA208">
        <v>0.50000034190255094</v>
      </c>
      <c r="AB208">
        <v>0.49999965809744906</v>
      </c>
      <c r="AC208">
        <v>0.99999863239073139</v>
      </c>
      <c r="AD208" t="s">
        <v>976</v>
      </c>
      <c r="AE208">
        <v>3328552994</v>
      </c>
      <c r="AF208" t="s">
        <v>1027</v>
      </c>
    </row>
    <row r="209" spans="1:32" x14ac:dyDescent="0.35">
      <c r="A209">
        <v>207</v>
      </c>
      <c r="B209">
        <v>7</v>
      </c>
      <c r="C209">
        <v>2021</v>
      </c>
      <c r="D209" t="s">
        <v>311</v>
      </c>
      <c r="E209" t="s">
        <v>23</v>
      </c>
      <c r="F209" s="4">
        <v>44354</v>
      </c>
      <c r="G209" t="s">
        <v>24</v>
      </c>
      <c r="H209">
        <v>1326189</v>
      </c>
      <c r="I209">
        <v>663095</v>
      </c>
      <c r="J209">
        <v>663094</v>
      </c>
      <c r="K209">
        <v>1122884661</v>
      </c>
      <c r="L209">
        <v>1600000000</v>
      </c>
      <c r="M209">
        <v>230000000</v>
      </c>
      <c r="N209">
        <v>520000</v>
      </c>
      <c r="O209">
        <v>230000</v>
      </c>
      <c r="P209">
        <v>2100000</v>
      </c>
      <c r="Q209">
        <v>8.7149685197928276E-2</v>
      </c>
      <c r="R209">
        <v>0.17391304347826086</v>
      </c>
      <c r="S209">
        <v>0.71875</v>
      </c>
      <c r="T209">
        <v>0.52</v>
      </c>
      <c r="U209">
        <v>0.51111111111111107</v>
      </c>
      <c r="V209">
        <v>0.46666666666666667</v>
      </c>
      <c r="W209">
        <v>0.23908522371834509</v>
      </c>
      <c r="X209">
        <v>0.3746084797803938</v>
      </c>
      <c r="Y209">
        <v>37.460847978039382</v>
      </c>
      <c r="Z209" t="s">
        <v>967</v>
      </c>
      <c r="AA209">
        <v>0.50000037702016831</v>
      </c>
      <c r="AB209">
        <v>0.49999962297983169</v>
      </c>
      <c r="AC209">
        <v>0.99999849192046386</v>
      </c>
      <c r="AD209" t="s">
        <v>976</v>
      </c>
      <c r="AE209">
        <v>2952884661</v>
      </c>
      <c r="AF209" t="s">
        <v>1027</v>
      </c>
    </row>
    <row r="210" spans="1:32" x14ac:dyDescent="0.35">
      <c r="A210">
        <v>208</v>
      </c>
      <c r="B210">
        <v>8</v>
      </c>
      <c r="C210">
        <v>2021</v>
      </c>
      <c r="D210" t="s">
        <v>312</v>
      </c>
      <c r="E210" t="s">
        <v>74</v>
      </c>
      <c r="F210" s="4">
        <v>44431</v>
      </c>
      <c r="G210" t="s">
        <v>38</v>
      </c>
      <c r="H210">
        <v>1303106</v>
      </c>
      <c r="I210">
        <v>651553</v>
      </c>
      <c r="J210">
        <v>651553</v>
      </c>
      <c r="K210">
        <v>2774552118</v>
      </c>
      <c r="L210">
        <v>3000000000</v>
      </c>
      <c r="M210">
        <v>260000000</v>
      </c>
      <c r="N210">
        <v>650000</v>
      </c>
      <c r="O210">
        <v>280000</v>
      </c>
      <c r="P210">
        <v>2500000</v>
      </c>
      <c r="Q210">
        <v>0.21533943070662814</v>
      </c>
      <c r="R210">
        <v>0.32608695652173914</v>
      </c>
      <c r="S210">
        <v>0.8125</v>
      </c>
      <c r="T210">
        <v>0.65</v>
      </c>
      <c r="U210">
        <v>0.62222222222222223</v>
      </c>
      <c r="V210">
        <v>0.55555555555555558</v>
      </c>
      <c r="W210">
        <v>0.23492382272716619</v>
      </c>
      <c r="X210">
        <v>0.48046805619143257</v>
      </c>
      <c r="Y210">
        <v>48.046805619143257</v>
      </c>
      <c r="Z210" t="s">
        <v>968</v>
      </c>
      <c r="AA210">
        <v>0.5</v>
      </c>
      <c r="AB210">
        <v>0.5</v>
      </c>
      <c r="AC210">
        <v>1</v>
      </c>
      <c r="AD210" t="s">
        <v>976</v>
      </c>
      <c r="AE210">
        <v>6034552118</v>
      </c>
      <c r="AF210" t="s">
        <v>1031</v>
      </c>
    </row>
    <row r="211" spans="1:32" x14ac:dyDescent="0.35">
      <c r="A211">
        <v>209</v>
      </c>
      <c r="B211">
        <v>9</v>
      </c>
      <c r="C211">
        <v>2021</v>
      </c>
      <c r="D211" t="s">
        <v>313</v>
      </c>
      <c r="E211" t="s">
        <v>214</v>
      </c>
      <c r="F211" s="4">
        <v>44481</v>
      </c>
      <c r="G211" t="s">
        <v>215</v>
      </c>
      <c r="H211">
        <v>1205949</v>
      </c>
      <c r="I211">
        <v>602975</v>
      </c>
      <c r="J211">
        <v>602974</v>
      </c>
      <c r="K211">
        <v>1344118552</v>
      </c>
      <c r="L211">
        <v>1800000000</v>
      </c>
      <c r="M211">
        <v>220000000</v>
      </c>
      <c r="N211">
        <v>500000</v>
      </c>
      <c r="O211">
        <v>220000</v>
      </c>
      <c r="P211">
        <v>2000000</v>
      </c>
      <c r="Q211">
        <v>0.10432016104946613</v>
      </c>
      <c r="R211">
        <v>0.19565217391304349</v>
      </c>
      <c r="S211">
        <v>0.6875</v>
      </c>
      <c r="T211">
        <v>0.5</v>
      </c>
      <c r="U211">
        <v>0.48888888888888887</v>
      </c>
      <c r="V211">
        <v>0.44444444444444442</v>
      </c>
      <c r="W211">
        <v>0.2174083682325178</v>
      </c>
      <c r="X211">
        <v>0.36596730794858717</v>
      </c>
      <c r="Y211">
        <v>36.596730794858715</v>
      </c>
      <c r="Z211" t="s">
        <v>967</v>
      </c>
      <c r="AA211">
        <v>0.50000041461123146</v>
      </c>
      <c r="AB211">
        <v>0.49999958538876849</v>
      </c>
      <c r="AC211">
        <v>0.99999834155644929</v>
      </c>
      <c r="AD211" t="s">
        <v>976</v>
      </c>
      <c r="AE211">
        <v>3364118552</v>
      </c>
      <c r="AF211" t="s">
        <v>1030</v>
      </c>
    </row>
    <row r="212" spans="1:32" x14ac:dyDescent="0.35">
      <c r="A212">
        <v>210</v>
      </c>
      <c r="B212">
        <v>10</v>
      </c>
      <c r="C212">
        <v>2021</v>
      </c>
      <c r="D212" t="s">
        <v>189</v>
      </c>
      <c r="E212" t="s">
        <v>17</v>
      </c>
      <c r="F212" s="4">
        <v>44155</v>
      </c>
      <c r="G212" t="s">
        <v>18</v>
      </c>
      <c r="H212">
        <v>1049496</v>
      </c>
      <c r="I212">
        <v>524748</v>
      </c>
      <c r="J212">
        <v>524748</v>
      </c>
      <c r="K212">
        <v>3552884661</v>
      </c>
      <c r="L212">
        <v>2800000000</v>
      </c>
      <c r="M212">
        <v>300000000</v>
      </c>
      <c r="N212">
        <v>900000</v>
      </c>
      <c r="O212">
        <v>400000</v>
      </c>
      <c r="P212">
        <v>4000000</v>
      </c>
      <c r="Q212">
        <v>0.27574762618535592</v>
      </c>
      <c r="R212">
        <v>0.30434782608695654</v>
      </c>
      <c r="S212">
        <v>0.9375</v>
      </c>
      <c r="T212">
        <v>0.9</v>
      </c>
      <c r="U212">
        <v>0.88888888888888884</v>
      </c>
      <c r="V212">
        <v>0.88888888888888884</v>
      </c>
      <c r="W212">
        <v>0.18920303663467899</v>
      </c>
      <c r="X212">
        <v>0.6110332594001836</v>
      </c>
      <c r="Y212">
        <v>61.103325940018358</v>
      </c>
      <c r="Z212" t="s">
        <v>966</v>
      </c>
      <c r="AA212">
        <v>0.5</v>
      </c>
      <c r="AB212">
        <v>0.5</v>
      </c>
      <c r="AC212">
        <v>1</v>
      </c>
      <c r="AD212" t="s">
        <v>976</v>
      </c>
      <c r="AE212">
        <v>6652884661</v>
      </c>
      <c r="AF212" t="s">
        <v>1026</v>
      </c>
    </row>
    <row r="213" spans="1:32" x14ac:dyDescent="0.35">
      <c r="A213">
        <v>211</v>
      </c>
      <c r="B213">
        <v>11</v>
      </c>
      <c r="C213">
        <v>2021</v>
      </c>
      <c r="D213" t="s">
        <v>314</v>
      </c>
      <c r="E213" t="s">
        <v>45</v>
      </c>
      <c r="F213" s="4">
        <v>44375</v>
      </c>
      <c r="G213" t="s">
        <v>24</v>
      </c>
      <c r="H213">
        <v>1025005</v>
      </c>
      <c r="I213">
        <v>512503</v>
      </c>
      <c r="J213">
        <v>512502</v>
      </c>
      <c r="K213">
        <v>1988552118</v>
      </c>
      <c r="L213">
        <v>2200000000</v>
      </c>
      <c r="M213">
        <v>230000000</v>
      </c>
      <c r="N213">
        <v>520000</v>
      </c>
      <c r="O213">
        <v>230000</v>
      </c>
      <c r="P213">
        <v>2100000</v>
      </c>
      <c r="Q213">
        <v>0.15433614609094168</v>
      </c>
      <c r="R213">
        <v>0.2391304347826087</v>
      </c>
      <c r="S213">
        <v>0.71875</v>
      </c>
      <c r="T213">
        <v>0.52</v>
      </c>
      <c r="U213">
        <v>0.51111111111111107</v>
      </c>
      <c r="V213">
        <v>0.46666666666666667</v>
      </c>
      <c r="W213">
        <v>0.18478780154067204</v>
      </c>
      <c r="X213">
        <v>0.39181628282333136</v>
      </c>
      <c r="Y213">
        <v>39.181628282333136</v>
      </c>
      <c r="Z213" t="s">
        <v>967</v>
      </c>
      <c r="AA213">
        <v>0.50000048780249851</v>
      </c>
      <c r="AB213">
        <v>0.49999951219750149</v>
      </c>
      <c r="AC213">
        <v>0.99999804879190957</v>
      </c>
      <c r="AD213" t="s">
        <v>976</v>
      </c>
      <c r="AE213">
        <v>4418552118</v>
      </c>
      <c r="AF213" t="s">
        <v>1027</v>
      </c>
    </row>
    <row r="214" spans="1:32" x14ac:dyDescent="0.35">
      <c r="A214">
        <v>212</v>
      </c>
      <c r="B214">
        <v>12</v>
      </c>
      <c r="C214">
        <v>2021</v>
      </c>
      <c r="D214" t="s">
        <v>315</v>
      </c>
      <c r="E214" t="s">
        <v>30</v>
      </c>
      <c r="F214" s="4">
        <v>44285</v>
      </c>
      <c r="G214" t="s">
        <v>24</v>
      </c>
      <c r="H214">
        <v>996850</v>
      </c>
      <c r="I214">
        <v>598110</v>
      </c>
      <c r="J214">
        <v>398740</v>
      </c>
      <c r="K214">
        <v>1122774552</v>
      </c>
      <c r="L214">
        <v>1200000000</v>
      </c>
      <c r="M214">
        <v>210000000</v>
      </c>
      <c r="N214">
        <v>480000</v>
      </c>
      <c r="O214">
        <v>200000</v>
      </c>
      <c r="P214">
        <v>1900000</v>
      </c>
      <c r="Q214">
        <v>8.7141139382831898E-2</v>
      </c>
      <c r="R214">
        <v>0.13043478260869565</v>
      </c>
      <c r="S214">
        <v>0.65625</v>
      </c>
      <c r="T214">
        <v>0.48</v>
      </c>
      <c r="U214">
        <v>0.44444444444444442</v>
      </c>
      <c r="V214">
        <v>0.42222222222222222</v>
      </c>
      <c r="W214">
        <v>0.17971202088362392</v>
      </c>
      <c r="X214">
        <v>0.33170958487403102</v>
      </c>
      <c r="Y214">
        <v>33.170958487403098</v>
      </c>
      <c r="Z214" t="s">
        <v>967</v>
      </c>
      <c r="AA214">
        <v>0.6</v>
      </c>
      <c r="AB214">
        <v>0.4</v>
      </c>
      <c r="AC214">
        <v>0.66666666666666663</v>
      </c>
      <c r="AD214" t="s">
        <v>977</v>
      </c>
      <c r="AE214">
        <v>2532774552</v>
      </c>
      <c r="AF214" t="s">
        <v>1034</v>
      </c>
    </row>
    <row r="215" spans="1:32" x14ac:dyDescent="0.35">
      <c r="A215">
        <v>213</v>
      </c>
      <c r="B215">
        <v>13</v>
      </c>
      <c r="C215">
        <v>2021</v>
      </c>
      <c r="D215" t="s">
        <v>316</v>
      </c>
      <c r="E215" t="s">
        <v>53</v>
      </c>
      <c r="F215" s="4">
        <v>44494</v>
      </c>
      <c r="G215" t="s">
        <v>24</v>
      </c>
      <c r="H215">
        <v>934986</v>
      </c>
      <c r="I215">
        <v>560992</v>
      </c>
      <c r="J215">
        <v>373994</v>
      </c>
      <c r="K215">
        <v>1488118994</v>
      </c>
      <c r="L215">
        <v>1400000000</v>
      </c>
      <c r="M215">
        <v>230000000</v>
      </c>
      <c r="N215">
        <v>520000</v>
      </c>
      <c r="O215">
        <v>230000</v>
      </c>
      <c r="P215">
        <v>2100000</v>
      </c>
      <c r="Q215">
        <v>0.11549636963484865</v>
      </c>
      <c r="R215">
        <v>0.15217391304347827</v>
      </c>
      <c r="S215">
        <v>0.71875</v>
      </c>
      <c r="T215">
        <v>0.52</v>
      </c>
      <c r="U215">
        <v>0.51111111111111107</v>
      </c>
      <c r="V215">
        <v>0.46666666666666667</v>
      </c>
      <c r="W215">
        <v>0.16855918499061642</v>
      </c>
      <c r="X215">
        <v>0.36825736654507629</v>
      </c>
      <c r="Y215">
        <v>36.825736654507629</v>
      </c>
      <c r="Z215" t="s">
        <v>967</v>
      </c>
      <c r="AA215">
        <v>0.6000004278138924</v>
      </c>
      <c r="AB215">
        <v>0.3999995721861076</v>
      </c>
      <c r="AC215">
        <v>0.66666547829559064</v>
      </c>
      <c r="AD215" t="s">
        <v>977</v>
      </c>
      <c r="AE215">
        <v>3118118994</v>
      </c>
      <c r="AF215" t="s">
        <v>1030</v>
      </c>
    </row>
    <row r="216" spans="1:32" x14ac:dyDescent="0.35">
      <c r="A216">
        <v>214</v>
      </c>
      <c r="B216">
        <v>14</v>
      </c>
      <c r="C216">
        <v>2021</v>
      </c>
      <c r="D216" t="s">
        <v>317</v>
      </c>
      <c r="E216" t="s">
        <v>66</v>
      </c>
      <c r="F216" s="4">
        <v>44347</v>
      </c>
      <c r="G216" t="s">
        <v>18</v>
      </c>
      <c r="H216">
        <v>877917</v>
      </c>
      <c r="I216">
        <v>526750</v>
      </c>
      <c r="J216">
        <v>351167</v>
      </c>
      <c r="K216">
        <v>2112774661</v>
      </c>
      <c r="L216">
        <v>2300000000</v>
      </c>
      <c r="M216">
        <v>260000000</v>
      </c>
      <c r="N216">
        <v>650000</v>
      </c>
      <c r="O216">
        <v>280000</v>
      </c>
      <c r="P216">
        <v>2500000</v>
      </c>
      <c r="Q216">
        <v>0.16397734602263805</v>
      </c>
      <c r="R216">
        <v>0.25</v>
      </c>
      <c r="S216">
        <v>0.8125</v>
      </c>
      <c r="T216">
        <v>0.65</v>
      </c>
      <c r="U216">
        <v>0.62222222222222223</v>
      </c>
      <c r="V216">
        <v>0.55555555555555558</v>
      </c>
      <c r="W216">
        <v>0.15827079123046442</v>
      </c>
      <c r="X216">
        <v>0.44985626487498148</v>
      </c>
      <c r="Y216">
        <v>44.985626487498145</v>
      </c>
      <c r="Z216" t="s">
        <v>968</v>
      </c>
      <c r="AA216">
        <v>0.59999977218803147</v>
      </c>
      <c r="AB216">
        <v>0.40000022781196853</v>
      </c>
      <c r="AC216">
        <v>0.66666729947793069</v>
      </c>
      <c r="AD216" t="s">
        <v>976</v>
      </c>
      <c r="AE216">
        <v>4672774661</v>
      </c>
      <c r="AF216" t="s">
        <v>1032</v>
      </c>
    </row>
    <row r="217" spans="1:32" x14ac:dyDescent="0.35">
      <c r="A217">
        <v>215</v>
      </c>
      <c r="B217">
        <v>15</v>
      </c>
      <c r="C217">
        <v>2021</v>
      </c>
      <c r="D217" t="s">
        <v>318</v>
      </c>
      <c r="E217" t="s">
        <v>214</v>
      </c>
      <c r="F217" s="4">
        <v>44312</v>
      </c>
      <c r="G217" t="s">
        <v>215</v>
      </c>
      <c r="H217">
        <v>788451</v>
      </c>
      <c r="I217">
        <v>473071</v>
      </c>
      <c r="J217">
        <v>315380</v>
      </c>
      <c r="K217">
        <v>1566552118</v>
      </c>
      <c r="L217">
        <v>1700000000</v>
      </c>
      <c r="M217">
        <v>220000000</v>
      </c>
      <c r="N217">
        <v>500000</v>
      </c>
      <c r="O217">
        <v>220000</v>
      </c>
      <c r="P217">
        <v>2000000</v>
      </c>
      <c r="Q217">
        <v>0.12158374646267235</v>
      </c>
      <c r="R217">
        <v>0.18478260869565216</v>
      </c>
      <c r="S217">
        <v>0.6875</v>
      </c>
      <c r="T217">
        <v>0.5</v>
      </c>
      <c r="U217">
        <v>0.48888888888888887</v>
      </c>
      <c r="V217">
        <v>0.44444444444444442</v>
      </c>
      <c r="W217">
        <v>0.14214186946653373</v>
      </c>
      <c r="X217">
        <v>0.35894761237174955</v>
      </c>
      <c r="Y217">
        <v>35.894761237174954</v>
      </c>
      <c r="Z217" t="s">
        <v>967</v>
      </c>
      <c r="AA217">
        <v>0.60000050732385402</v>
      </c>
      <c r="AB217">
        <v>0.39999949267614604</v>
      </c>
      <c r="AC217">
        <v>0.66666525743493044</v>
      </c>
      <c r="AD217" t="s">
        <v>977</v>
      </c>
      <c r="AE217">
        <v>3486552118</v>
      </c>
      <c r="AF217" t="s">
        <v>1024</v>
      </c>
    </row>
    <row r="218" spans="1:32" x14ac:dyDescent="0.35">
      <c r="A218">
        <v>216</v>
      </c>
      <c r="B218">
        <v>16</v>
      </c>
      <c r="C218">
        <v>2021</v>
      </c>
      <c r="D218" t="s">
        <v>319</v>
      </c>
      <c r="E218" t="s">
        <v>66</v>
      </c>
      <c r="F218" s="4">
        <v>44425</v>
      </c>
      <c r="G218" t="s">
        <v>18</v>
      </c>
      <c r="H218">
        <v>775121</v>
      </c>
      <c r="I218">
        <v>465073</v>
      </c>
      <c r="J218">
        <v>310048</v>
      </c>
      <c r="K218">
        <v>2344118552</v>
      </c>
      <c r="L218">
        <v>2100000000</v>
      </c>
      <c r="M218">
        <v>240000000</v>
      </c>
      <c r="N218">
        <v>600000</v>
      </c>
      <c r="O218">
        <v>250000</v>
      </c>
      <c r="P218">
        <v>2500000</v>
      </c>
      <c r="Q218">
        <v>0.1819324824434693</v>
      </c>
      <c r="R218">
        <v>0.22826086956521738</v>
      </c>
      <c r="S218">
        <v>0.75</v>
      </c>
      <c r="T218">
        <v>0.6</v>
      </c>
      <c r="U218">
        <v>0.55555555555555558</v>
      </c>
      <c r="V218">
        <v>0.55555555555555558</v>
      </c>
      <c r="W218">
        <v>0.1397387383651858</v>
      </c>
      <c r="X218">
        <v>0.42231234477497076</v>
      </c>
      <c r="Y218">
        <v>42.231234477497075</v>
      </c>
      <c r="Z218" t="s">
        <v>968</v>
      </c>
      <c r="AA218">
        <v>0.60000051604846216</v>
      </c>
      <c r="AB218">
        <v>0.39999948395153789</v>
      </c>
      <c r="AC218">
        <v>0.6666652331999493</v>
      </c>
      <c r="AD218" t="s">
        <v>977</v>
      </c>
      <c r="AE218">
        <v>4684118552</v>
      </c>
      <c r="AF218" t="s">
        <v>1031</v>
      </c>
    </row>
    <row r="219" spans="1:32" x14ac:dyDescent="0.35">
      <c r="A219">
        <v>217</v>
      </c>
      <c r="B219">
        <v>17</v>
      </c>
      <c r="C219">
        <v>2021</v>
      </c>
      <c r="D219" t="s">
        <v>320</v>
      </c>
      <c r="E219" t="s">
        <v>74</v>
      </c>
      <c r="F219" s="4">
        <v>44529</v>
      </c>
      <c r="G219" t="s">
        <v>38</v>
      </c>
      <c r="H219">
        <v>743047</v>
      </c>
      <c r="I219">
        <v>445828</v>
      </c>
      <c r="J219">
        <v>297219</v>
      </c>
      <c r="K219">
        <v>1774552118</v>
      </c>
      <c r="L219">
        <v>1800000000</v>
      </c>
      <c r="M219">
        <v>200000000</v>
      </c>
      <c r="N219">
        <v>450000</v>
      </c>
      <c r="O219">
        <v>190000</v>
      </c>
      <c r="P219">
        <v>1800000</v>
      </c>
      <c r="Q219">
        <v>0.137727109312625</v>
      </c>
      <c r="R219">
        <v>0.19565217391304349</v>
      </c>
      <c r="S219">
        <v>0.625</v>
      </c>
      <c r="T219">
        <v>0.45</v>
      </c>
      <c r="U219">
        <v>0.42222222222222222</v>
      </c>
      <c r="V219">
        <v>0.4</v>
      </c>
      <c r="W219">
        <v>0.1339564407699394</v>
      </c>
      <c r="X219">
        <v>0.33242584661507213</v>
      </c>
      <c r="Y219">
        <v>33.242584661507216</v>
      </c>
      <c r="Z219" t="s">
        <v>967</v>
      </c>
      <c r="AA219">
        <v>0.59999973083802238</v>
      </c>
      <c r="AB219">
        <v>0.40000026916197762</v>
      </c>
      <c r="AC219">
        <v>0.66666741433916221</v>
      </c>
      <c r="AD219" t="s">
        <v>976</v>
      </c>
      <c r="AE219">
        <v>3774552118</v>
      </c>
      <c r="AF219" t="s">
        <v>1026</v>
      </c>
    </row>
    <row r="220" spans="1:32" x14ac:dyDescent="0.35">
      <c r="A220">
        <v>218</v>
      </c>
      <c r="B220">
        <v>18</v>
      </c>
      <c r="C220">
        <v>2021</v>
      </c>
      <c r="D220" t="s">
        <v>321</v>
      </c>
      <c r="E220" t="s">
        <v>84</v>
      </c>
      <c r="F220" s="4">
        <v>44452</v>
      </c>
      <c r="G220" t="s">
        <v>85</v>
      </c>
      <c r="H220">
        <v>737124</v>
      </c>
      <c r="I220">
        <v>442274</v>
      </c>
      <c r="J220">
        <v>294850</v>
      </c>
      <c r="K220">
        <v>1022884661</v>
      </c>
      <c r="L220">
        <v>1300000000</v>
      </c>
      <c r="M220">
        <v>210000000</v>
      </c>
      <c r="N220">
        <v>480000</v>
      </c>
      <c r="O220">
        <v>200000</v>
      </c>
      <c r="P220">
        <v>1900000</v>
      </c>
      <c r="Q220">
        <v>7.9388453058527958E-2</v>
      </c>
      <c r="R220">
        <v>0.14130434782608695</v>
      </c>
      <c r="S220">
        <v>0.65625</v>
      </c>
      <c r="T220">
        <v>0.48</v>
      </c>
      <c r="U220">
        <v>0.44444444444444442</v>
      </c>
      <c r="V220">
        <v>0.42222222222222222</v>
      </c>
      <c r="W220">
        <v>0.13288864290697738</v>
      </c>
      <c r="X220">
        <v>0.32701135584518176</v>
      </c>
      <c r="Y220">
        <v>32.701135584518177</v>
      </c>
      <c r="Z220" t="s">
        <v>967</v>
      </c>
      <c r="AA220">
        <v>0.59999945735045934</v>
      </c>
      <c r="AB220">
        <v>0.40000054264954066</v>
      </c>
      <c r="AC220">
        <v>0.66666817402786505</v>
      </c>
      <c r="AD220" t="s">
        <v>976</v>
      </c>
      <c r="AE220">
        <v>2532884661</v>
      </c>
      <c r="AF220" t="s">
        <v>1025</v>
      </c>
    </row>
    <row r="221" spans="1:32" x14ac:dyDescent="0.35">
      <c r="A221">
        <v>219</v>
      </c>
      <c r="B221">
        <v>19</v>
      </c>
      <c r="C221">
        <v>2021</v>
      </c>
      <c r="D221" t="s">
        <v>322</v>
      </c>
      <c r="E221" t="s">
        <v>37</v>
      </c>
      <c r="F221" s="4">
        <v>44512</v>
      </c>
      <c r="G221" t="s">
        <v>38</v>
      </c>
      <c r="H221">
        <v>714955</v>
      </c>
      <c r="I221">
        <v>428973</v>
      </c>
      <c r="J221">
        <v>285982</v>
      </c>
      <c r="K221">
        <v>1988441229</v>
      </c>
      <c r="L221">
        <v>2400000000</v>
      </c>
      <c r="M221">
        <v>230000000</v>
      </c>
      <c r="N221">
        <v>520000</v>
      </c>
      <c r="O221">
        <v>230000</v>
      </c>
      <c r="P221">
        <v>2100000</v>
      </c>
      <c r="Q221">
        <v>0.15432753973823463</v>
      </c>
      <c r="R221">
        <v>0.2608695652173913</v>
      </c>
      <c r="S221">
        <v>0.71875</v>
      </c>
      <c r="T221">
        <v>0.52</v>
      </c>
      <c r="U221">
        <v>0.51111111111111107</v>
      </c>
      <c r="V221">
        <v>0.46666666666666667</v>
      </c>
      <c r="W221">
        <v>0.1288920177467536</v>
      </c>
      <c r="X221">
        <v>0.38936184963642606</v>
      </c>
      <c r="Y221">
        <v>38.936184963642603</v>
      </c>
      <c r="Z221" t="s">
        <v>967</v>
      </c>
      <c r="AA221">
        <v>0.6</v>
      </c>
      <c r="AB221">
        <v>0.4</v>
      </c>
      <c r="AC221">
        <v>0.66666666666666663</v>
      </c>
      <c r="AD221" t="s">
        <v>977</v>
      </c>
      <c r="AE221">
        <v>4618441229</v>
      </c>
      <c r="AF221" t="s">
        <v>1026</v>
      </c>
    </row>
    <row r="222" spans="1:32" x14ac:dyDescent="0.35">
      <c r="A222">
        <v>220</v>
      </c>
      <c r="B222">
        <v>20</v>
      </c>
      <c r="C222">
        <v>2021</v>
      </c>
      <c r="D222" t="s">
        <v>323</v>
      </c>
      <c r="E222" t="s">
        <v>324</v>
      </c>
      <c r="F222" s="4">
        <v>44449</v>
      </c>
      <c r="G222" t="s">
        <v>48</v>
      </c>
      <c r="H222">
        <v>708475</v>
      </c>
      <c r="I222">
        <v>425085</v>
      </c>
      <c r="J222">
        <v>283390</v>
      </c>
      <c r="K222">
        <v>1744552991</v>
      </c>
      <c r="L222">
        <v>4500000000</v>
      </c>
      <c r="M222">
        <v>260000000</v>
      </c>
      <c r="N222">
        <v>700000</v>
      </c>
      <c r="O222">
        <v>300000</v>
      </c>
      <c r="P222">
        <v>3000000</v>
      </c>
      <c r="Q222">
        <v>0.13539880742636148</v>
      </c>
      <c r="R222">
        <v>0.4891304347826087</v>
      </c>
      <c r="S222">
        <v>0.8125</v>
      </c>
      <c r="T222">
        <v>0.7</v>
      </c>
      <c r="U222">
        <v>0.66666666666666663</v>
      </c>
      <c r="V222">
        <v>0.66666666666666663</v>
      </c>
      <c r="W222">
        <v>0.12772380397805633</v>
      </c>
      <c r="X222">
        <v>0.50811524435404143</v>
      </c>
      <c r="Y222">
        <v>50.811524435404145</v>
      </c>
      <c r="Z222" t="s">
        <v>968</v>
      </c>
      <c r="AA222">
        <v>0.6</v>
      </c>
      <c r="AB222">
        <v>0.4</v>
      </c>
      <c r="AC222">
        <v>0.66666666666666663</v>
      </c>
      <c r="AD222" t="s">
        <v>977</v>
      </c>
      <c r="AE222">
        <v>6504552991</v>
      </c>
      <c r="AF222" t="s">
        <v>1025</v>
      </c>
    </row>
    <row r="223" spans="1:32" x14ac:dyDescent="0.35">
      <c r="A223">
        <v>221</v>
      </c>
      <c r="B223">
        <v>21</v>
      </c>
      <c r="C223">
        <v>2021</v>
      </c>
      <c r="D223" t="s">
        <v>325</v>
      </c>
      <c r="E223" t="s">
        <v>97</v>
      </c>
      <c r="F223" s="4">
        <v>44417</v>
      </c>
      <c r="G223" t="s">
        <v>98</v>
      </c>
      <c r="H223">
        <v>642992</v>
      </c>
      <c r="I223">
        <v>385795</v>
      </c>
      <c r="J223">
        <v>257197</v>
      </c>
      <c r="K223">
        <v>522118552</v>
      </c>
      <c r="L223">
        <v>900000000</v>
      </c>
      <c r="M223">
        <v>150000000</v>
      </c>
      <c r="N223">
        <v>300000</v>
      </c>
      <c r="O223">
        <v>130000</v>
      </c>
      <c r="P223">
        <v>1200000</v>
      </c>
      <c r="Q223">
        <v>4.0522832863595544E-2</v>
      </c>
      <c r="R223">
        <v>9.7826086956521743E-2</v>
      </c>
      <c r="S223">
        <v>0.46875</v>
      </c>
      <c r="T223">
        <v>0.3</v>
      </c>
      <c r="U223">
        <v>0.28888888888888886</v>
      </c>
      <c r="V223">
        <v>0.26666666666666666</v>
      </c>
      <c r="W223">
        <v>0.11591853511762362</v>
      </c>
      <c r="X223">
        <v>0.21854363911655003</v>
      </c>
      <c r="Y223">
        <v>21.854363911655003</v>
      </c>
      <c r="Z223" t="s">
        <v>967</v>
      </c>
      <c r="AA223">
        <v>0.59999968895413935</v>
      </c>
      <c r="AB223">
        <v>0.40000031104586059</v>
      </c>
      <c r="AC223">
        <v>0.66666753068339402</v>
      </c>
      <c r="AD223" t="s">
        <v>976</v>
      </c>
      <c r="AE223">
        <v>1572118552</v>
      </c>
      <c r="AF223" t="s">
        <v>1031</v>
      </c>
    </row>
    <row r="224" spans="1:32" x14ac:dyDescent="0.35">
      <c r="A224">
        <v>222</v>
      </c>
      <c r="B224">
        <v>22</v>
      </c>
      <c r="C224">
        <v>2021</v>
      </c>
      <c r="D224" t="s">
        <v>326</v>
      </c>
      <c r="E224" t="s">
        <v>97</v>
      </c>
      <c r="F224" s="4">
        <v>44501</v>
      </c>
      <c r="G224" t="s">
        <v>98</v>
      </c>
      <c r="H224">
        <v>642369</v>
      </c>
      <c r="I224">
        <v>385421</v>
      </c>
      <c r="J224">
        <v>256948</v>
      </c>
      <c r="K224">
        <v>611774882</v>
      </c>
      <c r="L224">
        <v>1000000000</v>
      </c>
      <c r="M224">
        <v>160000000</v>
      </c>
      <c r="N224">
        <v>320000</v>
      </c>
      <c r="O224">
        <v>140000</v>
      </c>
      <c r="P224">
        <v>1300000</v>
      </c>
      <c r="Q224">
        <v>4.7481268762562354E-2</v>
      </c>
      <c r="R224">
        <v>0.10869565217391304</v>
      </c>
      <c r="S224">
        <v>0.5</v>
      </c>
      <c r="T224">
        <v>0.32</v>
      </c>
      <c r="U224">
        <v>0.31111111111111112</v>
      </c>
      <c r="V224">
        <v>0.28888888888888886</v>
      </c>
      <c r="W224">
        <v>0.11580622073831831</v>
      </c>
      <c r="X224">
        <v>0.23467468463915261</v>
      </c>
      <c r="Y224">
        <v>23.46746846391526</v>
      </c>
      <c r="Z224" t="s">
        <v>967</v>
      </c>
      <c r="AA224">
        <v>0.59999937730494468</v>
      </c>
      <c r="AB224">
        <v>0.40000062269505532</v>
      </c>
      <c r="AC224">
        <v>0.66666839637694886</v>
      </c>
      <c r="AD224" t="s">
        <v>976</v>
      </c>
      <c r="AE224">
        <v>1771774882</v>
      </c>
      <c r="AF224" t="s">
        <v>1026</v>
      </c>
    </row>
    <row r="225" spans="1:32" x14ac:dyDescent="0.35">
      <c r="A225">
        <v>223</v>
      </c>
      <c r="B225">
        <v>23</v>
      </c>
      <c r="C225">
        <v>2021</v>
      </c>
      <c r="D225" t="s">
        <v>327</v>
      </c>
      <c r="E225" t="s">
        <v>328</v>
      </c>
      <c r="F225" s="4">
        <v>44474</v>
      </c>
      <c r="G225" t="s">
        <v>24</v>
      </c>
      <c r="H225">
        <v>574445</v>
      </c>
      <c r="I225">
        <v>344667</v>
      </c>
      <c r="J225">
        <v>229778</v>
      </c>
      <c r="K225">
        <v>1288552118</v>
      </c>
      <c r="L225">
        <v>2800000000</v>
      </c>
      <c r="M225">
        <v>220000000</v>
      </c>
      <c r="N225">
        <v>500000</v>
      </c>
      <c r="O225">
        <v>220000</v>
      </c>
      <c r="P225">
        <v>2000000</v>
      </c>
      <c r="Q225">
        <v>0.10000752111513947</v>
      </c>
      <c r="R225">
        <v>0.30434782608695654</v>
      </c>
      <c r="S225">
        <v>0.6875</v>
      </c>
      <c r="T225">
        <v>0.5</v>
      </c>
      <c r="U225">
        <v>0.48888888888888887</v>
      </c>
      <c r="V225">
        <v>0.44444444444444442</v>
      </c>
      <c r="W225">
        <v>0.10356088863569578</v>
      </c>
      <c r="X225">
        <v>0.37114607087432316</v>
      </c>
      <c r="Y225">
        <v>37.114607087432319</v>
      </c>
      <c r="Z225" t="s">
        <v>967</v>
      </c>
      <c r="AA225">
        <v>0.6</v>
      </c>
      <c r="AB225">
        <v>0.4</v>
      </c>
      <c r="AC225">
        <v>0.66666666666666663</v>
      </c>
      <c r="AD225" t="s">
        <v>977</v>
      </c>
      <c r="AE225">
        <v>4308552118</v>
      </c>
      <c r="AF225" t="s">
        <v>1030</v>
      </c>
    </row>
    <row r="226" spans="1:32" x14ac:dyDescent="0.35">
      <c r="A226">
        <v>224</v>
      </c>
      <c r="B226">
        <v>24</v>
      </c>
      <c r="C226">
        <v>2021</v>
      </c>
      <c r="D226" t="s">
        <v>329</v>
      </c>
      <c r="E226" t="s">
        <v>37</v>
      </c>
      <c r="F226" s="4">
        <v>44358</v>
      </c>
      <c r="G226" t="s">
        <v>38</v>
      </c>
      <c r="H226">
        <v>559093</v>
      </c>
      <c r="I226">
        <v>335456</v>
      </c>
      <c r="J226">
        <v>223637</v>
      </c>
      <c r="K226">
        <v>1544118994</v>
      </c>
      <c r="L226">
        <v>2000000000</v>
      </c>
      <c r="M226">
        <v>210000000</v>
      </c>
      <c r="N226">
        <v>480000</v>
      </c>
      <c r="O226">
        <v>200000</v>
      </c>
      <c r="P226">
        <v>1900000</v>
      </c>
      <c r="Q226">
        <v>0.11984265963291282</v>
      </c>
      <c r="R226">
        <v>0.21739130434782608</v>
      </c>
      <c r="S226">
        <v>0.65625</v>
      </c>
      <c r="T226">
        <v>0.48</v>
      </c>
      <c r="U226">
        <v>0.44444444444444442</v>
      </c>
      <c r="V226">
        <v>0.42222222222222222</v>
      </c>
      <c r="W226">
        <v>0.10079323157133765</v>
      </c>
      <c r="X226">
        <v>0.34369740039034635</v>
      </c>
      <c r="Y226">
        <v>34.369740039034639</v>
      </c>
      <c r="Z226" t="s">
        <v>967</v>
      </c>
      <c r="AA226">
        <v>0.60000035772223936</v>
      </c>
      <c r="AB226">
        <v>0.39999964227776058</v>
      </c>
      <c r="AC226">
        <v>0.66666567299437185</v>
      </c>
      <c r="AD226" t="s">
        <v>977</v>
      </c>
      <c r="AE226">
        <v>3754118994</v>
      </c>
      <c r="AF226" t="s">
        <v>1027</v>
      </c>
    </row>
    <row r="227" spans="1:32" x14ac:dyDescent="0.35">
      <c r="A227">
        <v>225</v>
      </c>
      <c r="B227">
        <v>25</v>
      </c>
      <c r="C227">
        <v>2021</v>
      </c>
      <c r="D227" t="s">
        <v>330</v>
      </c>
      <c r="E227" t="s">
        <v>331</v>
      </c>
      <c r="F227" s="4">
        <v>44267</v>
      </c>
      <c r="G227" t="s">
        <v>48</v>
      </c>
      <c r="H227">
        <v>516915</v>
      </c>
      <c r="I227">
        <v>310149</v>
      </c>
      <c r="J227">
        <v>206766</v>
      </c>
      <c r="K227">
        <v>2112774552</v>
      </c>
      <c r="L227">
        <v>3200000000</v>
      </c>
      <c r="M227">
        <v>260000000</v>
      </c>
      <c r="N227">
        <v>700000</v>
      </c>
      <c r="O227">
        <v>300000</v>
      </c>
      <c r="P227">
        <v>3000000</v>
      </c>
      <c r="Q227">
        <v>0.16397733756289501</v>
      </c>
      <c r="R227">
        <v>0.34782608695652173</v>
      </c>
      <c r="S227">
        <v>0.8125</v>
      </c>
      <c r="T227">
        <v>0.7</v>
      </c>
      <c r="U227">
        <v>0.66666666666666663</v>
      </c>
      <c r="V227">
        <v>0.66666666666666663</v>
      </c>
      <c r="W227">
        <v>9.3189385840455885E-2</v>
      </c>
      <c r="X227">
        <v>0.48543885465304659</v>
      </c>
      <c r="Y227">
        <v>48.543885465304662</v>
      </c>
      <c r="Z227" t="s">
        <v>968</v>
      </c>
      <c r="AA227">
        <v>0.6</v>
      </c>
      <c r="AB227">
        <v>0.4</v>
      </c>
      <c r="AC227">
        <v>0.66666666666666663</v>
      </c>
      <c r="AD227" t="s">
        <v>977</v>
      </c>
      <c r="AE227">
        <v>5572774552</v>
      </c>
      <c r="AF227" t="s">
        <v>1034</v>
      </c>
    </row>
    <row r="228" spans="1:32" x14ac:dyDescent="0.35">
      <c r="A228">
        <v>226</v>
      </c>
      <c r="B228">
        <v>26</v>
      </c>
      <c r="C228">
        <v>2021</v>
      </c>
      <c r="D228" t="s">
        <v>332</v>
      </c>
      <c r="E228" t="s">
        <v>84</v>
      </c>
      <c r="F228" s="4">
        <v>44256</v>
      </c>
      <c r="G228" t="s">
        <v>85</v>
      </c>
      <c r="H228">
        <v>514515</v>
      </c>
      <c r="I228">
        <v>308709</v>
      </c>
      <c r="J228">
        <v>205806</v>
      </c>
      <c r="K228">
        <v>888552118</v>
      </c>
      <c r="L228">
        <v>1200000000</v>
      </c>
      <c r="M228">
        <v>200000000</v>
      </c>
      <c r="N228">
        <v>450000</v>
      </c>
      <c r="O228">
        <v>190000</v>
      </c>
      <c r="P228">
        <v>1800000</v>
      </c>
      <c r="Q228">
        <v>6.8962592557538213E-2</v>
      </c>
      <c r="R228">
        <v>0.13043478260869565</v>
      </c>
      <c r="S228">
        <v>0.625</v>
      </c>
      <c r="T228">
        <v>0.45</v>
      </c>
      <c r="U228">
        <v>0.42222222222222222</v>
      </c>
      <c r="V228">
        <v>0.4</v>
      </c>
      <c r="W228">
        <v>9.2756714074271718E-2</v>
      </c>
      <c r="X228">
        <v>0.30442930714089389</v>
      </c>
      <c r="Y228">
        <v>30.442930714089389</v>
      </c>
      <c r="Z228" t="s">
        <v>967</v>
      </c>
      <c r="AA228">
        <v>0.6</v>
      </c>
      <c r="AB228">
        <v>0.4</v>
      </c>
      <c r="AC228">
        <v>0.66666666666666663</v>
      </c>
      <c r="AD228" t="s">
        <v>977</v>
      </c>
      <c r="AE228">
        <v>2288552118</v>
      </c>
      <c r="AF228" t="s">
        <v>1034</v>
      </c>
    </row>
    <row r="229" spans="1:32" x14ac:dyDescent="0.35">
      <c r="A229">
        <v>227</v>
      </c>
      <c r="B229">
        <v>27</v>
      </c>
      <c r="C229">
        <v>2021</v>
      </c>
      <c r="D229" t="s">
        <v>333</v>
      </c>
      <c r="E229" t="s">
        <v>104</v>
      </c>
      <c r="F229" s="4">
        <v>44463</v>
      </c>
      <c r="G229" t="s">
        <v>38</v>
      </c>
      <c r="H229">
        <v>500124</v>
      </c>
      <c r="I229">
        <v>300074</v>
      </c>
      <c r="J229">
        <v>200050</v>
      </c>
      <c r="K229">
        <v>1322884661</v>
      </c>
      <c r="L229">
        <v>2300000000</v>
      </c>
      <c r="M229">
        <v>230000000</v>
      </c>
      <c r="N229">
        <v>520000</v>
      </c>
      <c r="O229">
        <v>230000</v>
      </c>
      <c r="P229">
        <v>2100000</v>
      </c>
      <c r="Q229">
        <v>0.10267214947672891</v>
      </c>
      <c r="R229">
        <v>0.25</v>
      </c>
      <c r="S229">
        <v>0.71875</v>
      </c>
      <c r="T229">
        <v>0.52</v>
      </c>
      <c r="U229">
        <v>0.51111111111111107</v>
      </c>
      <c r="V229">
        <v>0.46666666666666667</v>
      </c>
      <c r="W229">
        <v>9.016230599628984E-2</v>
      </c>
      <c r="X229">
        <v>0.3739557850098475</v>
      </c>
      <c r="Y229">
        <v>37.395578500984747</v>
      </c>
      <c r="Z229" t="s">
        <v>967</v>
      </c>
      <c r="AA229">
        <v>0.59999920019835085</v>
      </c>
      <c r="AB229">
        <v>0.40000079980164921</v>
      </c>
      <c r="AC229">
        <v>0.6666688883408759</v>
      </c>
      <c r="AD229" t="s">
        <v>976</v>
      </c>
      <c r="AE229">
        <v>3852884661</v>
      </c>
      <c r="AF229" t="s">
        <v>1025</v>
      </c>
    </row>
    <row r="230" spans="1:32" x14ac:dyDescent="0.35">
      <c r="A230">
        <v>228</v>
      </c>
      <c r="B230">
        <v>28</v>
      </c>
      <c r="C230">
        <v>2021</v>
      </c>
      <c r="D230" t="s">
        <v>43</v>
      </c>
      <c r="E230" t="s">
        <v>17</v>
      </c>
      <c r="F230" s="4">
        <v>43238</v>
      </c>
      <c r="G230" t="s">
        <v>18</v>
      </c>
      <c r="H230">
        <v>458050</v>
      </c>
      <c r="I230">
        <v>274830</v>
      </c>
      <c r="J230">
        <v>183220</v>
      </c>
      <c r="K230">
        <v>10442118775</v>
      </c>
      <c r="L230">
        <v>6800000000</v>
      </c>
      <c r="M230">
        <v>300000000</v>
      </c>
      <c r="N230">
        <v>900000</v>
      </c>
      <c r="O230">
        <v>400000</v>
      </c>
      <c r="P230">
        <v>4000000</v>
      </c>
      <c r="Q230">
        <v>0.81043707839965451</v>
      </c>
      <c r="R230">
        <v>0.73913043478260865</v>
      </c>
      <c r="S230">
        <v>0.9375</v>
      </c>
      <c r="T230">
        <v>0.9</v>
      </c>
      <c r="U230">
        <v>0.88888888888888884</v>
      </c>
      <c r="V230">
        <v>0.88888888888888884</v>
      </c>
      <c r="W230">
        <v>8.2577209375276059E-2</v>
      </c>
      <c r="X230">
        <v>0.76946156327848392</v>
      </c>
      <c r="Y230">
        <v>76.946156327848385</v>
      </c>
      <c r="Z230" t="s">
        <v>969</v>
      </c>
      <c r="AA230">
        <v>0.6</v>
      </c>
      <c r="AB230">
        <v>0.4</v>
      </c>
      <c r="AC230">
        <v>0.66666666666666663</v>
      </c>
      <c r="AD230" t="s">
        <v>977</v>
      </c>
      <c r="AE230">
        <v>17542118775</v>
      </c>
      <c r="AF230" t="s">
        <v>1032</v>
      </c>
    </row>
    <row r="231" spans="1:32" x14ac:dyDescent="0.35">
      <c r="A231">
        <v>229</v>
      </c>
      <c r="B231">
        <v>29</v>
      </c>
      <c r="C231">
        <v>2021</v>
      </c>
      <c r="D231" t="s">
        <v>334</v>
      </c>
      <c r="E231" t="s">
        <v>35</v>
      </c>
      <c r="F231" s="4">
        <v>44271</v>
      </c>
      <c r="G231" t="s">
        <v>24</v>
      </c>
      <c r="H231">
        <v>442742</v>
      </c>
      <c r="I231">
        <v>265645</v>
      </c>
      <c r="J231">
        <v>177097</v>
      </c>
      <c r="K231">
        <v>344118552</v>
      </c>
      <c r="L231">
        <v>600000000</v>
      </c>
      <c r="M231">
        <v>200000000</v>
      </c>
      <c r="N231">
        <v>450000</v>
      </c>
      <c r="O231">
        <v>190000</v>
      </c>
      <c r="P231">
        <v>1800000</v>
      </c>
      <c r="Q231">
        <v>2.6707839655462987E-2</v>
      </c>
      <c r="R231">
        <v>6.5217391304347824E-2</v>
      </c>
      <c r="S231">
        <v>0.625</v>
      </c>
      <c r="T231">
        <v>0.45</v>
      </c>
      <c r="U231">
        <v>0.42222222222222222</v>
      </c>
      <c r="V231">
        <v>0.4</v>
      </c>
      <c r="W231">
        <v>7.981748462663131E-2</v>
      </c>
      <c r="X231">
        <v>0.28431317985754079</v>
      </c>
      <c r="Y231">
        <v>28.431317985754077</v>
      </c>
      <c r="Z231" t="s">
        <v>967</v>
      </c>
      <c r="AA231">
        <v>0.59999954826964685</v>
      </c>
      <c r="AB231">
        <v>0.40000045173035309</v>
      </c>
      <c r="AC231">
        <v>0.66666792147414788</v>
      </c>
      <c r="AD231" t="s">
        <v>976</v>
      </c>
      <c r="AE231">
        <v>1144118552</v>
      </c>
      <c r="AF231" t="s">
        <v>1034</v>
      </c>
    </row>
    <row r="232" spans="1:32" x14ac:dyDescent="0.35">
      <c r="A232">
        <v>230</v>
      </c>
      <c r="B232">
        <v>30</v>
      </c>
      <c r="C232">
        <v>2021</v>
      </c>
      <c r="D232" t="s">
        <v>335</v>
      </c>
      <c r="E232" t="s">
        <v>58</v>
      </c>
      <c r="F232" s="4">
        <v>44519</v>
      </c>
      <c r="G232" t="s">
        <v>59</v>
      </c>
      <c r="H232">
        <v>424618</v>
      </c>
      <c r="I232">
        <v>254771</v>
      </c>
      <c r="J232">
        <v>169847</v>
      </c>
      <c r="K232">
        <v>611884661</v>
      </c>
      <c r="L232">
        <v>1000000000</v>
      </c>
      <c r="M232">
        <v>200000000</v>
      </c>
      <c r="N232">
        <v>450000</v>
      </c>
      <c r="O232">
        <v>190000</v>
      </c>
      <c r="P232">
        <v>1800000</v>
      </c>
      <c r="Q232">
        <v>4.7489788965592666E-2</v>
      </c>
      <c r="R232">
        <v>0.10869565217391304</v>
      </c>
      <c r="S232">
        <v>0.625</v>
      </c>
      <c r="T232">
        <v>0.45</v>
      </c>
      <c r="U232">
        <v>0.42222222222222222</v>
      </c>
      <c r="V232">
        <v>0.4</v>
      </c>
      <c r="W232">
        <v>7.6550091672330456E-2</v>
      </c>
      <c r="X232">
        <v>0.29508582185621712</v>
      </c>
      <c r="Y232">
        <v>29.508582185621712</v>
      </c>
      <c r="Z232" t="s">
        <v>967</v>
      </c>
      <c r="AA232">
        <v>0.6000004710115916</v>
      </c>
      <c r="AB232">
        <v>0.3999995289884084</v>
      </c>
      <c r="AC232">
        <v>0.66666535830216156</v>
      </c>
      <c r="AD232" t="s">
        <v>977</v>
      </c>
      <c r="AE232">
        <v>1811884661</v>
      </c>
      <c r="AF232" t="s">
        <v>1026</v>
      </c>
    </row>
    <row r="233" spans="1:32" x14ac:dyDescent="0.35">
      <c r="A233">
        <v>231</v>
      </c>
      <c r="B233">
        <v>31</v>
      </c>
      <c r="C233">
        <v>2021</v>
      </c>
      <c r="D233" t="s">
        <v>42</v>
      </c>
      <c r="E233" t="s">
        <v>17</v>
      </c>
      <c r="F233" s="4">
        <v>43336</v>
      </c>
      <c r="G233" t="s">
        <v>18</v>
      </c>
      <c r="H233">
        <v>411822</v>
      </c>
      <c r="I233">
        <v>247093</v>
      </c>
      <c r="J233">
        <v>164729</v>
      </c>
      <c r="K233">
        <v>9884662114</v>
      </c>
      <c r="L233">
        <v>7000000000</v>
      </c>
      <c r="M233">
        <v>300000000</v>
      </c>
      <c r="N233">
        <v>900000</v>
      </c>
      <c r="O233">
        <v>400000</v>
      </c>
      <c r="P233">
        <v>4000000</v>
      </c>
      <c r="Q233">
        <v>0.76717157286289461</v>
      </c>
      <c r="R233">
        <v>0.76086956521739135</v>
      </c>
      <c r="S233">
        <v>0.9375</v>
      </c>
      <c r="T233">
        <v>0.9</v>
      </c>
      <c r="U233">
        <v>0.88888888888888884</v>
      </c>
      <c r="V233">
        <v>0.88888888888888884</v>
      </c>
      <c r="W233">
        <v>7.4243230038958483E-2</v>
      </c>
      <c r="X233">
        <v>0.7644526867287853</v>
      </c>
      <c r="Y233">
        <v>76.445268672878527</v>
      </c>
      <c r="Z233" t="s">
        <v>969</v>
      </c>
      <c r="AA233">
        <v>0.59999951435328858</v>
      </c>
      <c r="AB233">
        <v>0.40000048564671142</v>
      </c>
      <c r="AC233">
        <v>0.66666801568640144</v>
      </c>
      <c r="AD233" t="s">
        <v>976</v>
      </c>
      <c r="AE233">
        <v>17184662114</v>
      </c>
      <c r="AF233" t="s">
        <v>1031</v>
      </c>
    </row>
    <row r="234" spans="1:32" x14ac:dyDescent="0.35">
      <c r="A234">
        <v>232</v>
      </c>
      <c r="B234">
        <v>32</v>
      </c>
      <c r="C234">
        <v>2021</v>
      </c>
      <c r="D234" t="s">
        <v>336</v>
      </c>
      <c r="E234" t="s">
        <v>84</v>
      </c>
      <c r="F234" s="4">
        <v>44540</v>
      </c>
      <c r="G234" t="s">
        <v>85</v>
      </c>
      <c r="H234">
        <v>407165</v>
      </c>
      <c r="I234">
        <v>244299</v>
      </c>
      <c r="J234">
        <v>162866</v>
      </c>
      <c r="K234">
        <v>822552118</v>
      </c>
      <c r="L234">
        <v>1400000000</v>
      </c>
      <c r="M234">
        <v>210000000</v>
      </c>
      <c r="N234">
        <v>480000</v>
      </c>
      <c r="O234">
        <v>200000</v>
      </c>
      <c r="P234">
        <v>1900000</v>
      </c>
      <c r="Q234">
        <v>6.3840179345534001E-2</v>
      </c>
      <c r="R234">
        <v>0.15217391304347827</v>
      </c>
      <c r="S234">
        <v>0.65625</v>
      </c>
      <c r="T234">
        <v>0.48</v>
      </c>
      <c r="U234">
        <v>0.44444444444444442</v>
      </c>
      <c r="V234">
        <v>0.42222222222222222</v>
      </c>
      <c r="W234">
        <v>7.3403666532658604E-2</v>
      </c>
      <c r="X234">
        <v>0.31951714526262431</v>
      </c>
      <c r="Y234">
        <v>31.951714526262432</v>
      </c>
      <c r="Z234" t="s">
        <v>967</v>
      </c>
      <c r="AA234">
        <v>0.6</v>
      </c>
      <c r="AB234">
        <v>0.4</v>
      </c>
      <c r="AC234">
        <v>0.66666666666666663</v>
      </c>
      <c r="AD234" t="s">
        <v>977</v>
      </c>
      <c r="AE234">
        <v>2432552118</v>
      </c>
      <c r="AF234" t="s">
        <v>1035</v>
      </c>
    </row>
    <row r="235" spans="1:32" x14ac:dyDescent="0.35">
      <c r="A235">
        <v>233</v>
      </c>
      <c r="B235">
        <v>33</v>
      </c>
      <c r="C235">
        <v>2021</v>
      </c>
      <c r="D235" t="s">
        <v>337</v>
      </c>
      <c r="E235" t="s">
        <v>69</v>
      </c>
      <c r="F235" s="4">
        <v>44280</v>
      </c>
      <c r="G235" t="s">
        <v>70</v>
      </c>
      <c r="H235">
        <v>402864</v>
      </c>
      <c r="I235">
        <v>241718</v>
      </c>
      <c r="J235">
        <v>161146</v>
      </c>
      <c r="K235">
        <v>2774552884</v>
      </c>
      <c r="L235">
        <v>2500000000</v>
      </c>
      <c r="M235">
        <v>260000000</v>
      </c>
      <c r="N235">
        <v>700000</v>
      </c>
      <c r="O235">
        <v>300000</v>
      </c>
      <c r="P235">
        <v>2500000</v>
      </c>
      <c r="Q235">
        <v>0.21533949015766635</v>
      </c>
      <c r="R235">
        <v>0.27173913043478259</v>
      </c>
      <c r="S235">
        <v>0.8125</v>
      </c>
      <c r="T235">
        <v>0.7</v>
      </c>
      <c r="U235">
        <v>0.66666666666666663</v>
      </c>
      <c r="V235">
        <v>0.55555555555555558</v>
      </c>
      <c r="W235">
        <v>7.262828267167605E-2</v>
      </c>
      <c r="X235">
        <v>0.46615420482951064</v>
      </c>
      <c r="Y235">
        <v>46.615420482951066</v>
      </c>
      <c r="Z235" t="s">
        <v>968</v>
      </c>
      <c r="AA235">
        <v>0.59999900710909881</v>
      </c>
      <c r="AB235">
        <v>0.40000099289090113</v>
      </c>
      <c r="AC235">
        <v>0.66666942470151169</v>
      </c>
      <c r="AD235" t="s">
        <v>976</v>
      </c>
      <c r="AE235">
        <v>5534552884</v>
      </c>
      <c r="AF235" t="s">
        <v>1034</v>
      </c>
    </row>
    <row r="236" spans="1:32" x14ac:dyDescent="0.35">
      <c r="A236">
        <v>234</v>
      </c>
      <c r="B236">
        <v>34</v>
      </c>
      <c r="C236">
        <v>2021</v>
      </c>
      <c r="D236" t="s">
        <v>196</v>
      </c>
      <c r="E236" t="s">
        <v>174</v>
      </c>
      <c r="F236" s="4">
        <v>44158</v>
      </c>
      <c r="G236" t="s">
        <v>24</v>
      </c>
      <c r="H236">
        <v>393900</v>
      </c>
      <c r="I236">
        <v>236340</v>
      </c>
      <c r="J236">
        <v>157560</v>
      </c>
      <c r="K236">
        <v>524118907</v>
      </c>
      <c r="L236">
        <v>1300000000</v>
      </c>
      <c r="M236">
        <v>220000000</v>
      </c>
      <c r="N236">
        <v>500000</v>
      </c>
      <c r="O236">
        <v>220000</v>
      </c>
      <c r="P236">
        <v>2000000</v>
      </c>
      <c r="Q236">
        <v>4.0678085058757647E-2</v>
      </c>
      <c r="R236">
        <v>0.14130434782608695</v>
      </c>
      <c r="S236">
        <v>0.6875</v>
      </c>
      <c r="T236">
        <v>0.5</v>
      </c>
      <c r="U236">
        <v>0.48888888888888887</v>
      </c>
      <c r="V236">
        <v>0.44444444444444442</v>
      </c>
      <c r="W236">
        <v>7.1012253624978136E-2</v>
      </c>
      <c r="X236">
        <v>0.32916903122864766</v>
      </c>
      <c r="Y236">
        <v>32.916903122864767</v>
      </c>
      <c r="Z236" t="s">
        <v>967</v>
      </c>
      <c r="AA236">
        <v>0.6</v>
      </c>
      <c r="AB236">
        <v>0.4</v>
      </c>
      <c r="AC236">
        <v>0.66666666666666663</v>
      </c>
      <c r="AD236" t="s">
        <v>977</v>
      </c>
      <c r="AE236">
        <v>2044118907</v>
      </c>
      <c r="AF236" t="s">
        <v>1026</v>
      </c>
    </row>
    <row r="237" spans="1:32" x14ac:dyDescent="0.35">
      <c r="A237">
        <v>235</v>
      </c>
      <c r="B237">
        <v>35</v>
      </c>
      <c r="C237">
        <v>2021</v>
      </c>
      <c r="D237" t="s">
        <v>41</v>
      </c>
      <c r="E237" t="s">
        <v>17</v>
      </c>
      <c r="F237" s="4">
        <v>42996</v>
      </c>
      <c r="G237" t="s">
        <v>18</v>
      </c>
      <c r="H237">
        <v>391160</v>
      </c>
      <c r="I237">
        <v>234696</v>
      </c>
      <c r="J237">
        <v>156464</v>
      </c>
      <c r="K237">
        <v>7118552441</v>
      </c>
      <c r="L237">
        <v>5500000000</v>
      </c>
      <c r="M237">
        <v>300000000</v>
      </c>
      <c r="N237">
        <v>900000</v>
      </c>
      <c r="O237">
        <v>400000</v>
      </c>
      <c r="P237">
        <v>4000000</v>
      </c>
      <c r="Q237">
        <v>0.55248737991095764</v>
      </c>
      <c r="R237">
        <v>0.59782608695652173</v>
      </c>
      <c r="S237">
        <v>0.9375</v>
      </c>
      <c r="T237">
        <v>0.9</v>
      </c>
      <c r="U237">
        <v>0.88888888888888884</v>
      </c>
      <c r="V237">
        <v>0.88888888888888884</v>
      </c>
      <c r="W237">
        <v>7.051828669191787E-2</v>
      </c>
      <c r="X237">
        <v>0.69768239692491429</v>
      </c>
      <c r="Y237">
        <v>69.768239692491434</v>
      </c>
      <c r="Z237" t="s">
        <v>966</v>
      </c>
      <c r="AA237">
        <v>0.6</v>
      </c>
      <c r="AB237">
        <v>0.4</v>
      </c>
      <c r="AC237">
        <v>0.66666666666666663</v>
      </c>
      <c r="AD237" t="s">
        <v>977</v>
      </c>
      <c r="AE237">
        <v>12918552441</v>
      </c>
      <c r="AF237" t="s">
        <v>1025</v>
      </c>
    </row>
    <row r="238" spans="1:32" x14ac:dyDescent="0.35">
      <c r="A238">
        <v>236</v>
      </c>
      <c r="B238">
        <v>36</v>
      </c>
      <c r="C238">
        <v>2021</v>
      </c>
      <c r="D238" t="s">
        <v>338</v>
      </c>
      <c r="E238" t="s">
        <v>339</v>
      </c>
      <c r="F238" s="4">
        <v>44285</v>
      </c>
      <c r="G238" t="s">
        <v>24</v>
      </c>
      <c r="H238">
        <v>380178</v>
      </c>
      <c r="I238">
        <v>228107</v>
      </c>
      <c r="J238">
        <v>152071</v>
      </c>
      <c r="K238">
        <v>1022884552</v>
      </c>
      <c r="L238">
        <v>900000000</v>
      </c>
      <c r="M238">
        <v>210000000</v>
      </c>
      <c r="N238">
        <v>480000</v>
      </c>
      <c r="O238">
        <v>200000</v>
      </c>
      <c r="P238">
        <v>1900000</v>
      </c>
      <c r="Q238">
        <v>7.9388444598784927E-2</v>
      </c>
      <c r="R238">
        <v>9.7826086956521743E-2</v>
      </c>
      <c r="S238">
        <v>0.65625</v>
      </c>
      <c r="T238">
        <v>0.48</v>
      </c>
      <c r="U238">
        <v>0.44444444444444442</v>
      </c>
      <c r="V238">
        <v>0.42222222222222222</v>
      </c>
      <c r="W238">
        <v>6.853845280182011E-2</v>
      </c>
      <c r="X238">
        <v>0.31254152906303467</v>
      </c>
      <c r="Y238">
        <v>31.254152906303467</v>
      </c>
      <c r="Z238" t="s">
        <v>967</v>
      </c>
      <c r="AA238">
        <v>0.60000052606936749</v>
      </c>
      <c r="AB238">
        <v>0.39999947393063251</v>
      </c>
      <c r="AC238">
        <v>0.6666652053641493</v>
      </c>
      <c r="AD238" t="s">
        <v>977</v>
      </c>
      <c r="AE238">
        <v>2132884552</v>
      </c>
      <c r="AF238" t="s">
        <v>1034</v>
      </c>
    </row>
    <row r="239" spans="1:32" x14ac:dyDescent="0.35">
      <c r="A239">
        <v>237</v>
      </c>
      <c r="B239">
        <v>37</v>
      </c>
      <c r="C239">
        <v>2021</v>
      </c>
      <c r="D239" t="s">
        <v>340</v>
      </c>
      <c r="E239" t="s">
        <v>88</v>
      </c>
      <c r="F239" s="4">
        <v>44424</v>
      </c>
      <c r="G239" t="s">
        <v>24</v>
      </c>
      <c r="H239">
        <v>363602</v>
      </c>
      <c r="I239">
        <v>218161</v>
      </c>
      <c r="J239">
        <v>145441</v>
      </c>
      <c r="K239">
        <v>822118552</v>
      </c>
      <c r="L239">
        <v>1600000000</v>
      </c>
      <c r="M239">
        <v>200000000</v>
      </c>
      <c r="N239">
        <v>450000</v>
      </c>
      <c r="O239">
        <v>190000</v>
      </c>
      <c r="P239">
        <v>1800000</v>
      </c>
      <c r="Q239">
        <v>6.380652928179649E-2</v>
      </c>
      <c r="R239">
        <v>0.17391304347826086</v>
      </c>
      <c r="S239">
        <v>0.625</v>
      </c>
      <c r="T239">
        <v>0.45</v>
      </c>
      <c r="U239">
        <v>0.42222222222222222</v>
      </c>
      <c r="V239">
        <v>0.4</v>
      </c>
      <c r="W239">
        <v>6.5550133136708058E-2</v>
      </c>
      <c r="X239">
        <v>0.30789979619595448</v>
      </c>
      <c r="Y239">
        <v>30.789979619595449</v>
      </c>
      <c r="Z239" t="s">
        <v>967</v>
      </c>
      <c r="AA239">
        <v>0.59999944994802012</v>
      </c>
      <c r="AB239">
        <v>0.40000055005197993</v>
      </c>
      <c r="AC239">
        <v>0.66666819459023385</v>
      </c>
      <c r="AD239" t="s">
        <v>976</v>
      </c>
      <c r="AE239">
        <v>2622118552</v>
      </c>
      <c r="AF239" t="s">
        <v>1031</v>
      </c>
    </row>
    <row r="240" spans="1:32" x14ac:dyDescent="0.35">
      <c r="A240">
        <v>238</v>
      </c>
      <c r="B240">
        <v>38</v>
      </c>
      <c r="C240">
        <v>2021</v>
      </c>
      <c r="D240" t="s">
        <v>341</v>
      </c>
      <c r="E240" t="s">
        <v>102</v>
      </c>
      <c r="F240" s="4">
        <v>44291</v>
      </c>
      <c r="G240" t="s">
        <v>59</v>
      </c>
      <c r="H240">
        <v>360911</v>
      </c>
      <c r="I240">
        <v>216547</v>
      </c>
      <c r="J240">
        <v>144364</v>
      </c>
      <c r="K240">
        <v>611552118</v>
      </c>
      <c r="L240">
        <v>900000000</v>
      </c>
      <c r="M240">
        <v>200000000</v>
      </c>
      <c r="N240">
        <v>450000</v>
      </c>
      <c r="O240">
        <v>190000</v>
      </c>
      <c r="P240">
        <v>1800000</v>
      </c>
      <c r="Q240">
        <v>4.7463979531399338E-2</v>
      </c>
      <c r="R240">
        <v>9.7826086956521743E-2</v>
      </c>
      <c r="S240">
        <v>0.625</v>
      </c>
      <c r="T240">
        <v>0.45</v>
      </c>
      <c r="U240">
        <v>0.42222222222222222</v>
      </c>
      <c r="V240">
        <v>0.4</v>
      </c>
      <c r="W240">
        <v>6.5064999918874045E-2</v>
      </c>
      <c r="X240">
        <v>0.2919699899782256</v>
      </c>
      <c r="Y240">
        <v>29.196998997822561</v>
      </c>
      <c r="Z240" t="s">
        <v>967</v>
      </c>
      <c r="AA240">
        <v>0.60000110830648001</v>
      </c>
      <c r="AB240">
        <v>0.39999889169351999</v>
      </c>
      <c r="AC240">
        <v>0.66666358804324233</v>
      </c>
      <c r="AD240" t="s">
        <v>977</v>
      </c>
      <c r="AE240">
        <v>1711552118</v>
      </c>
      <c r="AF240" t="s">
        <v>1024</v>
      </c>
    </row>
    <row r="241" spans="1:32" x14ac:dyDescent="0.35">
      <c r="A241">
        <v>239</v>
      </c>
      <c r="B241">
        <v>39</v>
      </c>
      <c r="C241">
        <v>2021</v>
      </c>
      <c r="D241" t="s">
        <v>16</v>
      </c>
      <c r="E241" t="s">
        <v>17</v>
      </c>
      <c r="F241" s="4">
        <v>43567</v>
      </c>
      <c r="G241" t="s">
        <v>18</v>
      </c>
      <c r="H241">
        <v>358154</v>
      </c>
      <c r="I241">
        <v>214892</v>
      </c>
      <c r="J241">
        <v>143262</v>
      </c>
      <c r="K241">
        <v>6214552883</v>
      </c>
      <c r="L241">
        <v>3900000000</v>
      </c>
      <c r="M241">
        <v>300000000</v>
      </c>
      <c r="N241">
        <v>900000</v>
      </c>
      <c r="O241">
        <v>400000</v>
      </c>
      <c r="P241">
        <v>4000000</v>
      </c>
      <c r="Q241">
        <v>0.48232587567542484</v>
      </c>
      <c r="R241">
        <v>0.42391304347826086</v>
      </c>
      <c r="S241">
        <v>0.9375</v>
      </c>
      <c r="T241">
        <v>0.9</v>
      </c>
      <c r="U241">
        <v>0.88888888888888884</v>
      </c>
      <c r="V241">
        <v>0.88888888888888884</v>
      </c>
      <c r="W241">
        <v>6.4567968227469977E-2</v>
      </c>
      <c r="X241">
        <v>0.65483357374012474</v>
      </c>
      <c r="Y241">
        <v>65.483357374012471</v>
      </c>
      <c r="Z241" t="s">
        <v>966</v>
      </c>
      <c r="AA241">
        <v>0.59999888316199179</v>
      </c>
      <c r="AB241">
        <v>0.40000111683800821</v>
      </c>
      <c r="AC241">
        <v>0.666669769000242</v>
      </c>
      <c r="AD241" t="s">
        <v>976</v>
      </c>
      <c r="AE241">
        <v>10414552883</v>
      </c>
      <c r="AF241" t="s">
        <v>1024</v>
      </c>
    </row>
    <row r="242" spans="1:32" x14ac:dyDescent="0.35">
      <c r="A242">
        <v>240</v>
      </c>
      <c r="B242">
        <v>40</v>
      </c>
      <c r="C242">
        <v>2021</v>
      </c>
      <c r="D242" t="s">
        <v>342</v>
      </c>
      <c r="E242" t="s">
        <v>58</v>
      </c>
      <c r="F242" s="4">
        <v>44270</v>
      </c>
      <c r="G242" t="s">
        <v>62</v>
      </c>
      <c r="H242">
        <v>352734</v>
      </c>
      <c r="I242">
        <v>211640</v>
      </c>
      <c r="J242">
        <v>141094</v>
      </c>
      <c r="K242">
        <v>522884661</v>
      </c>
      <c r="L242">
        <v>1000000000</v>
      </c>
      <c r="M242">
        <v>150000000</v>
      </c>
      <c r="N242">
        <v>300000</v>
      </c>
      <c r="O242">
        <v>130000</v>
      </c>
      <c r="P242">
        <v>1200000</v>
      </c>
      <c r="Q242">
        <v>4.0582292361526384E-2</v>
      </c>
      <c r="R242">
        <v>0.10869565217391304</v>
      </c>
      <c r="S242">
        <v>0.46875</v>
      </c>
      <c r="T242">
        <v>0.3</v>
      </c>
      <c r="U242">
        <v>0.28888888888888886</v>
      </c>
      <c r="V242">
        <v>0.26666666666666666</v>
      </c>
      <c r="W242">
        <v>6.359085115550403E-2</v>
      </c>
      <c r="X242">
        <v>0.21464612267730099</v>
      </c>
      <c r="Y242">
        <v>21.4646122677301</v>
      </c>
      <c r="Z242" t="s">
        <v>967</v>
      </c>
      <c r="AA242">
        <v>0.59999886600100927</v>
      </c>
      <c r="AB242">
        <v>0.40000113399899073</v>
      </c>
      <c r="AC242">
        <v>0.66666981666981662</v>
      </c>
      <c r="AD242" t="s">
        <v>976</v>
      </c>
      <c r="AE242">
        <v>1672884661</v>
      </c>
      <c r="AF242" t="s">
        <v>1034</v>
      </c>
    </row>
    <row r="243" spans="1:32" x14ac:dyDescent="0.35">
      <c r="A243">
        <v>241</v>
      </c>
      <c r="B243">
        <v>41</v>
      </c>
      <c r="C243">
        <v>2021</v>
      </c>
      <c r="D243" t="s">
        <v>188</v>
      </c>
      <c r="E243" t="s">
        <v>17</v>
      </c>
      <c r="F243" s="4">
        <v>43882</v>
      </c>
      <c r="G243" t="s">
        <v>18</v>
      </c>
      <c r="H243">
        <v>345192</v>
      </c>
      <c r="I243">
        <v>207115</v>
      </c>
      <c r="J243">
        <v>138077</v>
      </c>
      <c r="K243">
        <v>12884552118</v>
      </c>
      <c r="L243">
        <v>7200000000</v>
      </c>
      <c r="M243">
        <v>320000000</v>
      </c>
      <c r="N243">
        <v>1000000</v>
      </c>
      <c r="O243">
        <v>450000</v>
      </c>
      <c r="P243">
        <v>4500000</v>
      </c>
      <c r="Q243">
        <v>1</v>
      </c>
      <c r="R243">
        <v>0.78260869565217395</v>
      </c>
      <c r="S243">
        <v>1</v>
      </c>
      <c r="T243">
        <v>1</v>
      </c>
      <c r="U243">
        <v>1</v>
      </c>
      <c r="V243">
        <v>1</v>
      </c>
      <c r="W243">
        <v>6.2231180130270257E-2</v>
      </c>
      <c r="X243">
        <v>0.85988890807519924</v>
      </c>
      <c r="Y243">
        <v>85.988890807519923</v>
      </c>
      <c r="Z243" t="s">
        <v>969</v>
      </c>
      <c r="AA243">
        <v>0.59999942061229694</v>
      </c>
      <c r="AB243">
        <v>0.40000057938770306</v>
      </c>
      <c r="AC243">
        <v>0.66666827607850709</v>
      </c>
      <c r="AD243" t="s">
        <v>976</v>
      </c>
      <c r="AE243">
        <v>20404552118</v>
      </c>
      <c r="AF243" t="s">
        <v>1033</v>
      </c>
    </row>
    <row r="244" spans="1:32" x14ac:dyDescent="0.35">
      <c r="A244">
        <v>242</v>
      </c>
      <c r="B244">
        <v>42</v>
      </c>
      <c r="C244">
        <v>2021</v>
      </c>
      <c r="D244" t="s">
        <v>343</v>
      </c>
      <c r="E244" t="s">
        <v>104</v>
      </c>
      <c r="F244" s="4">
        <v>44316</v>
      </c>
      <c r="G244" t="s">
        <v>38</v>
      </c>
      <c r="H244">
        <v>339940</v>
      </c>
      <c r="I244">
        <v>203964</v>
      </c>
      <c r="J244">
        <v>135976</v>
      </c>
      <c r="K244">
        <v>1122884661</v>
      </c>
      <c r="L244">
        <v>2200000000</v>
      </c>
      <c r="M244">
        <v>220000000</v>
      </c>
      <c r="N244">
        <v>500000</v>
      </c>
      <c r="O244">
        <v>220000</v>
      </c>
      <c r="P244">
        <v>2000000</v>
      </c>
      <c r="Q244">
        <v>8.7149685197928276E-2</v>
      </c>
      <c r="R244">
        <v>0.2391304347826087</v>
      </c>
      <c r="S244">
        <v>0.6875</v>
      </c>
      <c r="T244">
        <v>0.5</v>
      </c>
      <c r="U244">
        <v>0.48888888888888887</v>
      </c>
      <c r="V244">
        <v>0.44444444444444442</v>
      </c>
      <c r="W244">
        <v>6.1284350081937215E-2</v>
      </c>
      <c r="X244">
        <v>0.35309428464657255</v>
      </c>
      <c r="Y244">
        <v>35.309428464657259</v>
      </c>
      <c r="Z244" t="s">
        <v>967</v>
      </c>
      <c r="AA244">
        <v>0.6</v>
      </c>
      <c r="AB244">
        <v>0.4</v>
      </c>
      <c r="AC244">
        <v>0.66666666666666663</v>
      </c>
      <c r="AD244" t="s">
        <v>977</v>
      </c>
      <c r="AE244">
        <v>3542884661</v>
      </c>
      <c r="AF244" t="s">
        <v>1024</v>
      </c>
    </row>
    <row r="245" spans="1:32" x14ac:dyDescent="0.35">
      <c r="A245">
        <v>243</v>
      </c>
      <c r="B245">
        <v>43</v>
      </c>
      <c r="C245">
        <v>2021</v>
      </c>
      <c r="D245" t="s">
        <v>344</v>
      </c>
      <c r="E245" t="s">
        <v>235</v>
      </c>
      <c r="F245" s="4">
        <v>44207</v>
      </c>
      <c r="G245" t="s">
        <v>48</v>
      </c>
      <c r="H245">
        <v>331320</v>
      </c>
      <c r="I245">
        <v>198792</v>
      </c>
      <c r="J245">
        <v>132528</v>
      </c>
      <c r="K245">
        <v>622774552</v>
      </c>
      <c r="L245">
        <v>1200000000</v>
      </c>
      <c r="M245">
        <v>210000000</v>
      </c>
      <c r="N245">
        <v>480000</v>
      </c>
      <c r="O245">
        <v>200000</v>
      </c>
      <c r="P245">
        <v>1900000</v>
      </c>
      <c r="Q245">
        <v>4.8334978685830331E-2</v>
      </c>
      <c r="R245">
        <v>0.13043478260869565</v>
      </c>
      <c r="S245">
        <v>0.65625</v>
      </c>
      <c r="T245">
        <v>0.48</v>
      </c>
      <c r="U245">
        <v>0.44444444444444442</v>
      </c>
      <c r="V245">
        <v>0.42222222222222222</v>
      </c>
      <c r="W245">
        <v>5.973033732172571E-2</v>
      </c>
      <c r="X245">
        <v>0.31152649075676203</v>
      </c>
      <c r="Y245">
        <v>31.152649075676202</v>
      </c>
      <c r="Z245" t="s">
        <v>967</v>
      </c>
      <c r="AA245">
        <v>0.6</v>
      </c>
      <c r="AB245">
        <v>0.4</v>
      </c>
      <c r="AC245">
        <v>0.66666666666666663</v>
      </c>
      <c r="AD245" t="s">
        <v>977</v>
      </c>
      <c r="AE245">
        <v>2032774552</v>
      </c>
      <c r="AF245" t="s">
        <v>1029</v>
      </c>
    </row>
    <row r="246" spans="1:32" x14ac:dyDescent="0.35">
      <c r="A246">
        <v>244</v>
      </c>
      <c r="B246">
        <v>44</v>
      </c>
      <c r="C246">
        <v>2021</v>
      </c>
      <c r="D246" t="s">
        <v>345</v>
      </c>
      <c r="E246" t="s">
        <v>32</v>
      </c>
      <c r="F246" s="4">
        <v>44257</v>
      </c>
      <c r="G246" t="s">
        <v>224</v>
      </c>
      <c r="H246">
        <v>320114</v>
      </c>
      <c r="I246">
        <v>192068</v>
      </c>
      <c r="J246">
        <v>128046</v>
      </c>
      <c r="K246">
        <v>344118552</v>
      </c>
      <c r="L246">
        <v>900000000</v>
      </c>
      <c r="M246">
        <v>150000000</v>
      </c>
      <c r="N246">
        <v>300000</v>
      </c>
      <c r="O246">
        <v>130000</v>
      </c>
      <c r="P246">
        <v>1200000</v>
      </c>
      <c r="Q246">
        <v>2.6707839655462987E-2</v>
      </c>
      <c r="R246">
        <v>9.7826086956521743E-2</v>
      </c>
      <c r="S246">
        <v>0.46875</v>
      </c>
      <c r="T246">
        <v>0.3</v>
      </c>
      <c r="U246">
        <v>0.28888888888888886</v>
      </c>
      <c r="V246">
        <v>0.26666666666666666</v>
      </c>
      <c r="W246">
        <v>5.7710120733450755E-2</v>
      </c>
      <c r="X246">
        <v>0.20965401475682718</v>
      </c>
      <c r="Y246">
        <v>20.965401475682718</v>
      </c>
      <c r="Z246" t="s">
        <v>967</v>
      </c>
      <c r="AA246">
        <v>0.59999875044515394</v>
      </c>
      <c r="AB246">
        <v>0.40000124955484606</v>
      </c>
      <c r="AC246">
        <v>0.66667013765957894</v>
      </c>
      <c r="AD246" t="s">
        <v>976</v>
      </c>
      <c r="AE246">
        <v>1394118552</v>
      </c>
      <c r="AF246" t="s">
        <v>1034</v>
      </c>
    </row>
    <row r="247" spans="1:32" x14ac:dyDescent="0.35">
      <c r="A247">
        <v>245</v>
      </c>
      <c r="B247">
        <v>45</v>
      </c>
      <c r="C247">
        <v>2021</v>
      </c>
      <c r="D247" t="s">
        <v>346</v>
      </c>
      <c r="E247" t="s">
        <v>102</v>
      </c>
      <c r="F247" s="4">
        <v>44410</v>
      </c>
      <c r="G247" t="s">
        <v>62</v>
      </c>
      <c r="H247">
        <v>310979</v>
      </c>
      <c r="I247">
        <v>186587</v>
      </c>
      <c r="J247">
        <v>124392</v>
      </c>
      <c r="K247">
        <v>488552118</v>
      </c>
      <c r="L247">
        <v>900000000</v>
      </c>
      <c r="M247">
        <v>180000000</v>
      </c>
      <c r="N247">
        <v>400000</v>
      </c>
      <c r="O247">
        <v>170000</v>
      </c>
      <c r="P247">
        <v>1600000</v>
      </c>
      <c r="Q247">
        <v>3.791766399993695E-2</v>
      </c>
      <c r="R247">
        <v>9.7826086956521743E-2</v>
      </c>
      <c r="S247">
        <v>0.5625</v>
      </c>
      <c r="T247">
        <v>0.4</v>
      </c>
      <c r="U247">
        <v>0.37777777777777777</v>
      </c>
      <c r="V247">
        <v>0.35555555555555557</v>
      </c>
      <c r="W247">
        <v>5.6063263823412229E-2</v>
      </c>
      <c r="X247">
        <v>0.26177535110095046</v>
      </c>
      <c r="Y247">
        <v>26.177535110095047</v>
      </c>
      <c r="Z247" t="s">
        <v>967</v>
      </c>
      <c r="AA247">
        <v>0.59999871373951297</v>
      </c>
      <c r="AB247">
        <v>0.40000128626048703</v>
      </c>
      <c r="AC247">
        <v>0.66667023962012362</v>
      </c>
      <c r="AD247" t="s">
        <v>976</v>
      </c>
      <c r="AE247">
        <v>1568552118</v>
      </c>
      <c r="AF247" t="s">
        <v>1031</v>
      </c>
    </row>
    <row r="248" spans="1:32" x14ac:dyDescent="0.35">
      <c r="A248">
        <v>246</v>
      </c>
      <c r="B248">
        <v>46</v>
      </c>
      <c r="C248">
        <v>2021</v>
      </c>
      <c r="D248" t="s">
        <v>347</v>
      </c>
      <c r="E248" t="s">
        <v>348</v>
      </c>
      <c r="F248" s="4">
        <v>44249</v>
      </c>
      <c r="G248" t="s">
        <v>24</v>
      </c>
      <c r="H248">
        <v>307859</v>
      </c>
      <c r="I248">
        <v>184715</v>
      </c>
      <c r="J248">
        <v>123144</v>
      </c>
      <c r="K248">
        <v>1122552118</v>
      </c>
      <c r="L248">
        <v>2200000000</v>
      </c>
      <c r="M248">
        <v>220000000</v>
      </c>
      <c r="N248">
        <v>500000</v>
      </c>
      <c r="O248">
        <v>220000</v>
      </c>
      <c r="P248">
        <v>2000000</v>
      </c>
      <c r="Q248">
        <v>8.7123875763734954E-2</v>
      </c>
      <c r="R248">
        <v>0.2391304347826087</v>
      </c>
      <c r="S248">
        <v>0.6875</v>
      </c>
      <c r="T248">
        <v>0.5</v>
      </c>
      <c r="U248">
        <v>0.48888888888888887</v>
      </c>
      <c r="V248">
        <v>0.44444444444444442</v>
      </c>
      <c r="W248">
        <v>5.5500790527372799E-2</v>
      </c>
      <c r="X248">
        <v>0.35245344739741563</v>
      </c>
      <c r="Y248">
        <v>35.245344739741562</v>
      </c>
      <c r="Z248" t="s">
        <v>967</v>
      </c>
      <c r="AA248">
        <v>0.59999870070389372</v>
      </c>
      <c r="AB248">
        <v>0.40000129929610634</v>
      </c>
      <c r="AC248">
        <v>0.66667027583033323</v>
      </c>
      <c r="AD248" t="s">
        <v>976</v>
      </c>
      <c r="AE248">
        <v>3542552118</v>
      </c>
      <c r="AF248" t="s">
        <v>1033</v>
      </c>
    </row>
    <row r="249" spans="1:32" x14ac:dyDescent="0.35">
      <c r="A249">
        <v>247</v>
      </c>
      <c r="B249">
        <v>47</v>
      </c>
      <c r="C249">
        <v>2021</v>
      </c>
      <c r="D249" t="s">
        <v>349</v>
      </c>
      <c r="E249" t="s">
        <v>281</v>
      </c>
      <c r="F249" s="4">
        <v>44265</v>
      </c>
      <c r="G249" t="s">
        <v>24</v>
      </c>
      <c r="H249">
        <v>276132</v>
      </c>
      <c r="I249">
        <v>165679</v>
      </c>
      <c r="J249">
        <v>110453</v>
      </c>
      <c r="K249">
        <v>744118552</v>
      </c>
      <c r="L249">
        <v>1300000000</v>
      </c>
      <c r="M249">
        <v>210000000</v>
      </c>
      <c r="N249">
        <v>480000</v>
      </c>
      <c r="O249">
        <v>200000</v>
      </c>
      <c r="P249">
        <v>1900000</v>
      </c>
      <c r="Q249">
        <v>5.7752768213064243E-2</v>
      </c>
      <c r="R249">
        <v>0.14130434782608695</v>
      </c>
      <c r="S249">
        <v>0.65625</v>
      </c>
      <c r="T249">
        <v>0.48</v>
      </c>
      <c r="U249">
        <v>0.44444444444444442</v>
      </c>
      <c r="V249">
        <v>0.42222222222222222</v>
      </c>
      <c r="W249">
        <v>4.978105005832055E-2</v>
      </c>
      <c r="X249">
        <v>0.31397509735964602</v>
      </c>
      <c r="Y249">
        <v>31.397509735964601</v>
      </c>
      <c r="Z249" t="s">
        <v>967</v>
      </c>
      <c r="AA249">
        <v>0.59999927570871903</v>
      </c>
      <c r="AB249">
        <v>0.40000072429128097</v>
      </c>
      <c r="AC249">
        <v>0.66666867858932033</v>
      </c>
      <c r="AD249" t="s">
        <v>976</v>
      </c>
      <c r="AE249">
        <v>2254118552</v>
      </c>
      <c r="AF249" t="s">
        <v>1034</v>
      </c>
    </row>
    <row r="250" spans="1:32" x14ac:dyDescent="0.35">
      <c r="A250">
        <v>248</v>
      </c>
      <c r="B250">
        <v>48</v>
      </c>
      <c r="C250">
        <v>2021</v>
      </c>
      <c r="D250" t="s">
        <v>350</v>
      </c>
      <c r="E250" t="s">
        <v>45</v>
      </c>
      <c r="F250" s="4">
        <v>44375</v>
      </c>
      <c r="G250" t="s">
        <v>24</v>
      </c>
      <c r="H250">
        <v>269641</v>
      </c>
      <c r="I250">
        <v>161785</v>
      </c>
      <c r="J250">
        <v>107856</v>
      </c>
      <c r="K250">
        <v>388552118</v>
      </c>
      <c r="L250">
        <v>2200000000</v>
      </c>
      <c r="M250">
        <v>230000000</v>
      </c>
      <c r="N250">
        <v>520000</v>
      </c>
      <c r="O250">
        <v>230000</v>
      </c>
      <c r="P250">
        <v>2100000</v>
      </c>
      <c r="Q250">
        <v>3.0156431860536636E-2</v>
      </c>
      <c r="R250">
        <v>0.2391304347826087</v>
      </c>
      <c r="S250">
        <v>0.71875</v>
      </c>
      <c r="T250">
        <v>0.52</v>
      </c>
      <c r="U250">
        <v>0.51111111111111107</v>
      </c>
      <c r="V250">
        <v>0.46666666666666667</v>
      </c>
      <c r="W250">
        <v>4.8610853210694922E-2</v>
      </c>
      <c r="X250">
        <v>0.35448446994556093</v>
      </c>
      <c r="Y250">
        <v>35.448446994556093</v>
      </c>
      <c r="Z250" t="s">
        <v>967</v>
      </c>
      <c r="AA250">
        <v>0.60000148345392579</v>
      </c>
      <c r="AB250">
        <v>0.39999851654607421</v>
      </c>
      <c r="AC250">
        <v>0.66666254597150543</v>
      </c>
      <c r="AD250" t="s">
        <v>977</v>
      </c>
      <c r="AE250">
        <v>2818552118</v>
      </c>
      <c r="AF250" t="s">
        <v>1027</v>
      </c>
    </row>
    <row r="251" spans="1:32" x14ac:dyDescent="0.35">
      <c r="A251">
        <v>249</v>
      </c>
      <c r="B251">
        <v>49</v>
      </c>
      <c r="C251">
        <v>2021</v>
      </c>
      <c r="D251" t="s">
        <v>351</v>
      </c>
      <c r="E251" t="s">
        <v>352</v>
      </c>
      <c r="F251" s="4">
        <v>44531</v>
      </c>
      <c r="G251" t="s">
        <v>59</v>
      </c>
      <c r="H251">
        <v>268396</v>
      </c>
      <c r="I251">
        <v>161038</v>
      </c>
      <c r="J251">
        <v>107358</v>
      </c>
      <c r="K251">
        <v>1544118994</v>
      </c>
      <c r="L251">
        <v>3000000000</v>
      </c>
      <c r="M251">
        <v>260000000</v>
      </c>
      <c r="N251">
        <v>600000</v>
      </c>
      <c r="O251">
        <v>260000</v>
      </c>
      <c r="P251">
        <v>2200000</v>
      </c>
      <c r="Q251">
        <v>0.11984265963291282</v>
      </c>
      <c r="R251">
        <v>0.32608695652173914</v>
      </c>
      <c r="S251">
        <v>0.8125</v>
      </c>
      <c r="T251">
        <v>0.6</v>
      </c>
      <c r="U251">
        <v>0.57777777777777772</v>
      </c>
      <c r="V251">
        <v>0.48888888888888887</v>
      </c>
      <c r="W251">
        <v>4.8386404731986882E-2</v>
      </c>
      <c r="X251">
        <v>0.42198174364091628</v>
      </c>
      <c r="Y251">
        <v>42.198174364091628</v>
      </c>
      <c r="Z251" t="s">
        <v>968</v>
      </c>
      <c r="AA251">
        <v>0.60000149033517636</v>
      </c>
      <c r="AB251">
        <v>0.39999850966482364</v>
      </c>
      <c r="AC251">
        <v>0.6666625268570151</v>
      </c>
      <c r="AD251" t="s">
        <v>977</v>
      </c>
      <c r="AE251">
        <v>4804118994</v>
      </c>
      <c r="AF251" t="s">
        <v>1035</v>
      </c>
    </row>
    <row r="252" spans="1:32" x14ac:dyDescent="0.35">
      <c r="A252">
        <v>250</v>
      </c>
      <c r="B252">
        <v>50</v>
      </c>
      <c r="C252">
        <v>2021</v>
      </c>
      <c r="D252" t="s">
        <v>353</v>
      </c>
      <c r="E252" t="s">
        <v>221</v>
      </c>
      <c r="F252" s="4">
        <v>44530</v>
      </c>
      <c r="G252" t="s">
        <v>24</v>
      </c>
      <c r="H252">
        <v>265201</v>
      </c>
      <c r="I252">
        <v>159121</v>
      </c>
      <c r="J252">
        <v>106080</v>
      </c>
      <c r="K252">
        <v>822884661</v>
      </c>
      <c r="L252">
        <v>1200000000</v>
      </c>
      <c r="M252">
        <v>200000000</v>
      </c>
      <c r="N252">
        <v>450000</v>
      </c>
      <c r="O252">
        <v>190000</v>
      </c>
      <c r="P252">
        <v>1800000</v>
      </c>
      <c r="Q252">
        <v>6.3865988779727323E-2</v>
      </c>
      <c r="R252">
        <v>0.13043478260869565</v>
      </c>
      <c r="S252">
        <v>0.625</v>
      </c>
      <c r="T252">
        <v>0.45</v>
      </c>
      <c r="U252">
        <v>0.42222222222222222</v>
      </c>
      <c r="V252">
        <v>0.4</v>
      </c>
      <c r="W252">
        <v>4.7810410443254195E-2</v>
      </c>
      <c r="X252">
        <v>0.298567825061476</v>
      </c>
      <c r="Y252">
        <v>29.856782506147599</v>
      </c>
      <c r="Z252" t="s">
        <v>967</v>
      </c>
      <c r="AA252">
        <v>0.60000150828993859</v>
      </c>
      <c r="AB252">
        <v>0.39999849171006141</v>
      </c>
      <c r="AC252">
        <v>0.66666247698292491</v>
      </c>
      <c r="AD252" t="s">
        <v>977</v>
      </c>
      <c r="AE252">
        <v>2222884661</v>
      </c>
      <c r="AF252" t="s">
        <v>1026</v>
      </c>
    </row>
    <row r="253" spans="1:32" x14ac:dyDescent="0.35">
      <c r="A253">
        <v>251</v>
      </c>
      <c r="B253">
        <v>51</v>
      </c>
      <c r="C253">
        <v>2021</v>
      </c>
      <c r="D253" t="s">
        <v>354</v>
      </c>
      <c r="E253" t="s">
        <v>53</v>
      </c>
      <c r="F253" s="4">
        <v>44494</v>
      </c>
      <c r="G253" t="s">
        <v>24</v>
      </c>
      <c r="H253">
        <v>230350</v>
      </c>
      <c r="I253">
        <v>138210</v>
      </c>
      <c r="J253">
        <v>92140</v>
      </c>
      <c r="K253">
        <v>411552118</v>
      </c>
      <c r="L253">
        <v>1400000000</v>
      </c>
      <c r="M253">
        <v>230000000</v>
      </c>
      <c r="N253">
        <v>520000</v>
      </c>
      <c r="O253">
        <v>230000</v>
      </c>
      <c r="P253">
        <v>2100000</v>
      </c>
      <c r="Q253">
        <v>3.1941515252598709E-2</v>
      </c>
      <c r="R253">
        <v>0.15217391304347827</v>
      </c>
      <c r="S253">
        <v>0.71875</v>
      </c>
      <c r="T253">
        <v>0.52</v>
      </c>
      <c r="U253">
        <v>0.51111111111111107</v>
      </c>
      <c r="V253">
        <v>0.46666666666666667</v>
      </c>
      <c r="W253">
        <v>4.1527475558552206E-2</v>
      </c>
      <c r="X253">
        <v>0.33924400471874427</v>
      </c>
      <c r="Y253">
        <v>33.924400471874428</v>
      </c>
      <c r="Z253" t="s">
        <v>967</v>
      </c>
      <c r="AA253">
        <v>0.6</v>
      </c>
      <c r="AB253">
        <v>0.4</v>
      </c>
      <c r="AC253">
        <v>0.66666666666666663</v>
      </c>
      <c r="AD253" t="s">
        <v>977</v>
      </c>
      <c r="AE253">
        <v>2041552118</v>
      </c>
      <c r="AF253" t="s">
        <v>1030</v>
      </c>
    </row>
    <row r="254" spans="1:32" x14ac:dyDescent="0.35">
      <c r="A254">
        <v>252</v>
      </c>
      <c r="B254">
        <v>52</v>
      </c>
      <c r="C254">
        <v>2021</v>
      </c>
      <c r="D254" t="s">
        <v>355</v>
      </c>
      <c r="E254" t="s">
        <v>249</v>
      </c>
      <c r="F254" s="4">
        <v>44207</v>
      </c>
      <c r="G254" t="s">
        <v>250</v>
      </c>
      <c r="H254">
        <v>219409</v>
      </c>
      <c r="I254">
        <v>131645</v>
      </c>
      <c r="J254">
        <v>87764</v>
      </c>
      <c r="K254">
        <v>988552118</v>
      </c>
      <c r="L254">
        <v>1800000000</v>
      </c>
      <c r="M254">
        <v>200000000</v>
      </c>
      <c r="N254">
        <v>450000</v>
      </c>
      <c r="O254">
        <v>190000</v>
      </c>
      <c r="P254">
        <v>1800000</v>
      </c>
      <c r="Q254">
        <v>7.6723824696938531E-2</v>
      </c>
      <c r="R254">
        <v>0.19565217391304349</v>
      </c>
      <c r="S254">
        <v>0.625</v>
      </c>
      <c r="T254">
        <v>0.45</v>
      </c>
      <c r="U254">
        <v>0.42222222222222222</v>
      </c>
      <c r="V254">
        <v>0.4</v>
      </c>
      <c r="W254">
        <v>3.9555033144460086E-2</v>
      </c>
      <c r="X254">
        <v>0.31106110054544583</v>
      </c>
      <c r="Y254">
        <v>31.106110054544583</v>
      </c>
      <c r="Z254" t="s">
        <v>967</v>
      </c>
      <c r="AA254">
        <v>0.59999817692072799</v>
      </c>
      <c r="AB254">
        <v>0.40000182307927207</v>
      </c>
      <c r="AC254">
        <v>0.66667173079114284</v>
      </c>
      <c r="AD254" t="s">
        <v>976</v>
      </c>
      <c r="AE254">
        <v>2988552118</v>
      </c>
      <c r="AF254" t="s">
        <v>1029</v>
      </c>
    </row>
    <row r="255" spans="1:32" x14ac:dyDescent="0.35">
      <c r="A255">
        <v>253</v>
      </c>
      <c r="B255">
        <v>53</v>
      </c>
      <c r="C255">
        <v>2021</v>
      </c>
      <c r="D255" t="s">
        <v>356</v>
      </c>
      <c r="E255" t="s">
        <v>166</v>
      </c>
      <c r="F255" s="4">
        <v>44378</v>
      </c>
      <c r="G255" t="s">
        <v>62</v>
      </c>
      <c r="H255">
        <v>217201</v>
      </c>
      <c r="I255">
        <v>130321</v>
      </c>
      <c r="J255">
        <v>86880</v>
      </c>
      <c r="K255">
        <v>211774552</v>
      </c>
      <c r="L255">
        <v>600000000</v>
      </c>
      <c r="M255">
        <v>150000000</v>
      </c>
      <c r="N255">
        <v>300000</v>
      </c>
      <c r="O255">
        <v>130000</v>
      </c>
      <c r="P255">
        <v>1200000</v>
      </c>
      <c r="Q255">
        <v>1.6436314592895032E-2</v>
      </c>
      <c r="R255">
        <v>6.5217391304347824E-2</v>
      </c>
      <c r="S255">
        <v>0.46875</v>
      </c>
      <c r="T255">
        <v>0.3</v>
      </c>
      <c r="U255">
        <v>0.28888888888888886</v>
      </c>
      <c r="V255">
        <v>0.26666666666666666</v>
      </c>
      <c r="W255">
        <v>3.9156975119570649E-2</v>
      </c>
      <c r="X255">
        <v>0.20022081596716859</v>
      </c>
      <c r="Y255">
        <v>20.022081596716859</v>
      </c>
      <c r="Z255" t="s">
        <v>967</v>
      </c>
      <c r="AA255">
        <v>0.60000184161214731</v>
      </c>
      <c r="AB255">
        <v>0.39999815838785274</v>
      </c>
      <c r="AC255">
        <v>0.66666155109307024</v>
      </c>
      <c r="AD255" t="s">
        <v>977</v>
      </c>
      <c r="AE255">
        <v>961774552</v>
      </c>
      <c r="AF255" t="s">
        <v>1028</v>
      </c>
    </row>
    <row r="256" spans="1:32" x14ac:dyDescent="0.35">
      <c r="A256">
        <v>254</v>
      </c>
      <c r="B256">
        <v>54</v>
      </c>
      <c r="C256">
        <v>2021</v>
      </c>
      <c r="D256" t="s">
        <v>357</v>
      </c>
      <c r="E256" t="s">
        <v>61</v>
      </c>
      <c r="F256" s="4">
        <v>44305</v>
      </c>
      <c r="G256" t="s">
        <v>172</v>
      </c>
      <c r="H256">
        <v>205972</v>
      </c>
      <c r="I256">
        <v>123583</v>
      </c>
      <c r="J256">
        <v>82389</v>
      </c>
      <c r="K256">
        <v>311552118</v>
      </c>
      <c r="L256">
        <v>700000000</v>
      </c>
      <c r="M256">
        <v>200000000</v>
      </c>
      <c r="N256">
        <v>450000</v>
      </c>
      <c r="O256">
        <v>190000</v>
      </c>
      <c r="P256">
        <v>1800000</v>
      </c>
      <c r="Q256">
        <v>2.4180283113198395E-2</v>
      </c>
      <c r="R256">
        <v>7.6086956521739135E-2</v>
      </c>
      <c r="S256">
        <v>0.625</v>
      </c>
      <c r="T256">
        <v>0.45</v>
      </c>
      <c r="U256">
        <v>0.42222222222222222</v>
      </c>
      <c r="V256">
        <v>0.4</v>
      </c>
      <c r="W256">
        <v>3.7132612093536424E-2</v>
      </c>
      <c r="X256">
        <v>0.28101070978824921</v>
      </c>
      <c r="Y256">
        <v>28.101070978824922</v>
      </c>
      <c r="Z256" t="s">
        <v>967</v>
      </c>
      <c r="AA256">
        <v>0.59999902899423219</v>
      </c>
      <c r="AB256">
        <v>0.40000097100576776</v>
      </c>
      <c r="AC256">
        <v>0.66666936390927556</v>
      </c>
      <c r="AD256" t="s">
        <v>976</v>
      </c>
      <c r="AE256">
        <v>1211552118</v>
      </c>
      <c r="AF256" t="s">
        <v>1024</v>
      </c>
    </row>
    <row r="257" spans="1:32" x14ac:dyDescent="0.35">
      <c r="A257">
        <v>255</v>
      </c>
      <c r="B257">
        <v>55</v>
      </c>
      <c r="C257">
        <v>2021</v>
      </c>
      <c r="D257" t="s">
        <v>173</v>
      </c>
      <c r="E257" t="s">
        <v>174</v>
      </c>
      <c r="F257" s="4">
        <v>43173</v>
      </c>
      <c r="G257" t="s">
        <v>24</v>
      </c>
      <c r="H257">
        <v>199062</v>
      </c>
      <c r="I257">
        <v>119437</v>
      </c>
      <c r="J257">
        <v>79625</v>
      </c>
      <c r="K257">
        <v>1844552118</v>
      </c>
      <c r="L257">
        <v>1800000000</v>
      </c>
      <c r="M257">
        <v>220000000</v>
      </c>
      <c r="N257">
        <v>500000</v>
      </c>
      <c r="O257">
        <v>220000</v>
      </c>
      <c r="P257">
        <v>2000000</v>
      </c>
      <c r="Q257">
        <v>0.14315997181020523</v>
      </c>
      <c r="R257">
        <v>0.19565217391304349</v>
      </c>
      <c r="S257">
        <v>0.6875</v>
      </c>
      <c r="T257">
        <v>0.5</v>
      </c>
      <c r="U257">
        <v>0.48888888888888887</v>
      </c>
      <c r="V257">
        <v>0.44444444444444442</v>
      </c>
      <c r="W257">
        <v>3.5886877966731144E-2</v>
      </c>
      <c r="X257">
        <v>0.35299110995628363</v>
      </c>
      <c r="Y257">
        <v>35.299110995628361</v>
      </c>
      <c r="Z257" t="s">
        <v>967</v>
      </c>
      <c r="AA257">
        <v>0.59999899528790024</v>
      </c>
      <c r="AB257">
        <v>0.40000100471209976</v>
      </c>
      <c r="AC257">
        <v>0.66666945753828377</v>
      </c>
      <c r="AD257" t="s">
        <v>976</v>
      </c>
      <c r="AE257">
        <v>3864552118</v>
      </c>
      <c r="AF257" t="s">
        <v>1034</v>
      </c>
    </row>
    <row r="258" spans="1:32" x14ac:dyDescent="0.35">
      <c r="A258">
        <v>256</v>
      </c>
      <c r="B258">
        <v>56</v>
      </c>
      <c r="C258">
        <v>2021</v>
      </c>
      <c r="D258" t="s">
        <v>192</v>
      </c>
      <c r="E258" t="s">
        <v>47</v>
      </c>
      <c r="F258" s="4">
        <v>44106</v>
      </c>
      <c r="G258" t="s">
        <v>48</v>
      </c>
      <c r="H258">
        <v>190729</v>
      </c>
      <c r="I258">
        <v>114437</v>
      </c>
      <c r="J258">
        <v>76292</v>
      </c>
      <c r="K258">
        <v>4146080911</v>
      </c>
      <c r="L258">
        <v>8500000000</v>
      </c>
      <c r="M258">
        <v>300000000</v>
      </c>
      <c r="N258">
        <v>800000</v>
      </c>
      <c r="O258">
        <v>350000</v>
      </c>
      <c r="P258">
        <v>3500000</v>
      </c>
      <c r="Q258">
        <v>0.32178696419007335</v>
      </c>
      <c r="R258">
        <v>0.92391304347826086</v>
      </c>
      <c r="S258">
        <v>0.9375</v>
      </c>
      <c r="T258">
        <v>0.8</v>
      </c>
      <c r="U258">
        <v>0.77777777777777779</v>
      </c>
      <c r="V258">
        <v>0.77777777777777779</v>
      </c>
      <c r="W258">
        <v>3.4384605538559168E-2</v>
      </c>
      <c r="X258">
        <v>0.66583862199920363</v>
      </c>
      <c r="Y258">
        <v>66.583862199920361</v>
      </c>
      <c r="Z258" t="s">
        <v>966</v>
      </c>
      <c r="AA258">
        <v>0.5999979027835306</v>
      </c>
      <c r="AB258">
        <v>0.40000209721646945</v>
      </c>
      <c r="AC258">
        <v>0.66667249228833336</v>
      </c>
      <c r="AD258" t="s">
        <v>976</v>
      </c>
      <c r="AE258">
        <v>12946080911</v>
      </c>
      <c r="AF258" t="s">
        <v>1030</v>
      </c>
    </row>
    <row r="259" spans="1:32" x14ac:dyDescent="0.35">
      <c r="A259">
        <v>257</v>
      </c>
      <c r="B259">
        <v>57</v>
      </c>
      <c r="C259">
        <v>2021</v>
      </c>
      <c r="D259" t="s">
        <v>213</v>
      </c>
      <c r="E259" t="s">
        <v>214</v>
      </c>
      <c r="F259" s="4">
        <v>44165</v>
      </c>
      <c r="G259" t="s">
        <v>215</v>
      </c>
      <c r="H259">
        <v>189832</v>
      </c>
      <c r="I259">
        <v>113899</v>
      </c>
      <c r="J259">
        <v>75933</v>
      </c>
      <c r="K259">
        <v>1102775631</v>
      </c>
      <c r="L259">
        <v>1500000000</v>
      </c>
      <c r="M259">
        <v>200000000</v>
      </c>
      <c r="N259">
        <v>450000</v>
      </c>
      <c r="O259">
        <v>190000</v>
      </c>
      <c r="P259">
        <v>1800000</v>
      </c>
      <c r="Q259">
        <v>8.5588976698646624E-2</v>
      </c>
      <c r="R259">
        <v>0.16304347826086957</v>
      </c>
      <c r="S259">
        <v>0.625</v>
      </c>
      <c r="T259">
        <v>0.45</v>
      </c>
      <c r="U259">
        <v>0.42222222222222222</v>
      </c>
      <c r="V259">
        <v>0.4</v>
      </c>
      <c r="W259">
        <v>3.4222894465947833E-2</v>
      </c>
      <c r="X259">
        <v>0.30652681439024732</v>
      </c>
      <c r="Y259">
        <v>30.652681439024732</v>
      </c>
      <c r="Z259" t="s">
        <v>967</v>
      </c>
      <c r="AA259">
        <v>0.59999894643684948</v>
      </c>
      <c r="AB259">
        <v>0.40000105356315058</v>
      </c>
      <c r="AC259">
        <v>0.66666959323611275</v>
      </c>
      <c r="AD259" t="s">
        <v>976</v>
      </c>
      <c r="AE259">
        <v>2802775631</v>
      </c>
      <c r="AF259" t="s">
        <v>1026</v>
      </c>
    </row>
    <row r="260" spans="1:32" x14ac:dyDescent="0.35">
      <c r="A260">
        <v>258</v>
      </c>
      <c r="B260">
        <v>58</v>
      </c>
      <c r="C260">
        <v>2021</v>
      </c>
      <c r="D260" t="s">
        <v>95</v>
      </c>
      <c r="E260" t="s">
        <v>17</v>
      </c>
      <c r="F260" s="4">
        <v>42492</v>
      </c>
      <c r="G260" t="s">
        <v>18</v>
      </c>
      <c r="H260">
        <v>186595</v>
      </c>
      <c r="I260">
        <v>111957</v>
      </c>
      <c r="J260">
        <v>74638</v>
      </c>
      <c r="K260">
        <v>4887552991</v>
      </c>
      <c r="L260">
        <v>3800000000</v>
      </c>
      <c r="M260">
        <v>280000000</v>
      </c>
      <c r="N260">
        <v>800000</v>
      </c>
      <c r="O260">
        <v>350000</v>
      </c>
      <c r="P260">
        <v>3500000</v>
      </c>
      <c r="Q260">
        <v>0.3793343335677134</v>
      </c>
      <c r="R260">
        <v>0.41304347826086957</v>
      </c>
      <c r="S260">
        <v>0.875</v>
      </c>
      <c r="T260">
        <v>0.8</v>
      </c>
      <c r="U260">
        <v>0.77777777777777779</v>
      </c>
      <c r="V260">
        <v>0.77777777777777779</v>
      </c>
      <c r="W260">
        <v>3.3639328421306923E-2</v>
      </c>
      <c r="X260">
        <v>0.57989234191732442</v>
      </c>
      <c r="Y260">
        <v>57.989234191732443</v>
      </c>
      <c r="Z260" t="s">
        <v>968</v>
      </c>
      <c r="AA260">
        <v>0.6</v>
      </c>
      <c r="AB260">
        <v>0.4</v>
      </c>
      <c r="AC260">
        <v>0.66666666666666663</v>
      </c>
      <c r="AD260" t="s">
        <v>977</v>
      </c>
      <c r="AE260">
        <v>8967552991</v>
      </c>
      <c r="AF260" t="s">
        <v>1032</v>
      </c>
    </row>
    <row r="261" spans="1:32" x14ac:dyDescent="0.35">
      <c r="A261">
        <v>259</v>
      </c>
      <c r="B261">
        <v>59</v>
      </c>
      <c r="C261">
        <v>2021</v>
      </c>
      <c r="D261" t="s">
        <v>94</v>
      </c>
      <c r="E261" t="s">
        <v>17</v>
      </c>
      <c r="F261" s="4">
        <v>42653</v>
      </c>
      <c r="G261" t="s">
        <v>18</v>
      </c>
      <c r="H261">
        <v>184418</v>
      </c>
      <c r="I261">
        <v>110651</v>
      </c>
      <c r="J261">
        <v>73767</v>
      </c>
      <c r="K261">
        <v>6882441903</v>
      </c>
      <c r="L261">
        <v>4500000000</v>
      </c>
      <c r="M261">
        <v>300000000</v>
      </c>
      <c r="N261">
        <v>900000</v>
      </c>
      <c r="O261">
        <v>400000</v>
      </c>
      <c r="P261">
        <v>4000000</v>
      </c>
      <c r="Q261">
        <v>0.53416229295119066</v>
      </c>
      <c r="R261">
        <v>0.4891304347826087</v>
      </c>
      <c r="S261">
        <v>0.9375</v>
      </c>
      <c r="T261">
        <v>0.9</v>
      </c>
      <c r="U261">
        <v>0.88888888888888884</v>
      </c>
      <c r="V261">
        <v>0.88888888888888884</v>
      </c>
      <c r="W261">
        <v>3.3246859073397354E-2</v>
      </c>
      <c r="X261">
        <v>0.67180576336455378</v>
      </c>
      <c r="Y261">
        <v>67.180576336455374</v>
      </c>
      <c r="Z261" t="s">
        <v>966</v>
      </c>
      <c r="AA261">
        <v>0.60000108449283696</v>
      </c>
      <c r="AB261">
        <v>0.3999989155071631</v>
      </c>
      <c r="AC261">
        <v>0.66666365419200913</v>
      </c>
      <c r="AD261" t="s">
        <v>977</v>
      </c>
      <c r="AE261">
        <v>11682441903</v>
      </c>
      <c r="AF261" t="s">
        <v>1030</v>
      </c>
    </row>
    <row r="262" spans="1:32" x14ac:dyDescent="0.35">
      <c r="A262">
        <v>260</v>
      </c>
      <c r="B262">
        <v>60</v>
      </c>
      <c r="C262">
        <v>2021</v>
      </c>
      <c r="D262" t="s">
        <v>105</v>
      </c>
      <c r="E262" t="s">
        <v>17</v>
      </c>
      <c r="F262" s="4">
        <v>42779</v>
      </c>
      <c r="G262" t="s">
        <v>18</v>
      </c>
      <c r="H262">
        <v>184398</v>
      </c>
      <c r="I262">
        <v>110639</v>
      </c>
      <c r="J262">
        <v>73759</v>
      </c>
      <c r="K262">
        <v>5774118662</v>
      </c>
      <c r="L262">
        <v>4200000000</v>
      </c>
      <c r="M262">
        <v>300000000</v>
      </c>
      <c r="N262">
        <v>900000</v>
      </c>
      <c r="O262">
        <v>400000</v>
      </c>
      <c r="P262">
        <v>4000000</v>
      </c>
      <c r="Q262">
        <v>0.44814275336225545</v>
      </c>
      <c r="R262">
        <v>0.45652173913043476</v>
      </c>
      <c r="S262">
        <v>0.9375</v>
      </c>
      <c r="T262">
        <v>0.9</v>
      </c>
      <c r="U262">
        <v>0.88888888888888884</v>
      </c>
      <c r="V262">
        <v>0.88888888888888884</v>
      </c>
      <c r="W262">
        <v>3.3243253475345819E-2</v>
      </c>
      <c r="X262">
        <v>0.65077837136189021</v>
      </c>
      <c r="Y262">
        <v>65.077837136189018</v>
      </c>
      <c r="Z262" t="s">
        <v>966</v>
      </c>
      <c r="AA262">
        <v>0.6000010846104622</v>
      </c>
      <c r="AB262">
        <v>0.39999891538953786</v>
      </c>
      <c r="AC262">
        <v>0.6666636538652736</v>
      </c>
      <c r="AD262" t="s">
        <v>977</v>
      </c>
      <c r="AE262">
        <v>10274118662</v>
      </c>
      <c r="AF262" t="s">
        <v>1033</v>
      </c>
    </row>
    <row r="263" spans="1:32" x14ac:dyDescent="0.35">
      <c r="A263">
        <v>261</v>
      </c>
      <c r="B263">
        <v>61</v>
      </c>
      <c r="C263">
        <v>2021</v>
      </c>
      <c r="D263" t="s">
        <v>358</v>
      </c>
      <c r="E263" t="s">
        <v>246</v>
      </c>
      <c r="F263" s="4">
        <v>44298</v>
      </c>
      <c r="G263" t="s">
        <v>167</v>
      </c>
      <c r="H263">
        <v>181291</v>
      </c>
      <c r="I263">
        <v>108775</v>
      </c>
      <c r="J263">
        <v>72516</v>
      </c>
      <c r="K263">
        <v>188552118</v>
      </c>
      <c r="L263">
        <v>800000000</v>
      </c>
      <c r="M263">
        <v>150000000</v>
      </c>
      <c r="N263">
        <v>300000</v>
      </c>
      <c r="O263">
        <v>130000</v>
      </c>
      <c r="P263">
        <v>1200000</v>
      </c>
      <c r="Q263">
        <v>1.4633967581736006E-2</v>
      </c>
      <c r="R263">
        <v>8.6956521739130432E-2</v>
      </c>
      <c r="S263">
        <v>0.46875</v>
      </c>
      <c r="T263">
        <v>0.3</v>
      </c>
      <c r="U263">
        <v>0.28888888888888886</v>
      </c>
      <c r="V263">
        <v>0.26666666666666666</v>
      </c>
      <c r="W263">
        <v>3.2683123818039887E-2</v>
      </c>
      <c r="X263">
        <v>0.2028799220359046</v>
      </c>
      <c r="Y263">
        <v>20.287992203590459</v>
      </c>
      <c r="Z263" t="s">
        <v>967</v>
      </c>
      <c r="AA263">
        <v>0.60000220639744939</v>
      </c>
      <c r="AB263">
        <v>0.39999779360255061</v>
      </c>
      <c r="AC263">
        <v>0.66666053780740064</v>
      </c>
      <c r="AD263" t="s">
        <v>977</v>
      </c>
      <c r="AE263">
        <v>1138552118</v>
      </c>
      <c r="AF263" t="s">
        <v>1024</v>
      </c>
    </row>
    <row r="264" spans="1:32" x14ac:dyDescent="0.35">
      <c r="A264">
        <v>262</v>
      </c>
      <c r="B264">
        <v>62</v>
      </c>
      <c r="C264">
        <v>2021</v>
      </c>
      <c r="D264" t="s">
        <v>359</v>
      </c>
      <c r="E264" t="s">
        <v>166</v>
      </c>
      <c r="F264" s="4">
        <v>44519</v>
      </c>
      <c r="G264" t="s">
        <v>62</v>
      </c>
      <c r="H264">
        <v>179581</v>
      </c>
      <c r="I264">
        <v>107749</v>
      </c>
      <c r="J264">
        <v>71832</v>
      </c>
      <c r="K264">
        <v>244118552</v>
      </c>
      <c r="L264">
        <v>600000000</v>
      </c>
      <c r="M264">
        <v>200000000</v>
      </c>
      <c r="N264">
        <v>450000</v>
      </c>
      <c r="O264">
        <v>190000</v>
      </c>
      <c r="P264">
        <v>1800000</v>
      </c>
      <c r="Q264">
        <v>1.8946607516062669E-2</v>
      </c>
      <c r="R264">
        <v>6.5217391304347824E-2</v>
      </c>
      <c r="S264">
        <v>0.625</v>
      </c>
      <c r="T264">
        <v>0.45</v>
      </c>
      <c r="U264">
        <v>0.42222222222222222</v>
      </c>
      <c r="V264">
        <v>0.4</v>
      </c>
      <c r="W264">
        <v>3.2374845184633662E-2</v>
      </c>
      <c r="X264">
        <v>0.27769746773382897</v>
      </c>
      <c r="Y264">
        <v>27.769746773382899</v>
      </c>
      <c r="Z264" t="s">
        <v>967</v>
      </c>
      <c r="AA264">
        <v>0.60000222740713105</v>
      </c>
      <c r="AB264">
        <v>0.39999777259286895</v>
      </c>
      <c r="AC264">
        <v>0.66666047944760509</v>
      </c>
      <c r="AD264" t="s">
        <v>977</v>
      </c>
      <c r="AE264">
        <v>1044118552</v>
      </c>
      <c r="AF264" t="s">
        <v>1026</v>
      </c>
    </row>
    <row r="265" spans="1:32" x14ac:dyDescent="0.35">
      <c r="A265">
        <v>263</v>
      </c>
      <c r="B265">
        <v>63</v>
      </c>
      <c r="C265">
        <v>2021</v>
      </c>
      <c r="D265" t="s">
        <v>360</v>
      </c>
      <c r="E265" t="s">
        <v>92</v>
      </c>
      <c r="F265" s="4">
        <v>44312</v>
      </c>
      <c r="G265" t="s">
        <v>98</v>
      </c>
      <c r="H265">
        <v>178643</v>
      </c>
      <c r="I265">
        <v>107186</v>
      </c>
      <c r="J265">
        <v>71457</v>
      </c>
      <c r="K265">
        <v>122552118</v>
      </c>
      <c r="L265">
        <v>1200000000</v>
      </c>
      <c r="M265">
        <v>150000000</v>
      </c>
      <c r="N265">
        <v>300000</v>
      </c>
      <c r="O265">
        <v>130000</v>
      </c>
      <c r="P265">
        <v>1200000</v>
      </c>
      <c r="Q265">
        <v>9.5115543697317992E-3</v>
      </c>
      <c r="R265">
        <v>0.13043478260869565</v>
      </c>
      <c r="S265">
        <v>0.46875</v>
      </c>
      <c r="T265">
        <v>0.3</v>
      </c>
      <c r="U265">
        <v>0.28888888888888886</v>
      </c>
      <c r="V265">
        <v>0.26666666666666666</v>
      </c>
      <c r="W265">
        <v>3.2205742636016679E-2</v>
      </c>
      <c r="X265">
        <v>0.20929668007554739</v>
      </c>
      <c r="Y265">
        <v>20.929668007554739</v>
      </c>
      <c r="Z265" t="s">
        <v>967</v>
      </c>
      <c r="AA265">
        <v>0.60000111955128388</v>
      </c>
      <c r="AB265">
        <v>0.39999888044871618</v>
      </c>
      <c r="AC265">
        <v>0.6666635568077921</v>
      </c>
      <c r="AD265" t="s">
        <v>977</v>
      </c>
      <c r="AE265">
        <v>1472552118</v>
      </c>
      <c r="AF265" t="s">
        <v>1024</v>
      </c>
    </row>
    <row r="266" spans="1:32" x14ac:dyDescent="0.35">
      <c r="A266">
        <v>264</v>
      </c>
      <c r="B266">
        <v>64</v>
      </c>
      <c r="C266">
        <v>2021</v>
      </c>
      <c r="D266" t="s">
        <v>361</v>
      </c>
      <c r="E266" t="s">
        <v>279</v>
      </c>
      <c r="F266" s="4">
        <v>44509</v>
      </c>
      <c r="G266" t="s">
        <v>62</v>
      </c>
      <c r="H266">
        <v>177877</v>
      </c>
      <c r="I266">
        <v>106726</v>
      </c>
      <c r="J266">
        <v>71151</v>
      </c>
      <c r="K266">
        <v>311552118</v>
      </c>
      <c r="L266">
        <v>800000000</v>
      </c>
      <c r="M266">
        <v>180000000</v>
      </c>
      <c r="N266">
        <v>400000</v>
      </c>
      <c r="O266">
        <v>170000</v>
      </c>
      <c r="P266">
        <v>1600000</v>
      </c>
      <c r="Q266">
        <v>2.4180283113198395E-2</v>
      </c>
      <c r="R266">
        <v>8.6956521739130432E-2</v>
      </c>
      <c r="S266">
        <v>0.5625</v>
      </c>
      <c r="T266">
        <v>0.4</v>
      </c>
      <c r="U266">
        <v>0.37777777777777777</v>
      </c>
      <c r="V266">
        <v>0.35555555555555557</v>
      </c>
      <c r="W266">
        <v>3.2067648230642898E-2</v>
      </c>
      <c r="X266">
        <v>0.25481527873917637</v>
      </c>
      <c r="Y266">
        <v>25.481527873917635</v>
      </c>
      <c r="Z266" t="s">
        <v>967</v>
      </c>
      <c r="AA266">
        <v>0.5999988756275404</v>
      </c>
      <c r="AB266">
        <v>0.4000011243724596</v>
      </c>
      <c r="AC266">
        <v>0.66666978992935177</v>
      </c>
      <c r="AD266" t="s">
        <v>976</v>
      </c>
      <c r="AE266">
        <v>1291552118</v>
      </c>
      <c r="AF266" t="s">
        <v>1026</v>
      </c>
    </row>
    <row r="267" spans="1:32" x14ac:dyDescent="0.35">
      <c r="A267">
        <v>265</v>
      </c>
      <c r="B267">
        <v>65</v>
      </c>
      <c r="C267">
        <v>2021</v>
      </c>
      <c r="D267" t="s">
        <v>362</v>
      </c>
      <c r="E267" t="s">
        <v>246</v>
      </c>
      <c r="F267" s="4">
        <v>44215</v>
      </c>
      <c r="G267" t="s">
        <v>59</v>
      </c>
      <c r="H267">
        <v>176511</v>
      </c>
      <c r="I267">
        <v>105907</v>
      </c>
      <c r="J267">
        <v>70604</v>
      </c>
      <c r="K267">
        <v>244884661</v>
      </c>
      <c r="L267">
        <v>600000000</v>
      </c>
      <c r="M267">
        <v>200000000</v>
      </c>
      <c r="N267">
        <v>450000</v>
      </c>
      <c r="O267">
        <v>190000</v>
      </c>
      <c r="P267">
        <v>1800000</v>
      </c>
      <c r="Q267">
        <v>1.9006067013993509E-2</v>
      </c>
      <c r="R267">
        <v>6.5217391304347824E-2</v>
      </c>
      <c r="S267">
        <v>0.625</v>
      </c>
      <c r="T267">
        <v>0.45</v>
      </c>
      <c r="U267">
        <v>0.42222222222222222</v>
      </c>
      <c r="V267">
        <v>0.4</v>
      </c>
      <c r="W267">
        <v>3.1821385883723068E-2</v>
      </c>
      <c r="X267">
        <v>0.27764728992035637</v>
      </c>
      <c r="Y267">
        <v>27.764728992035636</v>
      </c>
      <c r="Z267" t="s">
        <v>967</v>
      </c>
      <c r="AA267">
        <v>0.60000226614771879</v>
      </c>
      <c r="AB267">
        <v>0.39999773385228116</v>
      </c>
      <c r="AC267">
        <v>0.66666037183566718</v>
      </c>
      <c r="AD267" t="s">
        <v>977</v>
      </c>
      <c r="AE267">
        <v>1044884661</v>
      </c>
      <c r="AF267" t="s">
        <v>1029</v>
      </c>
    </row>
    <row r="268" spans="1:32" x14ac:dyDescent="0.35">
      <c r="A268">
        <v>266</v>
      </c>
      <c r="B268">
        <v>66</v>
      </c>
      <c r="C268">
        <v>2021</v>
      </c>
      <c r="D268" t="s">
        <v>363</v>
      </c>
      <c r="E268" t="s">
        <v>364</v>
      </c>
      <c r="F268" s="4">
        <v>44291</v>
      </c>
      <c r="G268" t="s">
        <v>24</v>
      </c>
      <c r="H268">
        <v>172598</v>
      </c>
      <c r="I268">
        <v>103559</v>
      </c>
      <c r="J268">
        <v>69039</v>
      </c>
      <c r="K268">
        <v>988552118</v>
      </c>
      <c r="L268">
        <v>1200000000</v>
      </c>
      <c r="M268">
        <v>200000000</v>
      </c>
      <c r="N268">
        <v>450000</v>
      </c>
      <c r="O268">
        <v>190000</v>
      </c>
      <c r="P268">
        <v>1800000</v>
      </c>
      <c r="Q268">
        <v>7.6723824696938531E-2</v>
      </c>
      <c r="R268">
        <v>0.13043478260869565</v>
      </c>
      <c r="S268">
        <v>0.625</v>
      </c>
      <c r="T268">
        <v>0.45</v>
      </c>
      <c r="U268">
        <v>0.42222222222222222</v>
      </c>
      <c r="V268">
        <v>0.4</v>
      </c>
      <c r="W268">
        <v>3.1115950624940283E-2</v>
      </c>
      <c r="X268">
        <v>0.2990458449465595</v>
      </c>
      <c r="Y268">
        <v>29.90458449465595</v>
      </c>
      <c r="Z268" t="s">
        <v>967</v>
      </c>
      <c r="AA268">
        <v>0.60000115876197868</v>
      </c>
      <c r="AB268">
        <v>0.39999884123802132</v>
      </c>
      <c r="AC268">
        <v>0.66666344788960885</v>
      </c>
      <c r="AD268" t="s">
        <v>977</v>
      </c>
      <c r="AE268">
        <v>2388552118</v>
      </c>
      <c r="AF268" t="s">
        <v>1024</v>
      </c>
    </row>
    <row r="269" spans="1:32" x14ac:dyDescent="0.35">
      <c r="A269">
        <v>267</v>
      </c>
      <c r="B269">
        <v>67</v>
      </c>
      <c r="C269">
        <v>2021</v>
      </c>
      <c r="D269" t="s">
        <v>125</v>
      </c>
      <c r="E269" t="s">
        <v>17</v>
      </c>
      <c r="F269" s="4">
        <v>42338</v>
      </c>
      <c r="G269" t="s">
        <v>18</v>
      </c>
      <c r="H269">
        <v>166566</v>
      </c>
      <c r="I269">
        <v>99940</v>
      </c>
      <c r="J269">
        <v>66626</v>
      </c>
      <c r="K269">
        <v>3998441552</v>
      </c>
      <c r="L269">
        <v>3500000000</v>
      </c>
      <c r="M269">
        <v>280000000</v>
      </c>
      <c r="N269">
        <v>800000</v>
      </c>
      <c r="O269">
        <v>350000</v>
      </c>
      <c r="P269">
        <v>3500000</v>
      </c>
      <c r="Q269">
        <v>0.31032833080896077</v>
      </c>
      <c r="R269">
        <v>0.38043478260869568</v>
      </c>
      <c r="S269">
        <v>0.875</v>
      </c>
      <c r="T269">
        <v>0.8</v>
      </c>
      <c r="U269">
        <v>0.77777777777777779</v>
      </c>
      <c r="V269">
        <v>0.77777777777777779</v>
      </c>
      <c r="W269">
        <v>3.0028502252597383E-2</v>
      </c>
      <c r="X269">
        <v>0.56153059228132129</v>
      </c>
      <c r="Y269">
        <v>56.153059228132129</v>
      </c>
      <c r="Z269" t="s">
        <v>968</v>
      </c>
      <c r="AA269">
        <v>0.60000240145047612</v>
      </c>
      <c r="AB269">
        <v>0.39999759854952394</v>
      </c>
      <c r="AC269">
        <v>0.66665999599759851</v>
      </c>
      <c r="AD269" t="s">
        <v>977</v>
      </c>
      <c r="AE269">
        <v>7778441552</v>
      </c>
      <c r="AF269" t="s">
        <v>1026</v>
      </c>
    </row>
    <row r="270" spans="1:32" x14ac:dyDescent="0.35">
      <c r="A270">
        <v>268</v>
      </c>
      <c r="B270">
        <v>68</v>
      </c>
      <c r="C270">
        <v>2021</v>
      </c>
      <c r="D270" t="s">
        <v>365</v>
      </c>
      <c r="E270" t="s">
        <v>366</v>
      </c>
      <c r="F270" s="4">
        <v>44445</v>
      </c>
      <c r="G270" t="s">
        <v>367</v>
      </c>
      <c r="H270">
        <v>166529</v>
      </c>
      <c r="I270">
        <v>99917</v>
      </c>
      <c r="J270">
        <v>66612</v>
      </c>
      <c r="K270">
        <v>822552118</v>
      </c>
      <c r="L270">
        <v>2200000000</v>
      </c>
      <c r="M270">
        <v>200000000</v>
      </c>
      <c r="N270">
        <v>450000</v>
      </c>
      <c r="O270">
        <v>190000</v>
      </c>
      <c r="P270">
        <v>1800000</v>
      </c>
      <c r="Q270">
        <v>6.3840179345534001E-2</v>
      </c>
      <c r="R270">
        <v>0.2391304347826087</v>
      </c>
      <c r="S270">
        <v>0.625</v>
      </c>
      <c r="T270">
        <v>0.45</v>
      </c>
      <c r="U270">
        <v>0.42222222222222222</v>
      </c>
      <c r="V270">
        <v>0.4</v>
      </c>
      <c r="W270">
        <v>3.0021831896202042E-2</v>
      </c>
      <c r="X270">
        <v>0.31508469659271071</v>
      </c>
      <c r="Y270">
        <v>31.508469659271071</v>
      </c>
      <c r="Z270" t="s">
        <v>967</v>
      </c>
      <c r="AA270">
        <v>0.5999975980159612</v>
      </c>
      <c r="AB270">
        <v>0.4000024019840388</v>
      </c>
      <c r="AC270">
        <v>0.66667333887126312</v>
      </c>
      <c r="AD270" t="s">
        <v>976</v>
      </c>
      <c r="AE270">
        <v>3222552118</v>
      </c>
      <c r="AF270" t="s">
        <v>1025</v>
      </c>
    </row>
    <row r="271" spans="1:32" x14ac:dyDescent="0.35">
      <c r="A271">
        <v>269</v>
      </c>
      <c r="B271">
        <v>69</v>
      </c>
      <c r="C271">
        <v>2021</v>
      </c>
      <c r="D271" t="s">
        <v>208</v>
      </c>
      <c r="E271" t="s">
        <v>66</v>
      </c>
      <c r="F271" s="4">
        <v>44130</v>
      </c>
      <c r="G271" t="s">
        <v>18</v>
      </c>
      <c r="H271">
        <v>161879</v>
      </c>
      <c r="I271">
        <v>97127</v>
      </c>
      <c r="J271">
        <v>64752</v>
      </c>
      <c r="K271">
        <v>1487880445</v>
      </c>
      <c r="L271">
        <v>1800000000</v>
      </c>
      <c r="M271">
        <v>240000000</v>
      </c>
      <c r="N271">
        <v>600000</v>
      </c>
      <c r="O271">
        <v>250000</v>
      </c>
      <c r="P271">
        <v>2500000</v>
      </c>
      <c r="Q271">
        <v>0.11547785529319243</v>
      </c>
      <c r="R271">
        <v>0.19565217391304349</v>
      </c>
      <c r="S271">
        <v>0.75</v>
      </c>
      <c r="T271">
        <v>0.6</v>
      </c>
      <c r="U271">
        <v>0.55555555555555558</v>
      </c>
      <c r="V271">
        <v>0.55555555555555558</v>
      </c>
      <c r="W271">
        <v>2.9183530349220201E-2</v>
      </c>
      <c r="X271">
        <v>0.39264596074529517</v>
      </c>
      <c r="Y271">
        <v>39.264596074529514</v>
      </c>
      <c r="Z271" t="s">
        <v>967</v>
      </c>
      <c r="AA271">
        <v>0.59999752901858794</v>
      </c>
      <c r="AB271">
        <v>0.40000247098141206</v>
      </c>
      <c r="AC271">
        <v>0.66667353053218981</v>
      </c>
      <c r="AD271" t="s">
        <v>976</v>
      </c>
      <c r="AE271">
        <v>3527880445</v>
      </c>
      <c r="AF271" t="s">
        <v>1030</v>
      </c>
    </row>
    <row r="272" spans="1:32" x14ac:dyDescent="0.35">
      <c r="A272">
        <v>270</v>
      </c>
      <c r="B272">
        <v>70</v>
      </c>
      <c r="C272">
        <v>2021</v>
      </c>
      <c r="D272" t="s">
        <v>19</v>
      </c>
      <c r="E272" t="s">
        <v>20</v>
      </c>
      <c r="F272" s="4">
        <v>43724</v>
      </c>
      <c r="G272" t="s">
        <v>21</v>
      </c>
      <c r="H272">
        <v>153073</v>
      </c>
      <c r="I272">
        <v>91844</v>
      </c>
      <c r="J272">
        <v>61229</v>
      </c>
      <c r="K272">
        <v>2112884661</v>
      </c>
      <c r="L272">
        <v>1100000000</v>
      </c>
      <c r="M272">
        <v>200000000</v>
      </c>
      <c r="N272">
        <v>500000</v>
      </c>
      <c r="O272">
        <v>200000</v>
      </c>
      <c r="P272">
        <v>1800000</v>
      </c>
      <c r="Q272">
        <v>0.16398588337799139</v>
      </c>
      <c r="R272">
        <v>0.11956521739130435</v>
      </c>
      <c r="S272">
        <v>0.625</v>
      </c>
      <c r="T272">
        <v>0.5</v>
      </c>
      <c r="U272">
        <v>0.44444444444444442</v>
      </c>
      <c r="V272">
        <v>0.4</v>
      </c>
      <c r="W272">
        <v>2.759598552712942E-2</v>
      </c>
      <c r="X272">
        <v>0.3224068821503222</v>
      </c>
      <c r="Y272">
        <v>32.240688215032222</v>
      </c>
      <c r="Z272" t="s">
        <v>967</v>
      </c>
      <c r="AA272">
        <v>0.60000130656614814</v>
      </c>
      <c r="AB272">
        <v>0.3999986934338518</v>
      </c>
      <c r="AC272">
        <v>0.66666303732415833</v>
      </c>
      <c r="AD272" t="s">
        <v>977</v>
      </c>
      <c r="AE272">
        <v>3412884661</v>
      </c>
      <c r="AF272" t="s">
        <v>1025</v>
      </c>
    </row>
    <row r="273" spans="1:32" x14ac:dyDescent="0.35">
      <c r="A273">
        <v>271</v>
      </c>
      <c r="B273">
        <v>71</v>
      </c>
      <c r="C273">
        <v>2021</v>
      </c>
      <c r="D273" t="s">
        <v>368</v>
      </c>
      <c r="E273" t="s">
        <v>290</v>
      </c>
      <c r="F273" s="4">
        <v>44417</v>
      </c>
      <c r="G273" t="s">
        <v>98</v>
      </c>
      <c r="H273">
        <v>148177</v>
      </c>
      <c r="I273">
        <v>88906</v>
      </c>
      <c r="J273">
        <v>59271</v>
      </c>
      <c r="K273">
        <v>188552118</v>
      </c>
      <c r="L273">
        <v>700000000</v>
      </c>
      <c r="M273">
        <v>150000000</v>
      </c>
      <c r="N273">
        <v>300000</v>
      </c>
      <c r="O273">
        <v>130000</v>
      </c>
      <c r="P273">
        <v>1200000</v>
      </c>
      <c r="Q273">
        <v>1.4633967581736006E-2</v>
      </c>
      <c r="R273">
        <v>7.6086956521739135E-2</v>
      </c>
      <c r="S273">
        <v>0.46875</v>
      </c>
      <c r="T273">
        <v>0.3</v>
      </c>
      <c r="U273">
        <v>0.28888888888888886</v>
      </c>
      <c r="V273">
        <v>0.26666666666666666</v>
      </c>
      <c r="W273">
        <v>2.67133351241137E-2</v>
      </c>
      <c r="X273">
        <v>0.20037541919261623</v>
      </c>
      <c r="Y273">
        <v>20.037541919261624</v>
      </c>
      <c r="Z273" t="s">
        <v>967</v>
      </c>
      <c r="AA273">
        <v>0.59999865026286126</v>
      </c>
      <c r="AB273">
        <v>0.40000134973713869</v>
      </c>
      <c r="AC273">
        <v>0.66667041594493059</v>
      </c>
      <c r="AD273" t="s">
        <v>976</v>
      </c>
      <c r="AE273">
        <v>1038552118</v>
      </c>
      <c r="AF273" t="s">
        <v>1031</v>
      </c>
    </row>
    <row r="274" spans="1:32" x14ac:dyDescent="0.35">
      <c r="A274">
        <v>272</v>
      </c>
      <c r="B274">
        <v>72</v>
      </c>
      <c r="C274">
        <v>2021</v>
      </c>
      <c r="D274" t="s">
        <v>369</v>
      </c>
      <c r="E274" t="s">
        <v>348</v>
      </c>
      <c r="F274" s="4">
        <v>44298</v>
      </c>
      <c r="G274" t="s">
        <v>24</v>
      </c>
      <c r="H274">
        <v>147023</v>
      </c>
      <c r="I274">
        <v>88214</v>
      </c>
      <c r="J274">
        <v>58809</v>
      </c>
      <c r="K274">
        <v>611552118</v>
      </c>
      <c r="L274">
        <v>2000000000</v>
      </c>
      <c r="M274">
        <v>210000000</v>
      </c>
      <c r="N274">
        <v>480000</v>
      </c>
      <c r="O274">
        <v>200000</v>
      </c>
      <c r="P274">
        <v>1900000</v>
      </c>
      <c r="Q274">
        <v>4.7463979531399338E-2</v>
      </c>
      <c r="R274">
        <v>0.21739130434782608</v>
      </c>
      <c r="S274">
        <v>0.65625</v>
      </c>
      <c r="T274">
        <v>0.48</v>
      </c>
      <c r="U274">
        <v>0.44444444444444442</v>
      </c>
      <c r="V274">
        <v>0.42222222222222222</v>
      </c>
      <c r="W274">
        <v>2.6505292116540142E-2</v>
      </c>
      <c r="X274">
        <v>0.32249756463204615</v>
      </c>
      <c r="Y274">
        <v>32.249756463204612</v>
      </c>
      <c r="Z274" t="s">
        <v>967</v>
      </c>
      <c r="AA274">
        <v>0.60000136033137674</v>
      </c>
      <c r="AB274">
        <v>0.39999863966862326</v>
      </c>
      <c r="AC274">
        <v>0.66666288797696516</v>
      </c>
      <c r="AD274" t="s">
        <v>977</v>
      </c>
      <c r="AE274">
        <v>2821552118</v>
      </c>
      <c r="AF274" t="s">
        <v>1024</v>
      </c>
    </row>
    <row r="275" spans="1:32" x14ac:dyDescent="0.35">
      <c r="A275">
        <v>273</v>
      </c>
      <c r="B275">
        <v>73</v>
      </c>
      <c r="C275">
        <v>2021</v>
      </c>
      <c r="D275" t="s">
        <v>370</v>
      </c>
      <c r="E275" t="s">
        <v>371</v>
      </c>
      <c r="F275" s="4">
        <v>44258</v>
      </c>
      <c r="G275" t="s">
        <v>80</v>
      </c>
      <c r="H275">
        <v>144576</v>
      </c>
      <c r="I275">
        <v>86746</v>
      </c>
      <c r="J275">
        <v>57830</v>
      </c>
      <c r="K275">
        <v>122884661</v>
      </c>
      <c r="L275">
        <v>800000000</v>
      </c>
      <c r="M275">
        <v>100000000</v>
      </c>
      <c r="N275">
        <v>180000</v>
      </c>
      <c r="O275">
        <v>70000</v>
      </c>
      <c r="P275">
        <v>500000</v>
      </c>
      <c r="Q275">
        <v>9.5373638039251245E-3</v>
      </c>
      <c r="R275">
        <v>8.6956521739130432E-2</v>
      </c>
      <c r="S275">
        <v>0.3125</v>
      </c>
      <c r="T275">
        <v>0.18</v>
      </c>
      <c r="U275">
        <v>0.15555555555555556</v>
      </c>
      <c r="V275">
        <v>0.1111111111111111</v>
      </c>
      <c r="W275">
        <v>2.6064147194934856E-2</v>
      </c>
      <c r="X275">
        <v>0.12499694592735711</v>
      </c>
      <c r="Y275">
        <v>12.499694592735711</v>
      </c>
      <c r="Z275" t="s">
        <v>970</v>
      </c>
      <c r="AA275">
        <v>0.600002766710934</v>
      </c>
      <c r="AB275">
        <v>0.39999723328906595</v>
      </c>
      <c r="AC275">
        <v>0.66665898139395474</v>
      </c>
      <c r="AD275" t="s">
        <v>977</v>
      </c>
      <c r="AE275">
        <v>1022884661</v>
      </c>
      <c r="AF275" t="s">
        <v>1034</v>
      </c>
    </row>
    <row r="276" spans="1:32" x14ac:dyDescent="0.35">
      <c r="A276">
        <v>274</v>
      </c>
      <c r="B276">
        <v>74</v>
      </c>
      <c r="C276">
        <v>2021</v>
      </c>
      <c r="D276" t="s">
        <v>372</v>
      </c>
      <c r="E276" t="s">
        <v>373</v>
      </c>
      <c r="F276" s="4">
        <v>44375</v>
      </c>
      <c r="G276" t="s">
        <v>38</v>
      </c>
      <c r="H276">
        <v>143480</v>
      </c>
      <c r="I276">
        <v>86088</v>
      </c>
      <c r="J276">
        <v>57392</v>
      </c>
      <c r="K276">
        <v>188552118</v>
      </c>
      <c r="L276">
        <v>900000000</v>
      </c>
      <c r="M276">
        <v>200000000</v>
      </c>
      <c r="N276">
        <v>450000</v>
      </c>
      <c r="O276">
        <v>190000</v>
      </c>
      <c r="P276">
        <v>1800000</v>
      </c>
      <c r="Q276">
        <v>1.4633967581736006E-2</v>
      </c>
      <c r="R276">
        <v>9.7826086956521743E-2</v>
      </c>
      <c r="S276">
        <v>0.625</v>
      </c>
      <c r="T276">
        <v>0.45</v>
      </c>
      <c r="U276">
        <v>0.42222222222222222</v>
      </c>
      <c r="V276">
        <v>0.4</v>
      </c>
      <c r="W276">
        <v>2.5866560421710746E-2</v>
      </c>
      <c r="X276">
        <v>0.28174875948259825</v>
      </c>
      <c r="Y276">
        <v>28.174875948259825</v>
      </c>
      <c r="Z276" t="s">
        <v>967</v>
      </c>
      <c r="AA276">
        <v>0.6</v>
      </c>
      <c r="AB276">
        <v>0.4</v>
      </c>
      <c r="AC276">
        <v>0.66666666666666663</v>
      </c>
      <c r="AD276" t="s">
        <v>977</v>
      </c>
      <c r="AE276">
        <v>1288552118</v>
      </c>
      <c r="AF276" t="s">
        <v>1027</v>
      </c>
    </row>
    <row r="277" spans="1:32" x14ac:dyDescent="0.35">
      <c r="A277">
        <v>275</v>
      </c>
      <c r="B277">
        <v>75</v>
      </c>
      <c r="C277">
        <v>2021</v>
      </c>
      <c r="D277" t="s">
        <v>374</v>
      </c>
      <c r="E277" t="s">
        <v>115</v>
      </c>
      <c r="F277" s="4">
        <v>44334</v>
      </c>
      <c r="G277" t="s">
        <v>24</v>
      </c>
      <c r="H277">
        <v>136370</v>
      </c>
      <c r="I277">
        <v>81822</v>
      </c>
      <c r="J277">
        <v>54548</v>
      </c>
      <c r="K277">
        <v>611552118</v>
      </c>
      <c r="L277">
        <v>1400000000</v>
      </c>
      <c r="M277">
        <v>210000000</v>
      </c>
      <c r="N277">
        <v>480000</v>
      </c>
      <c r="O277">
        <v>200000</v>
      </c>
      <c r="P277">
        <v>1900000</v>
      </c>
      <c r="Q277">
        <v>4.7463979531399338E-2</v>
      </c>
      <c r="R277">
        <v>0.15217391304347827</v>
      </c>
      <c r="S277">
        <v>0.65625</v>
      </c>
      <c r="T277">
        <v>0.48</v>
      </c>
      <c r="U277">
        <v>0.44444444444444442</v>
      </c>
      <c r="V277">
        <v>0.42222222222222222</v>
      </c>
      <c r="W277">
        <v>2.458477031439012E-2</v>
      </c>
      <c r="X277">
        <v>0.31119935071207061</v>
      </c>
      <c r="Y277">
        <v>31.11993507120706</v>
      </c>
      <c r="Z277" t="s">
        <v>967</v>
      </c>
      <c r="AA277">
        <v>0.6</v>
      </c>
      <c r="AB277">
        <v>0.4</v>
      </c>
      <c r="AC277">
        <v>0.66666666666666663</v>
      </c>
      <c r="AD277" t="s">
        <v>977</v>
      </c>
      <c r="AE277">
        <v>2221552118</v>
      </c>
      <c r="AF277" t="s">
        <v>1032</v>
      </c>
    </row>
    <row r="278" spans="1:32" x14ac:dyDescent="0.35">
      <c r="A278">
        <v>276</v>
      </c>
      <c r="B278">
        <v>76</v>
      </c>
      <c r="C278">
        <v>2021</v>
      </c>
      <c r="D278" t="s">
        <v>375</v>
      </c>
      <c r="E278" t="s">
        <v>113</v>
      </c>
      <c r="F278" s="4">
        <v>44349</v>
      </c>
      <c r="G278" t="s">
        <v>62</v>
      </c>
      <c r="H278">
        <v>135165</v>
      </c>
      <c r="I278">
        <v>81099</v>
      </c>
      <c r="J278">
        <v>54066</v>
      </c>
      <c r="K278">
        <v>522118552</v>
      </c>
      <c r="L278">
        <v>1200000000</v>
      </c>
      <c r="M278">
        <v>180000000</v>
      </c>
      <c r="N278">
        <v>400000</v>
      </c>
      <c r="O278">
        <v>170000</v>
      </c>
      <c r="P278">
        <v>1600000</v>
      </c>
      <c r="Q278">
        <v>4.0522832863595544E-2</v>
      </c>
      <c r="R278">
        <v>0.13043478260869565</v>
      </c>
      <c r="S278">
        <v>0.5625</v>
      </c>
      <c r="T278">
        <v>0.4</v>
      </c>
      <c r="U278">
        <v>0.37777777777777777</v>
      </c>
      <c r="V278">
        <v>0.35555555555555557</v>
      </c>
      <c r="W278">
        <v>2.4367533031785151E-2</v>
      </c>
      <c r="X278">
        <v>0.26430122937019962</v>
      </c>
      <c r="Y278">
        <v>26.430122937019963</v>
      </c>
      <c r="Z278" t="s">
        <v>967</v>
      </c>
      <c r="AA278">
        <v>0.6</v>
      </c>
      <c r="AB278">
        <v>0.4</v>
      </c>
      <c r="AC278">
        <v>0.66666666666666663</v>
      </c>
      <c r="AD278" t="s">
        <v>977</v>
      </c>
      <c r="AE278">
        <v>1902118552</v>
      </c>
      <c r="AF278" t="s">
        <v>1027</v>
      </c>
    </row>
    <row r="279" spans="1:32" x14ac:dyDescent="0.35">
      <c r="A279">
        <v>277</v>
      </c>
      <c r="B279">
        <v>77</v>
      </c>
      <c r="C279">
        <v>2021</v>
      </c>
      <c r="D279" t="s">
        <v>376</v>
      </c>
      <c r="E279" t="s">
        <v>377</v>
      </c>
      <c r="F279" s="4">
        <v>44362</v>
      </c>
      <c r="G279" t="s">
        <v>378</v>
      </c>
      <c r="H279">
        <v>134845</v>
      </c>
      <c r="I279">
        <v>80907</v>
      </c>
      <c r="J279">
        <v>53938</v>
      </c>
      <c r="K279">
        <v>488552118</v>
      </c>
      <c r="L279">
        <v>1100000000</v>
      </c>
      <c r="M279">
        <v>180000000</v>
      </c>
      <c r="N279">
        <v>400000</v>
      </c>
      <c r="O279">
        <v>170000</v>
      </c>
      <c r="P279">
        <v>1600000</v>
      </c>
      <c r="Q279">
        <v>3.791766399993695E-2</v>
      </c>
      <c r="R279">
        <v>0.11956521739130435</v>
      </c>
      <c r="S279">
        <v>0.5625</v>
      </c>
      <c r="T279">
        <v>0.4</v>
      </c>
      <c r="U279">
        <v>0.37777777777777777</v>
      </c>
      <c r="V279">
        <v>0.35555555555555557</v>
      </c>
      <c r="W279">
        <v>2.4309843462960591E-2</v>
      </c>
      <c r="X279">
        <v>0.26197812703521384</v>
      </c>
      <c r="Y279">
        <v>26.197812703521382</v>
      </c>
      <c r="Z279" t="s">
        <v>967</v>
      </c>
      <c r="AA279">
        <v>0.6</v>
      </c>
      <c r="AB279">
        <v>0.4</v>
      </c>
      <c r="AC279">
        <v>0.66666666666666663</v>
      </c>
      <c r="AD279" t="s">
        <v>977</v>
      </c>
      <c r="AE279">
        <v>1768552118</v>
      </c>
      <c r="AF279" t="s">
        <v>1027</v>
      </c>
    </row>
    <row r="280" spans="1:32" x14ac:dyDescent="0.35">
      <c r="A280">
        <v>278</v>
      </c>
      <c r="B280">
        <v>78</v>
      </c>
      <c r="C280">
        <v>2021</v>
      </c>
      <c r="D280" t="s">
        <v>137</v>
      </c>
      <c r="E280" t="s">
        <v>17</v>
      </c>
      <c r="F280" s="4">
        <v>42123</v>
      </c>
      <c r="G280" t="s">
        <v>18</v>
      </c>
      <c r="H280">
        <v>132293</v>
      </c>
      <c r="I280">
        <v>79376</v>
      </c>
      <c r="J280">
        <v>52917</v>
      </c>
      <c r="K280">
        <v>3441884661</v>
      </c>
      <c r="L280">
        <v>3200000000</v>
      </c>
      <c r="M280">
        <v>280000000</v>
      </c>
      <c r="N280">
        <v>800000</v>
      </c>
      <c r="O280">
        <v>350000</v>
      </c>
      <c r="P280">
        <v>3500000</v>
      </c>
      <c r="Q280">
        <v>0.26713265851062157</v>
      </c>
      <c r="R280">
        <v>0.34782608695652173</v>
      </c>
      <c r="S280">
        <v>0.875</v>
      </c>
      <c r="T280">
        <v>0.8</v>
      </c>
      <c r="U280">
        <v>0.77777777777777779</v>
      </c>
      <c r="V280">
        <v>0.77777777777777779</v>
      </c>
      <c r="W280">
        <v>2.3849769151584752E-2</v>
      </c>
      <c r="X280">
        <v>0.54753223236563942</v>
      </c>
      <c r="Y280">
        <v>54.75322323656394</v>
      </c>
      <c r="Z280" t="s">
        <v>968</v>
      </c>
      <c r="AA280">
        <v>0.60000151179578665</v>
      </c>
      <c r="AB280">
        <v>0.39999848820421335</v>
      </c>
      <c r="AC280">
        <v>0.66666246724450717</v>
      </c>
      <c r="AD280" t="s">
        <v>977</v>
      </c>
      <c r="AE280">
        <v>6921884661</v>
      </c>
      <c r="AF280" t="s">
        <v>1024</v>
      </c>
    </row>
    <row r="281" spans="1:32" x14ac:dyDescent="0.35">
      <c r="A281">
        <v>279</v>
      </c>
      <c r="B281">
        <v>79</v>
      </c>
      <c r="C281">
        <v>2021</v>
      </c>
      <c r="D281" t="s">
        <v>44</v>
      </c>
      <c r="E281" t="s">
        <v>45</v>
      </c>
      <c r="F281" s="4">
        <v>43672</v>
      </c>
      <c r="G281" t="s">
        <v>24</v>
      </c>
      <c r="H281">
        <v>129803</v>
      </c>
      <c r="I281">
        <v>77882</v>
      </c>
      <c r="J281">
        <v>51921</v>
      </c>
      <c r="K281">
        <v>988552118</v>
      </c>
      <c r="L281">
        <v>900000000</v>
      </c>
      <c r="M281">
        <v>200000000</v>
      </c>
      <c r="N281">
        <v>450000</v>
      </c>
      <c r="O281">
        <v>190000</v>
      </c>
      <c r="P281">
        <v>1800000</v>
      </c>
      <c r="Q281">
        <v>7.6723824696938531E-2</v>
      </c>
      <c r="R281">
        <v>9.7826086956521743E-2</v>
      </c>
      <c r="S281">
        <v>0.625</v>
      </c>
      <c r="T281">
        <v>0.45</v>
      </c>
      <c r="U281">
        <v>0.42222222222222222</v>
      </c>
      <c r="V281">
        <v>0.4</v>
      </c>
      <c r="W281">
        <v>2.3400872194168667E-2</v>
      </c>
      <c r="X281">
        <v>0.29265370805830504</v>
      </c>
      <c r="Y281">
        <v>29.265370805830504</v>
      </c>
      <c r="Z281" t="s">
        <v>967</v>
      </c>
      <c r="AA281">
        <v>0.60000154079643764</v>
      </c>
      <c r="AB281">
        <v>0.39999845920356231</v>
      </c>
      <c r="AC281">
        <v>0.66666238668755295</v>
      </c>
      <c r="AD281" t="s">
        <v>977</v>
      </c>
      <c r="AE281">
        <v>2088552118</v>
      </c>
      <c r="AF281" t="s">
        <v>1028</v>
      </c>
    </row>
    <row r="282" spans="1:32" x14ac:dyDescent="0.35">
      <c r="A282">
        <v>280</v>
      </c>
      <c r="B282">
        <v>80</v>
      </c>
      <c r="C282">
        <v>2021</v>
      </c>
      <c r="D282" t="s">
        <v>379</v>
      </c>
      <c r="E282" t="s">
        <v>286</v>
      </c>
      <c r="F282" s="4">
        <v>44222</v>
      </c>
      <c r="G282" t="s">
        <v>287</v>
      </c>
      <c r="H282">
        <v>129797</v>
      </c>
      <c r="I282">
        <v>77878</v>
      </c>
      <c r="J282">
        <v>51919</v>
      </c>
      <c r="K282">
        <v>522118552</v>
      </c>
      <c r="L282">
        <v>800000000</v>
      </c>
      <c r="M282">
        <v>180000000</v>
      </c>
      <c r="N282">
        <v>400000</v>
      </c>
      <c r="O282">
        <v>170000</v>
      </c>
      <c r="P282">
        <v>1600000</v>
      </c>
      <c r="Q282">
        <v>4.0522832863595544E-2</v>
      </c>
      <c r="R282">
        <v>8.6956521739130432E-2</v>
      </c>
      <c r="S282">
        <v>0.5625</v>
      </c>
      <c r="T282">
        <v>0.4</v>
      </c>
      <c r="U282">
        <v>0.37777777777777777</v>
      </c>
      <c r="V282">
        <v>0.35555555555555557</v>
      </c>
      <c r="W282">
        <v>2.3399790514753206E-2</v>
      </c>
      <c r="X282">
        <v>0.25680347334550002</v>
      </c>
      <c r="Y282">
        <v>25.680347334550003</v>
      </c>
      <c r="Z282" t="s">
        <v>967</v>
      </c>
      <c r="AA282">
        <v>0.5999984591323374</v>
      </c>
      <c r="AB282">
        <v>0.4000015408676626</v>
      </c>
      <c r="AC282">
        <v>0.66667094686561035</v>
      </c>
      <c r="AD282" t="s">
        <v>976</v>
      </c>
      <c r="AE282">
        <v>1502118552</v>
      </c>
      <c r="AF282" t="s">
        <v>1029</v>
      </c>
    </row>
    <row r="283" spans="1:32" x14ac:dyDescent="0.35">
      <c r="A283">
        <v>281</v>
      </c>
      <c r="B283">
        <v>81</v>
      </c>
      <c r="C283">
        <v>2021</v>
      </c>
      <c r="D283" t="s">
        <v>380</v>
      </c>
      <c r="E283" t="s">
        <v>286</v>
      </c>
      <c r="F283" s="4">
        <v>44407</v>
      </c>
      <c r="G283" t="s">
        <v>287</v>
      </c>
      <c r="H283">
        <v>129715</v>
      </c>
      <c r="I283">
        <v>77829</v>
      </c>
      <c r="J283">
        <v>51886</v>
      </c>
      <c r="K283">
        <v>611552118</v>
      </c>
      <c r="L283">
        <v>900000000</v>
      </c>
      <c r="M283">
        <v>180000000</v>
      </c>
      <c r="N283">
        <v>400000</v>
      </c>
      <c r="O283">
        <v>170000</v>
      </c>
      <c r="P283">
        <v>1600000</v>
      </c>
      <c r="Q283">
        <v>4.7463979531399338E-2</v>
      </c>
      <c r="R283">
        <v>9.7826086956521743E-2</v>
      </c>
      <c r="S283">
        <v>0.5625</v>
      </c>
      <c r="T283">
        <v>0.4</v>
      </c>
      <c r="U283">
        <v>0.37777777777777777</v>
      </c>
      <c r="V283">
        <v>0.35555555555555557</v>
      </c>
      <c r="W283">
        <v>2.3385007562741911E-2</v>
      </c>
      <c r="X283">
        <v>0.25989907970793996</v>
      </c>
      <c r="Y283">
        <v>25.989907970793997</v>
      </c>
      <c r="Z283" t="s">
        <v>967</v>
      </c>
      <c r="AA283">
        <v>0.6</v>
      </c>
      <c r="AB283">
        <v>0.4</v>
      </c>
      <c r="AC283">
        <v>0.66666666666666663</v>
      </c>
      <c r="AD283" t="s">
        <v>977</v>
      </c>
      <c r="AE283">
        <v>1691552118</v>
      </c>
      <c r="AF283" t="s">
        <v>1028</v>
      </c>
    </row>
    <row r="284" spans="1:32" x14ac:dyDescent="0.35">
      <c r="A284">
        <v>282</v>
      </c>
      <c r="B284">
        <v>82</v>
      </c>
      <c r="C284">
        <v>2021</v>
      </c>
      <c r="D284" t="s">
        <v>381</v>
      </c>
      <c r="E284" t="s">
        <v>269</v>
      </c>
      <c r="F284" s="4">
        <v>44375</v>
      </c>
      <c r="G284" t="s">
        <v>270</v>
      </c>
      <c r="H284">
        <v>128517</v>
      </c>
      <c r="I284">
        <v>77110</v>
      </c>
      <c r="J284">
        <v>51407</v>
      </c>
      <c r="K284">
        <v>744118552</v>
      </c>
      <c r="L284">
        <v>1200000000</v>
      </c>
      <c r="M284">
        <v>200000000</v>
      </c>
      <c r="N284">
        <v>450000</v>
      </c>
      <c r="O284">
        <v>190000</v>
      </c>
      <c r="P284">
        <v>1800000</v>
      </c>
      <c r="Q284">
        <v>5.7752768213064243E-2</v>
      </c>
      <c r="R284">
        <v>0.13043478260869565</v>
      </c>
      <c r="S284">
        <v>0.625</v>
      </c>
      <c r="T284">
        <v>0.45</v>
      </c>
      <c r="U284">
        <v>0.42222222222222222</v>
      </c>
      <c r="V284">
        <v>0.4</v>
      </c>
      <c r="W284">
        <v>2.3169032239454979E-2</v>
      </c>
      <c r="X284">
        <v>0.29475689375705877</v>
      </c>
      <c r="Y284">
        <v>29.475689375705876</v>
      </c>
      <c r="Z284" t="s">
        <v>967</v>
      </c>
      <c r="AA284">
        <v>0.59999844378564704</v>
      </c>
      <c r="AB284">
        <v>0.40000155621435296</v>
      </c>
      <c r="AC284">
        <v>0.66667098949552583</v>
      </c>
      <c r="AD284" t="s">
        <v>976</v>
      </c>
      <c r="AE284">
        <v>2144118552</v>
      </c>
      <c r="AF284" t="s">
        <v>1027</v>
      </c>
    </row>
    <row r="285" spans="1:32" x14ac:dyDescent="0.35">
      <c r="A285">
        <v>283</v>
      </c>
      <c r="B285">
        <v>83</v>
      </c>
      <c r="C285">
        <v>2021</v>
      </c>
      <c r="D285" t="s">
        <v>382</v>
      </c>
      <c r="E285" t="s">
        <v>383</v>
      </c>
      <c r="F285" s="4">
        <v>44466</v>
      </c>
      <c r="G285" t="s">
        <v>24</v>
      </c>
      <c r="H285">
        <v>128448</v>
      </c>
      <c r="I285">
        <v>77069</v>
      </c>
      <c r="J285">
        <v>51379</v>
      </c>
      <c r="K285">
        <v>822552118</v>
      </c>
      <c r="L285">
        <v>1300000000</v>
      </c>
      <c r="M285">
        <v>200000000</v>
      </c>
      <c r="N285">
        <v>450000</v>
      </c>
      <c r="O285">
        <v>190000</v>
      </c>
      <c r="P285">
        <v>1800000</v>
      </c>
      <c r="Q285">
        <v>6.3840179345534001E-2</v>
      </c>
      <c r="R285">
        <v>0.14130434782608695</v>
      </c>
      <c r="S285">
        <v>0.625</v>
      </c>
      <c r="T285">
        <v>0.45</v>
      </c>
      <c r="U285">
        <v>0.42222222222222222</v>
      </c>
      <c r="V285">
        <v>0.4</v>
      </c>
      <c r="W285">
        <v>2.3156592926177184E-2</v>
      </c>
      <c r="X285">
        <v>0.2976990855233993</v>
      </c>
      <c r="Y285">
        <v>29.769908552339931</v>
      </c>
      <c r="Z285" t="s">
        <v>967</v>
      </c>
      <c r="AA285">
        <v>0.60000155705032387</v>
      </c>
      <c r="AB285">
        <v>0.39999844294967613</v>
      </c>
      <c r="AC285">
        <v>0.66666234153810222</v>
      </c>
      <c r="AD285" t="s">
        <v>977</v>
      </c>
      <c r="AE285">
        <v>2322552118</v>
      </c>
      <c r="AF285" t="s">
        <v>1025</v>
      </c>
    </row>
    <row r="286" spans="1:32" x14ac:dyDescent="0.35">
      <c r="A286">
        <v>284</v>
      </c>
      <c r="B286">
        <v>84</v>
      </c>
      <c r="C286">
        <v>2021</v>
      </c>
      <c r="D286" t="s">
        <v>211</v>
      </c>
      <c r="E286" t="s">
        <v>74</v>
      </c>
      <c r="F286" s="4">
        <v>44088</v>
      </c>
      <c r="G286" t="s">
        <v>38</v>
      </c>
      <c r="H286">
        <v>125570</v>
      </c>
      <c r="I286">
        <v>75342</v>
      </c>
      <c r="J286">
        <v>50228</v>
      </c>
      <c r="K286">
        <v>1764552381</v>
      </c>
      <c r="L286">
        <v>2200000000</v>
      </c>
      <c r="M286">
        <v>260000000</v>
      </c>
      <c r="N286">
        <v>650000</v>
      </c>
      <c r="O286">
        <v>280000</v>
      </c>
      <c r="P286">
        <v>2500000</v>
      </c>
      <c r="Q286">
        <v>0.1369510065107255</v>
      </c>
      <c r="R286">
        <v>0.2391304347826087</v>
      </c>
      <c r="S286">
        <v>0.8125</v>
      </c>
      <c r="T286">
        <v>0.65</v>
      </c>
      <c r="U286">
        <v>0.62222222222222223</v>
      </c>
      <c r="V286">
        <v>0.55555555555555558</v>
      </c>
      <c r="W286">
        <v>2.2637747366561323E-2</v>
      </c>
      <c r="X286">
        <v>0.42822406285085135</v>
      </c>
      <c r="Y286">
        <v>42.822406285085137</v>
      </c>
      <c r="Z286" t="s">
        <v>968</v>
      </c>
      <c r="AA286">
        <v>0.6</v>
      </c>
      <c r="AB286">
        <v>0.4</v>
      </c>
      <c r="AC286">
        <v>0.66666666666666663</v>
      </c>
      <c r="AD286" t="s">
        <v>977</v>
      </c>
      <c r="AE286">
        <v>4224552381</v>
      </c>
      <c r="AF286" t="s">
        <v>1025</v>
      </c>
    </row>
    <row r="287" spans="1:32" x14ac:dyDescent="0.35">
      <c r="A287">
        <v>285</v>
      </c>
      <c r="B287">
        <v>85</v>
      </c>
      <c r="C287">
        <v>2021</v>
      </c>
      <c r="D287" t="s">
        <v>153</v>
      </c>
      <c r="E287" t="s">
        <v>17</v>
      </c>
      <c r="F287" s="4">
        <v>41528</v>
      </c>
      <c r="G287" t="s">
        <v>18</v>
      </c>
      <c r="H287">
        <v>125217</v>
      </c>
      <c r="I287">
        <v>75130</v>
      </c>
      <c r="J287">
        <v>50087</v>
      </c>
      <c r="K287">
        <v>2112552118</v>
      </c>
      <c r="L287">
        <v>2700000000</v>
      </c>
      <c r="M287">
        <v>250000000</v>
      </c>
      <c r="N287">
        <v>700000</v>
      </c>
      <c r="O287">
        <v>300000</v>
      </c>
      <c r="P287">
        <v>3000000</v>
      </c>
      <c r="Q287">
        <v>0.16396007394379808</v>
      </c>
      <c r="R287">
        <v>0.29347826086956524</v>
      </c>
      <c r="S287">
        <v>0.78125</v>
      </c>
      <c r="T287">
        <v>0.7</v>
      </c>
      <c r="U287">
        <v>0.66666666666666663</v>
      </c>
      <c r="V287">
        <v>0.66666666666666663</v>
      </c>
      <c r="W287">
        <v>2.2574108560951732E-2</v>
      </c>
      <c r="X287">
        <v>0.46374143626608111</v>
      </c>
      <c r="Y287">
        <v>46.37414362660811</v>
      </c>
      <c r="Z287" t="s">
        <v>968</v>
      </c>
      <c r="AA287">
        <v>0.59999840277278649</v>
      </c>
      <c r="AB287">
        <v>0.40000159722721357</v>
      </c>
      <c r="AC287">
        <v>0.66667110342073743</v>
      </c>
      <c r="AD287" t="s">
        <v>976</v>
      </c>
      <c r="AE287">
        <v>5062552118</v>
      </c>
      <c r="AF287" t="s">
        <v>1025</v>
      </c>
    </row>
    <row r="288" spans="1:32" x14ac:dyDescent="0.35">
      <c r="A288">
        <v>286</v>
      </c>
      <c r="B288">
        <v>86</v>
      </c>
      <c r="C288">
        <v>2021</v>
      </c>
      <c r="D288" t="s">
        <v>384</v>
      </c>
      <c r="E288" t="s">
        <v>279</v>
      </c>
      <c r="F288" s="4">
        <v>44209</v>
      </c>
      <c r="G288" t="s">
        <v>21</v>
      </c>
      <c r="H288">
        <v>123380</v>
      </c>
      <c r="I288">
        <v>74028</v>
      </c>
      <c r="J288">
        <v>49352</v>
      </c>
      <c r="K288">
        <v>244118552</v>
      </c>
      <c r="L288">
        <v>800000000</v>
      </c>
      <c r="M288">
        <v>150000000</v>
      </c>
      <c r="N288">
        <v>300000</v>
      </c>
      <c r="O288">
        <v>130000</v>
      </c>
      <c r="P288">
        <v>1200000</v>
      </c>
      <c r="Q288">
        <v>1.8946607516062669E-2</v>
      </c>
      <c r="R288">
        <v>8.6956521739130432E-2</v>
      </c>
      <c r="S288">
        <v>0.46875</v>
      </c>
      <c r="T288">
        <v>0.3</v>
      </c>
      <c r="U288">
        <v>0.28888888888888886</v>
      </c>
      <c r="V288">
        <v>0.26666666666666666</v>
      </c>
      <c r="W288">
        <v>2.2242934379918262E-2</v>
      </c>
      <c r="X288">
        <v>0.20250777638589001</v>
      </c>
      <c r="Y288">
        <v>20.250777638589</v>
      </c>
      <c r="Z288" t="s">
        <v>967</v>
      </c>
      <c r="AA288">
        <v>0.6</v>
      </c>
      <c r="AB288">
        <v>0.4</v>
      </c>
      <c r="AC288">
        <v>0.66666666666666663</v>
      </c>
      <c r="AD288" t="s">
        <v>977</v>
      </c>
      <c r="AE288">
        <v>1194118552</v>
      </c>
      <c r="AF288" t="s">
        <v>1029</v>
      </c>
    </row>
    <row r="289" spans="1:32" x14ac:dyDescent="0.35">
      <c r="A289">
        <v>287</v>
      </c>
      <c r="B289">
        <v>87</v>
      </c>
      <c r="C289">
        <v>2021</v>
      </c>
      <c r="D289" t="s">
        <v>142</v>
      </c>
      <c r="E289" t="s">
        <v>17</v>
      </c>
      <c r="F289" s="4">
        <v>41871</v>
      </c>
      <c r="G289" t="s">
        <v>18</v>
      </c>
      <c r="H289">
        <v>122505</v>
      </c>
      <c r="I289">
        <v>73503</v>
      </c>
      <c r="J289">
        <v>49002</v>
      </c>
      <c r="K289">
        <v>4112552118</v>
      </c>
      <c r="L289">
        <v>3800000000</v>
      </c>
      <c r="M289">
        <v>280000000</v>
      </c>
      <c r="N289">
        <v>800000</v>
      </c>
      <c r="O289">
        <v>350000</v>
      </c>
      <c r="P289">
        <v>3500000</v>
      </c>
      <c r="Q289">
        <v>0.31918471673180437</v>
      </c>
      <c r="R289">
        <v>0.41304347826086957</v>
      </c>
      <c r="S289">
        <v>0.875</v>
      </c>
      <c r="T289">
        <v>0.8</v>
      </c>
      <c r="U289">
        <v>0.77777777777777779</v>
      </c>
      <c r="V289">
        <v>0.77777777777777779</v>
      </c>
      <c r="W289">
        <v>2.2085189465163614E-2</v>
      </c>
      <c r="X289">
        <v>0.56779445560168507</v>
      </c>
      <c r="Y289">
        <v>56.779445560168504</v>
      </c>
      <c r="Z289" t="s">
        <v>968</v>
      </c>
      <c r="AA289">
        <v>0.6</v>
      </c>
      <c r="AB289">
        <v>0.4</v>
      </c>
      <c r="AC289">
        <v>0.66666666666666663</v>
      </c>
      <c r="AD289" t="s">
        <v>977</v>
      </c>
      <c r="AE289">
        <v>8192552118</v>
      </c>
      <c r="AF289" t="s">
        <v>1031</v>
      </c>
    </row>
    <row r="290" spans="1:32" x14ac:dyDescent="0.35">
      <c r="A290">
        <v>288</v>
      </c>
      <c r="B290">
        <v>88</v>
      </c>
      <c r="C290">
        <v>2021</v>
      </c>
      <c r="D290" t="s">
        <v>126</v>
      </c>
      <c r="E290" t="s">
        <v>17</v>
      </c>
      <c r="F290" s="4">
        <v>41682</v>
      </c>
      <c r="G290" t="s">
        <v>18</v>
      </c>
      <c r="H290">
        <v>121285</v>
      </c>
      <c r="I290">
        <v>72771</v>
      </c>
      <c r="J290">
        <v>48514</v>
      </c>
      <c r="K290">
        <v>2774552118</v>
      </c>
      <c r="L290">
        <v>2800000000</v>
      </c>
      <c r="M290">
        <v>260000000</v>
      </c>
      <c r="N290">
        <v>700000</v>
      </c>
      <c r="O290">
        <v>300000</v>
      </c>
      <c r="P290">
        <v>3000000</v>
      </c>
      <c r="Q290">
        <v>0.21533943070662814</v>
      </c>
      <c r="R290">
        <v>0.30434782608695654</v>
      </c>
      <c r="S290">
        <v>0.8125</v>
      </c>
      <c r="T290">
        <v>0.7</v>
      </c>
      <c r="U290">
        <v>0.66666666666666663</v>
      </c>
      <c r="V290">
        <v>0.66666666666666663</v>
      </c>
      <c r="W290">
        <v>2.1865247984019988E-2</v>
      </c>
      <c r="X290">
        <v>0.47944707190688451</v>
      </c>
      <c r="Y290">
        <v>47.944707190688455</v>
      </c>
      <c r="Z290" t="s">
        <v>968</v>
      </c>
      <c r="AA290">
        <v>0.6</v>
      </c>
      <c r="AB290">
        <v>0.4</v>
      </c>
      <c r="AC290">
        <v>0.66666666666666663</v>
      </c>
      <c r="AD290" t="s">
        <v>977</v>
      </c>
      <c r="AE290">
        <v>5834552118</v>
      </c>
      <c r="AF290" t="s">
        <v>1033</v>
      </c>
    </row>
    <row r="291" spans="1:32" x14ac:dyDescent="0.35">
      <c r="A291">
        <v>289</v>
      </c>
      <c r="B291">
        <v>89</v>
      </c>
      <c r="C291">
        <v>2021</v>
      </c>
      <c r="D291" t="s">
        <v>46</v>
      </c>
      <c r="E291" t="s">
        <v>47</v>
      </c>
      <c r="F291" s="4">
        <v>43560</v>
      </c>
      <c r="G291" t="s">
        <v>48</v>
      </c>
      <c r="H291">
        <v>120001</v>
      </c>
      <c r="I291">
        <v>72001</v>
      </c>
      <c r="J291">
        <v>48000</v>
      </c>
      <c r="K291">
        <v>3884552991</v>
      </c>
      <c r="L291">
        <v>6500000000</v>
      </c>
      <c r="M291">
        <v>300000000</v>
      </c>
      <c r="N291">
        <v>900000</v>
      </c>
      <c r="O291">
        <v>400000</v>
      </c>
      <c r="P291">
        <v>4000000</v>
      </c>
      <c r="Q291">
        <v>0.30148917520952823</v>
      </c>
      <c r="R291">
        <v>0.70652173913043481</v>
      </c>
      <c r="S291">
        <v>0.9375</v>
      </c>
      <c r="T291">
        <v>0.9</v>
      </c>
      <c r="U291">
        <v>0.88888888888888884</v>
      </c>
      <c r="V291">
        <v>0.88888888888888884</v>
      </c>
      <c r="W291">
        <v>2.1633768589111455E-2</v>
      </c>
      <c r="X291">
        <v>0.66560368395691349</v>
      </c>
      <c r="Y291">
        <v>66.560368395691356</v>
      </c>
      <c r="Z291" t="s">
        <v>966</v>
      </c>
      <c r="AA291">
        <v>0.60000333330555577</v>
      </c>
      <c r="AB291">
        <v>0.39999666669444423</v>
      </c>
      <c r="AC291">
        <v>0.66665740753600644</v>
      </c>
      <c r="AD291" t="s">
        <v>977</v>
      </c>
      <c r="AE291">
        <v>10684552991</v>
      </c>
      <c r="AF291" t="s">
        <v>1024</v>
      </c>
    </row>
    <row r="292" spans="1:32" x14ac:dyDescent="0.35">
      <c r="A292">
        <v>290</v>
      </c>
      <c r="B292">
        <v>90</v>
      </c>
      <c r="C292">
        <v>2021</v>
      </c>
      <c r="D292" t="s">
        <v>146</v>
      </c>
      <c r="E292" t="s">
        <v>17</v>
      </c>
      <c r="F292" s="4">
        <v>41437</v>
      </c>
      <c r="G292" t="s">
        <v>18</v>
      </c>
      <c r="H292">
        <v>115160</v>
      </c>
      <c r="I292">
        <v>69096</v>
      </c>
      <c r="J292">
        <v>46064</v>
      </c>
      <c r="K292">
        <v>2552118552</v>
      </c>
      <c r="L292">
        <v>2500000000</v>
      </c>
      <c r="M292">
        <v>250000000</v>
      </c>
      <c r="N292">
        <v>700000</v>
      </c>
      <c r="O292">
        <v>300000</v>
      </c>
      <c r="P292">
        <v>3000000</v>
      </c>
      <c r="Q292">
        <v>0.19807584529342195</v>
      </c>
      <c r="R292">
        <v>0.27173913043478259</v>
      </c>
      <c r="S292">
        <v>0.78125</v>
      </c>
      <c r="T292">
        <v>0.7</v>
      </c>
      <c r="U292">
        <v>0.66666666666666663</v>
      </c>
      <c r="V292">
        <v>0.66666666666666663</v>
      </c>
      <c r="W292">
        <v>2.0761033580737453E-2</v>
      </c>
      <c r="X292">
        <v>0.46598718468727673</v>
      </c>
      <c r="Y292">
        <v>46.598718468727675</v>
      </c>
      <c r="Z292" t="s">
        <v>968</v>
      </c>
      <c r="AA292">
        <v>0.6</v>
      </c>
      <c r="AB292">
        <v>0.4</v>
      </c>
      <c r="AC292">
        <v>0.66666666666666663</v>
      </c>
      <c r="AD292" t="s">
        <v>977</v>
      </c>
      <c r="AE292">
        <v>5302118552</v>
      </c>
      <c r="AF292" t="s">
        <v>1027</v>
      </c>
    </row>
    <row r="293" spans="1:32" x14ac:dyDescent="0.35">
      <c r="A293">
        <v>291</v>
      </c>
      <c r="B293">
        <v>91</v>
      </c>
      <c r="C293">
        <v>2021</v>
      </c>
      <c r="D293" t="s">
        <v>385</v>
      </c>
      <c r="E293" t="s">
        <v>275</v>
      </c>
      <c r="F293" s="4">
        <v>44270</v>
      </c>
      <c r="G293" t="s">
        <v>250</v>
      </c>
      <c r="H293">
        <v>114355</v>
      </c>
      <c r="I293">
        <v>68613</v>
      </c>
      <c r="J293">
        <v>45742</v>
      </c>
      <c r="K293">
        <v>188552118</v>
      </c>
      <c r="L293">
        <v>900000000</v>
      </c>
      <c r="M293">
        <v>180000000</v>
      </c>
      <c r="N293">
        <v>400000</v>
      </c>
      <c r="O293">
        <v>170000</v>
      </c>
      <c r="P293">
        <v>1600000</v>
      </c>
      <c r="Q293">
        <v>1.4633967581736006E-2</v>
      </c>
      <c r="R293">
        <v>9.7826086956521743E-2</v>
      </c>
      <c r="S293">
        <v>0.5625</v>
      </c>
      <c r="T293">
        <v>0.4</v>
      </c>
      <c r="U293">
        <v>0.37777777777777777</v>
      </c>
      <c r="V293">
        <v>0.35555555555555557</v>
      </c>
      <c r="W293">
        <v>2.0615908259163176E-2</v>
      </c>
      <c r="X293">
        <v>0.25368507663360695</v>
      </c>
      <c r="Y293">
        <v>25.368507663360695</v>
      </c>
      <c r="Z293" t="s">
        <v>967</v>
      </c>
      <c r="AA293">
        <v>0.6</v>
      </c>
      <c r="AB293">
        <v>0.4</v>
      </c>
      <c r="AC293">
        <v>0.66666666666666663</v>
      </c>
      <c r="AD293" t="s">
        <v>977</v>
      </c>
      <c r="AE293">
        <v>1268552118</v>
      </c>
      <c r="AF293" t="s">
        <v>1034</v>
      </c>
    </row>
    <row r="294" spans="1:32" x14ac:dyDescent="0.35">
      <c r="A294">
        <v>292</v>
      </c>
      <c r="B294">
        <v>92</v>
      </c>
      <c r="C294">
        <v>2021</v>
      </c>
      <c r="D294" t="s">
        <v>386</v>
      </c>
      <c r="E294" t="s">
        <v>144</v>
      </c>
      <c r="F294" s="4">
        <v>44207</v>
      </c>
      <c r="G294" t="s">
        <v>62</v>
      </c>
      <c r="H294">
        <v>114245</v>
      </c>
      <c r="I294">
        <v>68547</v>
      </c>
      <c r="J294">
        <v>45698</v>
      </c>
      <c r="K294">
        <v>244118552</v>
      </c>
      <c r="L294">
        <v>800000000</v>
      </c>
      <c r="M294">
        <v>180000000</v>
      </c>
      <c r="N294">
        <v>400000</v>
      </c>
      <c r="O294">
        <v>170000</v>
      </c>
      <c r="P294">
        <v>1600000</v>
      </c>
      <c r="Q294">
        <v>1.8946607516062669E-2</v>
      </c>
      <c r="R294">
        <v>8.6956521739130432E-2</v>
      </c>
      <c r="S294">
        <v>0.5625</v>
      </c>
      <c r="T294">
        <v>0.4</v>
      </c>
      <c r="U294">
        <v>0.37777777777777777</v>
      </c>
      <c r="V294">
        <v>0.35555555555555557</v>
      </c>
      <c r="W294">
        <v>2.0596077469879737E-2</v>
      </c>
      <c r="X294">
        <v>0.25261134434800797</v>
      </c>
      <c r="Y294">
        <v>25.261134434800798</v>
      </c>
      <c r="Z294" t="s">
        <v>967</v>
      </c>
      <c r="AA294">
        <v>0.6</v>
      </c>
      <c r="AB294">
        <v>0.4</v>
      </c>
      <c r="AC294">
        <v>0.66666666666666663</v>
      </c>
      <c r="AD294" t="s">
        <v>977</v>
      </c>
      <c r="AE294">
        <v>1224118552</v>
      </c>
      <c r="AF294" t="s">
        <v>1029</v>
      </c>
    </row>
    <row r="295" spans="1:32" x14ac:dyDescent="0.35">
      <c r="A295">
        <v>293</v>
      </c>
      <c r="B295">
        <v>93</v>
      </c>
      <c r="C295">
        <v>2021</v>
      </c>
      <c r="D295" t="s">
        <v>256</v>
      </c>
      <c r="E295" t="s">
        <v>174</v>
      </c>
      <c r="F295" s="4">
        <v>44158</v>
      </c>
      <c r="G295" t="s">
        <v>24</v>
      </c>
      <c r="H295">
        <v>114093</v>
      </c>
      <c r="I295">
        <v>68456</v>
      </c>
      <c r="J295">
        <v>45637</v>
      </c>
      <c r="K295">
        <v>388441772</v>
      </c>
      <c r="L295">
        <v>1300000000</v>
      </c>
      <c r="M295">
        <v>220000000</v>
      </c>
      <c r="N295">
        <v>500000</v>
      </c>
      <c r="O295">
        <v>220000</v>
      </c>
      <c r="P295">
        <v>2000000</v>
      </c>
      <c r="Q295">
        <v>3.0147867651320093E-2</v>
      </c>
      <c r="R295">
        <v>0.14130434782608695</v>
      </c>
      <c r="S295">
        <v>0.6875</v>
      </c>
      <c r="T295">
        <v>0.5</v>
      </c>
      <c r="U295">
        <v>0.48888888888888887</v>
      </c>
      <c r="V295">
        <v>0.44444444444444442</v>
      </c>
      <c r="W295">
        <v>2.0568674924688071E-2</v>
      </c>
      <c r="X295">
        <v>0.321724798438277</v>
      </c>
      <c r="Y295">
        <v>32.172479843827702</v>
      </c>
      <c r="Z295" t="s">
        <v>967</v>
      </c>
      <c r="AA295">
        <v>0.60000175295592195</v>
      </c>
      <c r="AB295">
        <v>0.3999982470440781</v>
      </c>
      <c r="AC295">
        <v>0.66666179735888742</v>
      </c>
      <c r="AD295" t="s">
        <v>977</v>
      </c>
      <c r="AE295">
        <v>1908441772</v>
      </c>
      <c r="AF295" t="s">
        <v>1026</v>
      </c>
    </row>
    <row r="296" spans="1:32" x14ac:dyDescent="0.35">
      <c r="A296">
        <v>294</v>
      </c>
      <c r="B296">
        <v>94</v>
      </c>
      <c r="C296">
        <v>2021</v>
      </c>
      <c r="D296" t="s">
        <v>387</v>
      </c>
      <c r="E296" t="s">
        <v>290</v>
      </c>
      <c r="F296" s="4">
        <v>44291</v>
      </c>
      <c r="G296" t="s">
        <v>98</v>
      </c>
      <c r="H296">
        <v>113966</v>
      </c>
      <c r="I296">
        <v>68380</v>
      </c>
      <c r="J296">
        <v>45586</v>
      </c>
      <c r="K296">
        <v>144552118</v>
      </c>
      <c r="L296">
        <v>700000000</v>
      </c>
      <c r="M296">
        <v>150000000</v>
      </c>
      <c r="N296">
        <v>300000</v>
      </c>
      <c r="O296">
        <v>130000</v>
      </c>
      <c r="P296">
        <v>1200000</v>
      </c>
      <c r="Q296">
        <v>1.1219025440399868E-2</v>
      </c>
      <c r="R296">
        <v>7.6086956521739135E-2</v>
      </c>
      <c r="S296">
        <v>0.46875</v>
      </c>
      <c r="T296">
        <v>0.3</v>
      </c>
      <c r="U296">
        <v>0.28888888888888886</v>
      </c>
      <c r="V296">
        <v>0.26666666666666666</v>
      </c>
      <c r="W296">
        <v>2.0545779377060824E-2</v>
      </c>
      <c r="X296">
        <v>0.19908229847499986</v>
      </c>
      <c r="Y296">
        <v>19.908229847499985</v>
      </c>
      <c r="Z296" t="s">
        <v>970</v>
      </c>
      <c r="AA296">
        <v>0.60000350981871786</v>
      </c>
      <c r="AB296">
        <v>0.39999649018128214</v>
      </c>
      <c r="AC296">
        <v>0.66665691722725939</v>
      </c>
      <c r="AD296" t="s">
        <v>977</v>
      </c>
      <c r="AE296">
        <v>994552118</v>
      </c>
      <c r="AF296" t="s">
        <v>1024</v>
      </c>
    </row>
    <row r="297" spans="1:32" x14ac:dyDescent="0.35">
      <c r="A297">
        <v>295</v>
      </c>
      <c r="B297">
        <v>95</v>
      </c>
      <c r="C297">
        <v>2021</v>
      </c>
      <c r="D297" t="s">
        <v>218</v>
      </c>
      <c r="E297" t="s">
        <v>74</v>
      </c>
      <c r="F297" s="4">
        <v>43999</v>
      </c>
      <c r="G297" t="s">
        <v>38</v>
      </c>
      <c r="H297">
        <v>113463</v>
      </c>
      <c r="I297">
        <v>68078</v>
      </c>
      <c r="J297">
        <v>45385</v>
      </c>
      <c r="K297">
        <v>2104665912</v>
      </c>
      <c r="L297">
        <v>2600000000</v>
      </c>
      <c r="M297">
        <v>260000000</v>
      </c>
      <c r="N297">
        <v>650000</v>
      </c>
      <c r="O297">
        <v>280000</v>
      </c>
      <c r="P297">
        <v>2500000</v>
      </c>
      <c r="Q297">
        <v>0.16334800718914674</v>
      </c>
      <c r="R297">
        <v>0.28260869565217389</v>
      </c>
      <c r="S297">
        <v>0.8125</v>
      </c>
      <c r="T297">
        <v>0.65</v>
      </c>
      <c r="U297">
        <v>0.62222222222222223</v>
      </c>
      <c r="V297">
        <v>0.55555555555555558</v>
      </c>
      <c r="W297">
        <v>2.0455098586064722E-2</v>
      </c>
      <c r="X297">
        <v>0.44012673595493867</v>
      </c>
      <c r="Y297">
        <v>44.012673595493865</v>
      </c>
      <c r="Z297" t="s">
        <v>968</v>
      </c>
      <c r="AA297">
        <v>0.60000176268915861</v>
      </c>
      <c r="AB297">
        <v>0.39999823731084144</v>
      </c>
      <c r="AC297">
        <v>0.66666177032227736</v>
      </c>
      <c r="AD297" t="s">
        <v>977</v>
      </c>
      <c r="AE297">
        <v>4964665912</v>
      </c>
      <c r="AF297" t="s">
        <v>1027</v>
      </c>
    </row>
    <row r="298" spans="1:32" x14ac:dyDescent="0.35">
      <c r="A298">
        <v>296</v>
      </c>
      <c r="B298">
        <v>96</v>
      </c>
      <c r="C298">
        <v>2021</v>
      </c>
      <c r="D298" t="s">
        <v>388</v>
      </c>
      <c r="E298" t="s">
        <v>389</v>
      </c>
      <c r="F298" s="4">
        <v>44319</v>
      </c>
      <c r="G298" t="s">
        <v>98</v>
      </c>
      <c r="H298">
        <v>111968</v>
      </c>
      <c r="I298">
        <v>67181</v>
      </c>
      <c r="J298">
        <v>44787</v>
      </c>
      <c r="K298">
        <v>188552118</v>
      </c>
      <c r="L298">
        <v>700000000</v>
      </c>
      <c r="M298">
        <v>150000000</v>
      </c>
      <c r="N298">
        <v>300000</v>
      </c>
      <c r="O298">
        <v>130000</v>
      </c>
      <c r="P298">
        <v>1200000</v>
      </c>
      <c r="Q298">
        <v>1.4633967581736006E-2</v>
      </c>
      <c r="R298">
        <v>7.6086956521739135E-2</v>
      </c>
      <c r="S298">
        <v>0.46875</v>
      </c>
      <c r="T298">
        <v>0.3</v>
      </c>
      <c r="U298">
        <v>0.28888888888888886</v>
      </c>
      <c r="V298">
        <v>0.26666666666666666</v>
      </c>
      <c r="W298">
        <v>2.0185580131712497E-2</v>
      </c>
      <c r="X298">
        <v>0.19965736614345209</v>
      </c>
      <c r="Y298">
        <v>19.965736614345207</v>
      </c>
      <c r="Z298" t="s">
        <v>970</v>
      </c>
      <c r="AA298">
        <v>0.60000178622463562</v>
      </c>
      <c r="AB298">
        <v>0.39999821377536438</v>
      </c>
      <c r="AC298">
        <v>0.66666170494633903</v>
      </c>
      <c r="AD298" t="s">
        <v>977</v>
      </c>
      <c r="AE298">
        <v>1038552118</v>
      </c>
      <c r="AF298" t="s">
        <v>1032</v>
      </c>
    </row>
    <row r="299" spans="1:32" x14ac:dyDescent="0.35">
      <c r="A299">
        <v>297</v>
      </c>
      <c r="B299">
        <v>97</v>
      </c>
      <c r="C299">
        <v>2021</v>
      </c>
      <c r="D299" t="s">
        <v>390</v>
      </c>
      <c r="E299" t="s">
        <v>391</v>
      </c>
      <c r="F299" s="4">
        <v>44214</v>
      </c>
      <c r="G299" t="s">
        <v>80</v>
      </c>
      <c r="H299">
        <v>111817</v>
      </c>
      <c r="I299">
        <v>67090</v>
      </c>
      <c r="J299">
        <v>44727</v>
      </c>
      <c r="K299">
        <v>122552118</v>
      </c>
      <c r="L299">
        <v>500000000</v>
      </c>
      <c r="M299">
        <v>100000000</v>
      </c>
      <c r="N299">
        <v>180000</v>
      </c>
      <c r="O299">
        <v>70000</v>
      </c>
      <c r="P299">
        <v>500000</v>
      </c>
      <c r="Q299">
        <v>9.5115543697317992E-3</v>
      </c>
      <c r="R299">
        <v>5.434782608695652E-2</v>
      </c>
      <c r="S299">
        <v>0.3125</v>
      </c>
      <c r="T299">
        <v>0.18</v>
      </c>
      <c r="U299">
        <v>0.15555555555555556</v>
      </c>
      <c r="V299">
        <v>0.1111111111111111</v>
      </c>
      <c r="W299">
        <v>2.015835786642341E-2</v>
      </c>
      <c r="X299">
        <v>0.11879918514219646</v>
      </c>
      <c r="Y299">
        <v>11.879918514219646</v>
      </c>
      <c r="Z299" t="s">
        <v>970</v>
      </c>
      <c r="AA299">
        <v>0.59999821136320952</v>
      </c>
      <c r="AB299">
        <v>0.40000178863679048</v>
      </c>
      <c r="AC299">
        <v>0.666671635117007</v>
      </c>
      <c r="AD299" t="s">
        <v>976</v>
      </c>
      <c r="AE299">
        <v>722552118</v>
      </c>
      <c r="AF299" t="s">
        <v>1029</v>
      </c>
    </row>
    <row r="300" spans="1:32" x14ac:dyDescent="0.35">
      <c r="A300">
        <v>298</v>
      </c>
      <c r="B300">
        <v>98</v>
      </c>
      <c r="C300">
        <v>2021</v>
      </c>
      <c r="D300" t="s">
        <v>392</v>
      </c>
      <c r="E300" t="s">
        <v>393</v>
      </c>
      <c r="F300" s="4">
        <v>44326</v>
      </c>
      <c r="G300" t="s">
        <v>172</v>
      </c>
      <c r="H300">
        <v>111804</v>
      </c>
      <c r="I300">
        <v>67082</v>
      </c>
      <c r="J300">
        <v>44722</v>
      </c>
      <c r="K300">
        <v>488552118</v>
      </c>
      <c r="L300">
        <v>1200000000</v>
      </c>
      <c r="M300">
        <v>180000000</v>
      </c>
      <c r="N300">
        <v>400000</v>
      </c>
      <c r="O300">
        <v>170000</v>
      </c>
      <c r="P300">
        <v>1600000</v>
      </c>
      <c r="Q300">
        <v>3.791766399993695E-2</v>
      </c>
      <c r="R300">
        <v>0.13043478260869565</v>
      </c>
      <c r="S300">
        <v>0.5625</v>
      </c>
      <c r="T300">
        <v>0.4</v>
      </c>
      <c r="U300">
        <v>0.37777777777777777</v>
      </c>
      <c r="V300">
        <v>0.35555555555555557</v>
      </c>
      <c r="W300">
        <v>2.0156014227689912E-2</v>
      </c>
      <c r="X300">
        <v>0.26336903190629057</v>
      </c>
      <c r="Y300">
        <v>26.336903190629059</v>
      </c>
      <c r="Z300" t="s">
        <v>967</v>
      </c>
      <c r="AA300">
        <v>0.5999964223104719</v>
      </c>
      <c r="AB300">
        <v>0.4000035776895281</v>
      </c>
      <c r="AC300">
        <v>0.66667660475239254</v>
      </c>
      <c r="AD300" t="s">
        <v>976</v>
      </c>
      <c r="AE300">
        <v>1868552118</v>
      </c>
      <c r="AF300" t="s">
        <v>1032</v>
      </c>
    </row>
    <row r="301" spans="1:32" x14ac:dyDescent="0.35">
      <c r="A301">
        <v>299</v>
      </c>
      <c r="B301">
        <v>99</v>
      </c>
      <c r="C301">
        <v>2021</v>
      </c>
      <c r="D301" t="s">
        <v>394</v>
      </c>
      <c r="E301" t="s">
        <v>395</v>
      </c>
      <c r="F301" s="4">
        <v>44417</v>
      </c>
      <c r="G301" t="s">
        <v>172</v>
      </c>
      <c r="H301">
        <v>111696</v>
      </c>
      <c r="I301">
        <v>67018</v>
      </c>
      <c r="J301">
        <v>44678</v>
      </c>
      <c r="K301">
        <v>188552118</v>
      </c>
      <c r="L301">
        <v>900000000</v>
      </c>
      <c r="M301">
        <v>150000000</v>
      </c>
      <c r="N301">
        <v>300000</v>
      </c>
      <c r="O301">
        <v>130000</v>
      </c>
      <c r="P301">
        <v>1200000</v>
      </c>
      <c r="Q301">
        <v>1.4633967581736006E-2</v>
      </c>
      <c r="R301">
        <v>9.7826086956521743E-2</v>
      </c>
      <c r="S301">
        <v>0.46875</v>
      </c>
      <c r="T301">
        <v>0.3</v>
      </c>
      <c r="U301">
        <v>0.28888888888888886</v>
      </c>
      <c r="V301">
        <v>0.26666666666666666</v>
      </c>
      <c r="W301">
        <v>2.0136543998211624E-2</v>
      </c>
      <c r="X301">
        <v>0.20334762434267997</v>
      </c>
      <c r="Y301">
        <v>20.334762434267997</v>
      </c>
      <c r="Z301" t="s">
        <v>967</v>
      </c>
      <c r="AA301">
        <v>0.60000358114883257</v>
      </c>
      <c r="AB301">
        <v>0.39999641885116743</v>
      </c>
      <c r="AC301">
        <v>0.66665671909039359</v>
      </c>
      <c r="AD301" t="s">
        <v>977</v>
      </c>
      <c r="AE301">
        <v>1238552118</v>
      </c>
      <c r="AF301" t="s">
        <v>1031</v>
      </c>
    </row>
    <row r="302" spans="1:32" x14ac:dyDescent="0.35">
      <c r="A302">
        <v>300</v>
      </c>
      <c r="B302">
        <v>100</v>
      </c>
      <c r="C302">
        <v>2021</v>
      </c>
      <c r="D302" t="s">
        <v>396</v>
      </c>
      <c r="E302" t="s">
        <v>397</v>
      </c>
      <c r="F302" s="4">
        <v>44299</v>
      </c>
      <c r="G302" t="s">
        <v>98</v>
      </c>
      <c r="H302">
        <v>111497</v>
      </c>
      <c r="I302">
        <v>66898</v>
      </c>
      <c r="J302">
        <v>44599</v>
      </c>
      <c r="K302">
        <v>244118552</v>
      </c>
      <c r="L302">
        <v>600000000</v>
      </c>
      <c r="M302">
        <v>150000000</v>
      </c>
      <c r="N302">
        <v>300000</v>
      </c>
      <c r="O302">
        <v>130000</v>
      </c>
      <c r="P302">
        <v>1200000</v>
      </c>
      <c r="Q302">
        <v>1.8946607516062669E-2</v>
      </c>
      <c r="R302">
        <v>6.5217391304347824E-2</v>
      </c>
      <c r="S302">
        <v>0.46875</v>
      </c>
      <c r="T302">
        <v>0.3</v>
      </c>
      <c r="U302">
        <v>0.28888888888888886</v>
      </c>
      <c r="V302">
        <v>0.26666666666666666</v>
      </c>
      <c r="W302">
        <v>2.010066829759885E-2</v>
      </c>
      <c r="X302">
        <v>0.19857647494292183</v>
      </c>
      <c r="Y302">
        <v>19.857647494292184</v>
      </c>
      <c r="Z302" t="s">
        <v>970</v>
      </c>
      <c r="AA302">
        <v>0.59999820622976408</v>
      </c>
      <c r="AB302">
        <v>0.40000179377023598</v>
      </c>
      <c r="AC302">
        <v>0.66667164937666301</v>
      </c>
      <c r="AD302" t="s">
        <v>976</v>
      </c>
      <c r="AE302">
        <v>994118552</v>
      </c>
      <c r="AF302" t="s">
        <v>1024</v>
      </c>
    </row>
    <row r="303" spans="1:32" x14ac:dyDescent="0.35">
      <c r="A303">
        <v>301</v>
      </c>
      <c r="B303">
        <v>1</v>
      </c>
      <c r="C303">
        <v>2022</v>
      </c>
      <c r="D303" t="s">
        <v>398</v>
      </c>
      <c r="E303" t="s">
        <v>17</v>
      </c>
      <c r="F303" s="4">
        <v>44722</v>
      </c>
      <c r="G303" t="s">
        <v>18</v>
      </c>
      <c r="H303">
        <v>3482598</v>
      </c>
      <c r="I303">
        <v>1393039</v>
      </c>
      <c r="J303">
        <v>2089559</v>
      </c>
      <c r="K303">
        <v>3884552118</v>
      </c>
      <c r="L303">
        <v>4800000000</v>
      </c>
      <c r="M303">
        <v>300000000</v>
      </c>
      <c r="N303">
        <v>900000</v>
      </c>
      <c r="O303">
        <v>400000</v>
      </c>
      <c r="P303">
        <v>4500000</v>
      </c>
      <c r="Q303">
        <v>0.30148910745397167</v>
      </c>
      <c r="R303">
        <v>0.52173913043478259</v>
      </c>
      <c r="S303">
        <v>0.9375</v>
      </c>
      <c r="T303">
        <v>0.9</v>
      </c>
      <c r="U303">
        <v>0.88888888888888884</v>
      </c>
      <c r="V303">
        <v>1</v>
      </c>
      <c r="W303">
        <v>0.62784242815395186</v>
      </c>
      <c r="X303">
        <v>0.71420691416811821</v>
      </c>
      <c r="Y303">
        <v>71.42069141681182</v>
      </c>
      <c r="Z303" t="s">
        <v>966</v>
      </c>
      <c r="AA303">
        <v>0.39999994257160892</v>
      </c>
      <c r="AB303">
        <v>0.60000005742839113</v>
      </c>
      <c r="AC303">
        <v>1.5000003589274959</v>
      </c>
      <c r="AD303" t="s">
        <v>975</v>
      </c>
      <c r="AE303">
        <v>8984552118</v>
      </c>
      <c r="AF303" t="s">
        <v>1027</v>
      </c>
    </row>
    <row r="304" spans="1:32" x14ac:dyDescent="0.35">
      <c r="A304">
        <v>302</v>
      </c>
      <c r="B304">
        <v>2</v>
      </c>
      <c r="C304">
        <v>2022</v>
      </c>
      <c r="D304" t="s">
        <v>399</v>
      </c>
      <c r="E304" t="s">
        <v>74</v>
      </c>
      <c r="F304" s="4">
        <v>44841</v>
      </c>
      <c r="G304" t="s">
        <v>38</v>
      </c>
      <c r="H304">
        <v>3176233</v>
      </c>
      <c r="I304">
        <v>1270493</v>
      </c>
      <c r="J304">
        <v>1905740</v>
      </c>
      <c r="K304">
        <v>2488774552</v>
      </c>
      <c r="L304">
        <v>3200000000</v>
      </c>
      <c r="M304">
        <v>240000000</v>
      </c>
      <c r="N304">
        <v>600000</v>
      </c>
      <c r="O304">
        <v>250000</v>
      </c>
      <c r="P304">
        <v>2500000</v>
      </c>
      <c r="Q304">
        <v>0.19315957040704021</v>
      </c>
      <c r="R304">
        <v>0.34782608695652173</v>
      </c>
      <c r="S304">
        <v>0.75</v>
      </c>
      <c r="T304">
        <v>0.6</v>
      </c>
      <c r="U304">
        <v>0.55555555555555558</v>
      </c>
      <c r="V304">
        <v>0.55555555555555558</v>
      </c>
      <c r="W304">
        <v>0.57261097580102871</v>
      </c>
      <c r="X304">
        <v>0.49227525368287794</v>
      </c>
      <c r="Y304">
        <v>49.227525368287793</v>
      </c>
      <c r="Z304" t="s">
        <v>968</v>
      </c>
      <c r="AA304">
        <v>0.39999993703232728</v>
      </c>
      <c r="AB304">
        <v>0.60000006296767272</v>
      </c>
      <c r="AC304">
        <v>1.5000003935480164</v>
      </c>
      <c r="AD304" t="s">
        <v>975</v>
      </c>
      <c r="AE304">
        <v>5928774552</v>
      </c>
      <c r="AF304" t="s">
        <v>1030</v>
      </c>
    </row>
    <row r="305" spans="1:32" x14ac:dyDescent="0.35">
      <c r="A305">
        <v>303</v>
      </c>
      <c r="B305">
        <v>3</v>
      </c>
      <c r="C305">
        <v>2022</v>
      </c>
      <c r="D305" t="s">
        <v>400</v>
      </c>
      <c r="E305" t="s">
        <v>20</v>
      </c>
      <c r="F305" s="4">
        <v>44708</v>
      </c>
      <c r="G305" t="s">
        <v>21</v>
      </c>
      <c r="H305">
        <v>2867353</v>
      </c>
      <c r="I305">
        <v>1146941</v>
      </c>
      <c r="J305">
        <v>1720412</v>
      </c>
      <c r="K305">
        <v>2112884661</v>
      </c>
      <c r="L305">
        <v>2400000000</v>
      </c>
      <c r="M305">
        <v>220000000</v>
      </c>
      <c r="N305">
        <v>600000</v>
      </c>
      <c r="O305">
        <v>250000</v>
      </c>
      <c r="P305">
        <v>2000000</v>
      </c>
      <c r="Q305">
        <v>0.16398588337799139</v>
      </c>
      <c r="R305">
        <v>0.2608695652173913</v>
      </c>
      <c r="S305">
        <v>0.6875</v>
      </c>
      <c r="T305">
        <v>0.6</v>
      </c>
      <c r="U305">
        <v>0.55555555555555558</v>
      </c>
      <c r="V305">
        <v>0.44444444444444442</v>
      </c>
      <c r="W305">
        <v>0.51692611949312506</v>
      </c>
      <c r="X305">
        <v>0.44340771379479432</v>
      </c>
      <c r="Y305">
        <v>44.340771379479435</v>
      </c>
      <c r="Z305" t="s">
        <v>968</v>
      </c>
      <c r="AA305">
        <v>0.39999993024925778</v>
      </c>
      <c r="AB305">
        <v>0.60000006975074227</v>
      </c>
      <c r="AC305">
        <v>1.500000435942215</v>
      </c>
      <c r="AD305" t="s">
        <v>975</v>
      </c>
      <c r="AE305">
        <v>4732884661</v>
      </c>
      <c r="AF305" t="s">
        <v>1032</v>
      </c>
    </row>
    <row r="306" spans="1:32" x14ac:dyDescent="0.35">
      <c r="A306">
        <v>304</v>
      </c>
      <c r="B306">
        <v>4</v>
      </c>
      <c r="C306">
        <v>2022</v>
      </c>
      <c r="D306" t="s">
        <v>401</v>
      </c>
      <c r="E306" t="s">
        <v>47</v>
      </c>
      <c r="F306" s="4">
        <v>44820</v>
      </c>
      <c r="G306" t="s">
        <v>48</v>
      </c>
      <c r="H306">
        <v>2522941</v>
      </c>
      <c r="I306">
        <v>1009176</v>
      </c>
      <c r="J306">
        <v>1513765</v>
      </c>
      <c r="K306">
        <v>5774552118</v>
      </c>
      <c r="L306">
        <v>9200000000</v>
      </c>
      <c r="M306">
        <v>280000000</v>
      </c>
      <c r="N306">
        <v>700000</v>
      </c>
      <c r="O306">
        <v>300000</v>
      </c>
      <c r="P306">
        <v>3000000</v>
      </c>
      <c r="Q306">
        <v>0.44817639488863759</v>
      </c>
      <c r="R306">
        <v>1</v>
      </c>
      <c r="S306">
        <v>0.875</v>
      </c>
      <c r="T306">
        <v>0.7</v>
      </c>
      <c r="U306">
        <v>0.66666666666666663</v>
      </c>
      <c r="V306">
        <v>0.66666666666666663</v>
      </c>
      <c r="W306">
        <v>0.45483555768686462</v>
      </c>
      <c r="X306">
        <v>0.69662032909217642</v>
      </c>
      <c r="Y306">
        <v>69.662032909217643</v>
      </c>
      <c r="Z306" t="s">
        <v>966</v>
      </c>
      <c r="AA306">
        <v>0.39999984145487349</v>
      </c>
      <c r="AB306">
        <v>0.60000015854512645</v>
      </c>
      <c r="AC306">
        <v>1.5000009909074334</v>
      </c>
      <c r="AD306" t="s">
        <v>975</v>
      </c>
      <c r="AE306">
        <v>15254552118</v>
      </c>
      <c r="AF306" t="s">
        <v>1025</v>
      </c>
    </row>
    <row r="307" spans="1:32" x14ac:dyDescent="0.35">
      <c r="A307">
        <v>305</v>
      </c>
      <c r="B307">
        <v>5</v>
      </c>
      <c r="C307">
        <v>2022</v>
      </c>
      <c r="D307" t="s">
        <v>402</v>
      </c>
      <c r="E307" t="s">
        <v>45</v>
      </c>
      <c r="F307" s="4">
        <v>44648</v>
      </c>
      <c r="G307" t="s">
        <v>24</v>
      </c>
      <c r="H307">
        <v>2095544</v>
      </c>
      <c r="I307">
        <v>838218</v>
      </c>
      <c r="J307">
        <v>1257326</v>
      </c>
      <c r="K307">
        <v>1822552118</v>
      </c>
      <c r="L307">
        <v>2300000000</v>
      </c>
      <c r="M307">
        <v>210000000</v>
      </c>
      <c r="N307">
        <v>480000</v>
      </c>
      <c r="O307">
        <v>200000</v>
      </c>
      <c r="P307">
        <v>1900000</v>
      </c>
      <c r="Q307">
        <v>0.14145250073953716</v>
      </c>
      <c r="R307">
        <v>0.25</v>
      </c>
      <c r="S307">
        <v>0.65625</v>
      </c>
      <c r="T307">
        <v>0.48</v>
      </c>
      <c r="U307">
        <v>0.44444444444444442</v>
      </c>
      <c r="V307">
        <v>0.42222222222222222</v>
      </c>
      <c r="W307">
        <v>0.37778446816527339</v>
      </c>
      <c r="X307">
        <v>0.38359968607574124</v>
      </c>
      <c r="Y307">
        <v>38.359968607574125</v>
      </c>
      <c r="Z307" t="s">
        <v>967</v>
      </c>
      <c r="AA307">
        <v>0.40000019088122224</v>
      </c>
      <c r="AB307">
        <v>0.5999998091187777</v>
      </c>
      <c r="AC307">
        <v>1.4999988069929302</v>
      </c>
      <c r="AD307" t="s">
        <v>976</v>
      </c>
      <c r="AE307">
        <v>4332552118</v>
      </c>
      <c r="AF307" t="s">
        <v>1034</v>
      </c>
    </row>
    <row r="308" spans="1:32" x14ac:dyDescent="0.35">
      <c r="A308">
        <v>306</v>
      </c>
      <c r="B308">
        <v>6</v>
      </c>
      <c r="C308">
        <v>2022</v>
      </c>
      <c r="D308" t="s">
        <v>403</v>
      </c>
      <c r="E308" t="s">
        <v>53</v>
      </c>
      <c r="F308" s="4">
        <v>44820</v>
      </c>
      <c r="G308" t="s">
        <v>24</v>
      </c>
      <c r="H308">
        <v>1825170</v>
      </c>
      <c r="I308">
        <v>730068</v>
      </c>
      <c r="J308">
        <v>1095102</v>
      </c>
      <c r="K308">
        <v>1488552118</v>
      </c>
      <c r="L308">
        <v>2000000000</v>
      </c>
      <c r="M308">
        <v>220000000</v>
      </c>
      <c r="N308">
        <v>500000</v>
      </c>
      <c r="O308">
        <v>220000</v>
      </c>
      <c r="P308">
        <v>2000000</v>
      </c>
      <c r="Q308">
        <v>0.1155299853939401</v>
      </c>
      <c r="R308">
        <v>0.21739130434782608</v>
      </c>
      <c r="S308">
        <v>0.6875</v>
      </c>
      <c r="T308">
        <v>0.5</v>
      </c>
      <c r="U308">
        <v>0.48888888888888887</v>
      </c>
      <c r="V308">
        <v>0.44444444444444442</v>
      </c>
      <c r="W308">
        <v>0.32904146978598975</v>
      </c>
      <c r="X308">
        <v>0.38396036967538738</v>
      </c>
      <c r="Y308">
        <v>38.396036967538741</v>
      </c>
      <c r="Z308" t="s">
        <v>967</v>
      </c>
      <c r="AA308">
        <v>0.4</v>
      </c>
      <c r="AB308">
        <v>0.6</v>
      </c>
      <c r="AC308">
        <v>1.5</v>
      </c>
      <c r="AD308" t="s">
        <v>975</v>
      </c>
      <c r="AE308">
        <v>3708552118</v>
      </c>
      <c r="AF308" t="s">
        <v>1025</v>
      </c>
    </row>
    <row r="309" spans="1:32" x14ac:dyDescent="0.35">
      <c r="A309">
        <v>307</v>
      </c>
      <c r="B309">
        <v>7</v>
      </c>
      <c r="C309">
        <v>2022</v>
      </c>
      <c r="D309" t="s">
        <v>404</v>
      </c>
      <c r="E309" t="s">
        <v>66</v>
      </c>
      <c r="F309" s="4">
        <v>44690</v>
      </c>
      <c r="G309" t="s">
        <v>18</v>
      </c>
      <c r="H309">
        <v>1806679</v>
      </c>
      <c r="I309">
        <v>722672</v>
      </c>
      <c r="J309">
        <v>1084007</v>
      </c>
      <c r="K309">
        <v>2112552118</v>
      </c>
      <c r="L309">
        <v>2100000000</v>
      </c>
      <c r="M309">
        <v>240000000</v>
      </c>
      <c r="N309">
        <v>550000</v>
      </c>
      <c r="O309">
        <v>240000</v>
      </c>
      <c r="P309">
        <v>2200000</v>
      </c>
      <c r="Q309">
        <v>0.16396007394379808</v>
      </c>
      <c r="R309">
        <v>0.22826086956521738</v>
      </c>
      <c r="S309">
        <v>0.75</v>
      </c>
      <c r="T309">
        <v>0.55000000000000004</v>
      </c>
      <c r="U309">
        <v>0.53333333333333333</v>
      </c>
      <c r="V309">
        <v>0.48888888888888887</v>
      </c>
      <c r="W309">
        <v>0.32570791410744321</v>
      </c>
      <c r="X309">
        <v>0.42164503168778938</v>
      </c>
      <c r="Y309">
        <v>42.164503168778936</v>
      </c>
      <c r="Z309" t="s">
        <v>968</v>
      </c>
      <c r="AA309">
        <v>0.40000022140070263</v>
      </c>
      <c r="AB309">
        <v>0.59999977859929743</v>
      </c>
      <c r="AC309">
        <v>1.4999986162463745</v>
      </c>
      <c r="AD309" t="s">
        <v>976</v>
      </c>
      <c r="AE309">
        <v>4452552118</v>
      </c>
      <c r="AF309" t="s">
        <v>1032</v>
      </c>
    </row>
    <row r="310" spans="1:32" x14ac:dyDescent="0.35">
      <c r="A310">
        <v>308</v>
      </c>
      <c r="B310">
        <v>8</v>
      </c>
      <c r="C310">
        <v>2022</v>
      </c>
      <c r="D310" t="s">
        <v>405</v>
      </c>
      <c r="E310" t="s">
        <v>328</v>
      </c>
      <c r="F310" s="4">
        <v>44750</v>
      </c>
      <c r="G310" t="s">
        <v>24</v>
      </c>
      <c r="H310">
        <v>1803050</v>
      </c>
      <c r="I310">
        <v>721220</v>
      </c>
      <c r="J310">
        <v>1081830</v>
      </c>
      <c r="K310">
        <v>1488552118</v>
      </c>
      <c r="L310">
        <v>3000000000</v>
      </c>
      <c r="M310">
        <v>200000000</v>
      </c>
      <c r="N310">
        <v>450000</v>
      </c>
      <c r="O310">
        <v>190000</v>
      </c>
      <c r="P310">
        <v>1800000</v>
      </c>
      <c r="Q310">
        <v>0.1155299853939401</v>
      </c>
      <c r="R310">
        <v>0.32608695652173914</v>
      </c>
      <c r="S310">
        <v>0.625</v>
      </c>
      <c r="T310">
        <v>0.45</v>
      </c>
      <c r="U310">
        <v>0.42222222222222222</v>
      </c>
      <c r="V310">
        <v>0.4</v>
      </c>
      <c r="W310">
        <v>0.32505367834099225</v>
      </c>
      <c r="X310">
        <v>0.37162497348600293</v>
      </c>
      <c r="Y310">
        <v>37.16249734860029</v>
      </c>
      <c r="Z310" t="s">
        <v>967</v>
      </c>
      <c r="AA310">
        <v>0.4</v>
      </c>
      <c r="AB310">
        <v>0.6</v>
      </c>
      <c r="AC310">
        <v>1.5</v>
      </c>
      <c r="AD310" t="s">
        <v>975</v>
      </c>
      <c r="AE310">
        <v>4688552118</v>
      </c>
      <c r="AF310" t="s">
        <v>1028</v>
      </c>
    </row>
    <row r="311" spans="1:32" x14ac:dyDescent="0.35">
      <c r="A311">
        <v>309</v>
      </c>
      <c r="B311">
        <v>9</v>
      </c>
      <c r="C311">
        <v>2022</v>
      </c>
      <c r="D311" t="s">
        <v>406</v>
      </c>
      <c r="E311" t="s">
        <v>74</v>
      </c>
      <c r="F311" s="4">
        <v>44638</v>
      </c>
      <c r="G311" t="s">
        <v>38</v>
      </c>
      <c r="H311">
        <v>1762168</v>
      </c>
      <c r="I311">
        <v>704867</v>
      </c>
      <c r="J311">
        <v>1057301</v>
      </c>
      <c r="K311">
        <v>2988552118</v>
      </c>
      <c r="L311">
        <v>3100000000</v>
      </c>
      <c r="M311">
        <v>260000000</v>
      </c>
      <c r="N311">
        <v>650000</v>
      </c>
      <c r="O311">
        <v>280000</v>
      </c>
      <c r="P311">
        <v>2500000</v>
      </c>
      <c r="Q311">
        <v>0.23194846748494483</v>
      </c>
      <c r="R311">
        <v>0.33695652173913043</v>
      </c>
      <c r="S311">
        <v>0.8125</v>
      </c>
      <c r="T311">
        <v>0.65</v>
      </c>
      <c r="U311">
        <v>0.62222222222222223</v>
      </c>
      <c r="V311">
        <v>0.55555555555555558</v>
      </c>
      <c r="W311">
        <v>0.31768347536384989</v>
      </c>
      <c r="X311">
        <v>0.4944090706885213</v>
      </c>
      <c r="Y311">
        <v>49.440907068852127</v>
      </c>
      <c r="Z311" t="s">
        <v>968</v>
      </c>
      <c r="AA311">
        <v>0.39999988650344348</v>
      </c>
      <c r="AB311">
        <v>0.60000011349655646</v>
      </c>
      <c r="AC311">
        <v>1.5000007093536796</v>
      </c>
      <c r="AD311" t="s">
        <v>975</v>
      </c>
      <c r="AE311">
        <v>6348552118</v>
      </c>
      <c r="AF311" t="s">
        <v>1034</v>
      </c>
    </row>
    <row r="312" spans="1:32" x14ac:dyDescent="0.35">
      <c r="A312">
        <v>310</v>
      </c>
      <c r="B312">
        <v>10</v>
      </c>
      <c r="C312">
        <v>2022</v>
      </c>
      <c r="D312" t="s">
        <v>407</v>
      </c>
      <c r="E312" t="s">
        <v>352</v>
      </c>
      <c r="F312" s="4">
        <v>44795</v>
      </c>
      <c r="G312" t="s">
        <v>59</v>
      </c>
      <c r="H312">
        <v>1652402</v>
      </c>
      <c r="I312">
        <v>660961</v>
      </c>
      <c r="J312">
        <v>991441</v>
      </c>
      <c r="K312">
        <v>2112774552</v>
      </c>
      <c r="L312">
        <v>3800000000</v>
      </c>
      <c r="M312">
        <v>230000000</v>
      </c>
      <c r="N312">
        <v>520000</v>
      </c>
      <c r="O312">
        <v>230000</v>
      </c>
      <c r="P312">
        <v>2000000</v>
      </c>
      <c r="Q312">
        <v>0.16397733756289501</v>
      </c>
      <c r="R312">
        <v>0.41304347826086957</v>
      </c>
      <c r="S312">
        <v>0.71875</v>
      </c>
      <c r="T312">
        <v>0.52</v>
      </c>
      <c r="U312">
        <v>0.51111111111111107</v>
      </c>
      <c r="V312">
        <v>0.44444444444444442</v>
      </c>
      <c r="W312">
        <v>0.29789487157761141</v>
      </c>
      <c r="X312">
        <v>0.43289202571698393</v>
      </c>
      <c r="Y312">
        <v>43.289202571698397</v>
      </c>
      <c r="Z312" t="s">
        <v>968</v>
      </c>
      <c r="AA312">
        <v>0.40000012103592225</v>
      </c>
      <c r="AB312">
        <v>0.5999998789640778</v>
      </c>
      <c r="AC312">
        <v>1.4999992435257148</v>
      </c>
      <c r="AD312" t="s">
        <v>976</v>
      </c>
      <c r="AE312">
        <v>6142774552</v>
      </c>
      <c r="AF312" t="s">
        <v>1031</v>
      </c>
    </row>
    <row r="313" spans="1:32" x14ac:dyDescent="0.35">
      <c r="A313">
        <v>311</v>
      </c>
      <c r="B313">
        <v>11</v>
      </c>
      <c r="C313">
        <v>2022</v>
      </c>
      <c r="D313" t="s">
        <v>408</v>
      </c>
      <c r="E313" t="s">
        <v>45</v>
      </c>
      <c r="F313" s="4">
        <v>44711</v>
      </c>
      <c r="G313" t="s">
        <v>24</v>
      </c>
      <c r="H313">
        <v>1517211</v>
      </c>
      <c r="I313">
        <v>758606</v>
      </c>
      <c r="J313">
        <v>758605</v>
      </c>
      <c r="K313">
        <v>2244552118</v>
      </c>
      <c r="L313">
        <v>2200000000</v>
      </c>
      <c r="M313">
        <v>210000000</v>
      </c>
      <c r="N313">
        <v>480000</v>
      </c>
      <c r="O313">
        <v>200000</v>
      </c>
      <c r="P313">
        <v>1900000</v>
      </c>
      <c r="Q313">
        <v>0.17420490036780648</v>
      </c>
      <c r="R313">
        <v>0.2391304347826087</v>
      </c>
      <c r="S313">
        <v>0.65625</v>
      </c>
      <c r="T313">
        <v>0.48</v>
      </c>
      <c r="U313">
        <v>0.44444444444444442</v>
      </c>
      <c r="V313">
        <v>0.42222222222222222</v>
      </c>
      <c r="W313">
        <v>0.27352265126835923</v>
      </c>
      <c r="X313">
        <v>0.37617849206321263</v>
      </c>
      <c r="Y313">
        <v>37.61784920632126</v>
      </c>
      <c r="Z313" t="s">
        <v>967</v>
      </c>
      <c r="AA313">
        <v>0.50000032955205309</v>
      </c>
      <c r="AB313">
        <v>0.49999967044794691</v>
      </c>
      <c r="AC313">
        <v>0.9999986817926565</v>
      </c>
      <c r="AD313" t="s">
        <v>976</v>
      </c>
      <c r="AE313">
        <v>4654552118</v>
      </c>
      <c r="AF313" t="s">
        <v>1032</v>
      </c>
    </row>
    <row r="314" spans="1:32" x14ac:dyDescent="0.35">
      <c r="A314">
        <v>312</v>
      </c>
      <c r="B314">
        <v>12</v>
      </c>
      <c r="C314">
        <v>2022</v>
      </c>
      <c r="D314" t="s">
        <v>409</v>
      </c>
      <c r="E314" t="s">
        <v>20</v>
      </c>
      <c r="F314" s="4">
        <v>44760</v>
      </c>
      <c r="G314" t="s">
        <v>21</v>
      </c>
      <c r="H314">
        <v>1470928</v>
      </c>
      <c r="I314">
        <v>735464</v>
      </c>
      <c r="J314">
        <v>735464</v>
      </c>
      <c r="K314">
        <v>2488552118</v>
      </c>
      <c r="L314">
        <v>2500000000</v>
      </c>
      <c r="M314">
        <v>220000000</v>
      </c>
      <c r="N314">
        <v>550000</v>
      </c>
      <c r="O314">
        <v>240000</v>
      </c>
      <c r="P314">
        <v>2200000</v>
      </c>
      <c r="Q314">
        <v>0.19314230678794325</v>
      </c>
      <c r="R314">
        <v>0.27173913043478259</v>
      </c>
      <c r="S314">
        <v>0.6875</v>
      </c>
      <c r="T314">
        <v>0.55000000000000004</v>
      </c>
      <c r="U314">
        <v>0.53333333333333333</v>
      </c>
      <c r="V314">
        <v>0.48888888888888887</v>
      </c>
      <c r="W314">
        <v>0.26517875653739997</v>
      </c>
      <c r="X314">
        <v>0.41825593061485683</v>
      </c>
      <c r="Y314">
        <v>41.825593061485684</v>
      </c>
      <c r="Z314" t="s">
        <v>968</v>
      </c>
      <c r="AA314">
        <v>0.5</v>
      </c>
      <c r="AB314">
        <v>0.5</v>
      </c>
      <c r="AC314">
        <v>1</v>
      </c>
      <c r="AD314" t="s">
        <v>976</v>
      </c>
      <c r="AE314">
        <v>5208552118</v>
      </c>
      <c r="AF314" t="s">
        <v>1028</v>
      </c>
    </row>
    <row r="315" spans="1:32" x14ac:dyDescent="0.35">
      <c r="A315">
        <v>313</v>
      </c>
      <c r="B315">
        <v>13</v>
      </c>
      <c r="C315">
        <v>2022</v>
      </c>
      <c r="D315" t="s">
        <v>410</v>
      </c>
      <c r="E315" t="s">
        <v>45</v>
      </c>
      <c r="F315" s="4">
        <v>44911</v>
      </c>
      <c r="G315" t="s">
        <v>24</v>
      </c>
      <c r="H315">
        <v>1395187</v>
      </c>
      <c r="I315">
        <v>697594</v>
      </c>
      <c r="J315">
        <v>697593</v>
      </c>
      <c r="K315">
        <v>1122552118</v>
      </c>
      <c r="L315">
        <v>2100000000</v>
      </c>
      <c r="M315">
        <v>200000000</v>
      </c>
      <c r="N315">
        <v>450000</v>
      </c>
      <c r="O315">
        <v>190000</v>
      </c>
      <c r="P315">
        <v>1800000</v>
      </c>
      <c r="Q315">
        <v>8.7123875763734954E-2</v>
      </c>
      <c r="R315">
        <v>0.22826086956521738</v>
      </c>
      <c r="S315">
        <v>0.625</v>
      </c>
      <c r="T315">
        <v>0.45</v>
      </c>
      <c r="U315">
        <v>0.42222222222222222</v>
      </c>
      <c r="V315">
        <v>0.4</v>
      </c>
      <c r="W315">
        <v>0.25152417643633507</v>
      </c>
      <c r="X315">
        <v>0.34179319376044498</v>
      </c>
      <c r="Y315">
        <v>34.179319376044496</v>
      </c>
      <c r="Z315" t="s">
        <v>967</v>
      </c>
      <c r="AA315">
        <v>0.50000035837489887</v>
      </c>
      <c r="AB315">
        <v>0.49999964162510113</v>
      </c>
      <c r="AC315">
        <v>0.99999856650143204</v>
      </c>
      <c r="AD315" t="s">
        <v>976</v>
      </c>
      <c r="AE315">
        <v>3422552118</v>
      </c>
      <c r="AF315" t="s">
        <v>1035</v>
      </c>
    </row>
    <row r="316" spans="1:32" x14ac:dyDescent="0.35">
      <c r="A316">
        <v>314</v>
      </c>
      <c r="B316">
        <v>14</v>
      </c>
      <c r="C316">
        <v>2022</v>
      </c>
      <c r="D316" t="s">
        <v>411</v>
      </c>
      <c r="E316" t="s">
        <v>214</v>
      </c>
      <c r="F316" s="4">
        <v>44746</v>
      </c>
      <c r="G316" t="s">
        <v>215</v>
      </c>
      <c r="H316">
        <v>1387150</v>
      </c>
      <c r="I316">
        <v>693575</v>
      </c>
      <c r="J316">
        <v>693575</v>
      </c>
      <c r="K316">
        <v>1744552118</v>
      </c>
      <c r="L316">
        <v>1900000000</v>
      </c>
      <c r="M316">
        <v>220000000</v>
      </c>
      <c r="N316">
        <v>500000</v>
      </c>
      <c r="O316">
        <v>220000</v>
      </c>
      <c r="P316">
        <v>2000000</v>
      </c>
      <c r="Q316">
        <v>0.1353987396708049</v>
      </c>
      <c r="R316">
        <v>0.20652173913043478</v>
      </c>
      <c r="S316">
        <v>0.6875</v>
      </c>
      <c r="T316">
        <v>0.5</v>
      </c>
      <c r="U316">
        <v>0.48888888888888887</v>
      </c>
      <c r="V316">
        <v>0.44444444444444442</v>
      </c>
      <c r="W316">
        <v>0.2500752668593258</v>
      </c>
      <c r="X316">
        <v>0.37700263703633352</v>
      </c>
      <c r="Y316">
        <v>37.700263703633354</v>
      </c>
      <c r="Z316" t="s">
        <v>967</v>
      </c>
      <c r="AA316">
        <v>0.5</v>
      </c>
      <c r="AB316">
        <v>0.5</v>
      </c>
      <c r="AC316">
        <v>1</v>
      </c>
      <c r="AD316" t="s">
        <v>976</v>
      </c>
      <c r="AE316">
        <v>3864552118</v>
      </c>
      <c r="AF316" t="s">
        <v>1028</v>
      </c>
    </row>
    <row r="317" spans="1:32" x14ac:dyDescent="0.35">
      <c r="A317">
        <v>315</v>
      </c>
      <c r="B317">
        <v>15</v>
      </c>
      <c r="C317">
        <v>2022</v>
      </c>
      <c r="D317" t="s">
        <v>412</v>
      </c>
      <c r="E317" t="s">
        <v>413</v>
      </c>
      <c r="F317" s="4">
        <v>44683</v>
      </c>
      <c r="G317" t="s">
        <v>414</v>
      </c>
      <c r="H317">
        <v>1149643</v>
      </c>
      <c r="I317">
        <v>574822</v>
      </c>
      <c r="J317">
        <v>574821</v>
      </c>
      <c r="K317">
        <v>388552118</v>
      </c>
      <c r="L317">
        <v>1200000000</v>
      </c>
      <c r="M317">
        <v>260000000</v>
      </c>
      <c r="N317">
        <v>400000</v>
      </c>
      <c r="O317">
        <v>180000</v>
      </c>
      <c r="P317">
        <v>2200000</v>
      </c>
      <c r="Q317">
        <v>3.0156431860536636E-2</v>
      </c>
      <c r="R317">
        <v>0.13043478260869565</v>
      </c>
      <c r="S317">
        <v>0.8125</v>
      </c>
      <c r="T317">
        <v>0.4</v>
      </c>
      <c r="U317">
        <v>0.4</v>
      </c>
      <c r="V317">
        <v>0.48888888888888887</v>
      </c>
      <c r="W317">
        <v>0.20725752803803185</v>
      </c>
      <c r="X317">
        <v>0.33894206552922501</v>
      </c>
      <c r="Y317">
        <v>33.894206552922498</v>
      </c>
      <c r="Z317" t="s">
        <v>967</v>
      </c>
      <c r="AA317">
        <v>0.50000043491762225</v>
      </c>
      <c r="AB317">
        <v>0.49999956508237775</v>
      </c>
      <c r="AC317">
        <v>0.99999826033102424</v>
      </c>
      <c r="AD317" t="s">
        <v>976</v>
      </c>
      <c r="AE317">
        <v>1848552118</v>
      </c>
      <c r="AF317" t="s">
        <v>1032</v>
      </c>
    </row>
    <row r="318" spans="1:32" x14ac:dyDescent="0.35">
      <c r="A318">
        <v>316</v>
      </c>
      <c r="B318">
        <v>16</v>
      </c>
      <c r="C318">
        <v>2022</v>
      </c>
      <c r="D318" t="s">
        <v>415</v>
      </c>
      <c r="E318" t="s">
        <v>37</v>
      </c>
      <c r="F318" s="4">
        <v>44799</v>
      </c>
      <c r="G318" t="s">
        <v>38</v>
      </c>
      <c r="H318">
        <v>1121912</v>
      </c>
      <c r="I318">
        <v>560956</v>
      </c>
      <c r="J318">
        <v>560956</v>
      </c>
      <c r="K318">
        <v>1822552118</v>
      </c>
      <c r="L318">
        <v>2400000000</v>
      </c>
      <c r="M318">
        <v>230000000</v>
      </c>
      <c r="N318">
        <v>520000</v>
      </c>
      <c r="O318">
        <v>230000</v>
      </c>
      <c r="P318">
        <v>2000000</v>
      </c>
      <c r="Q318">
        <v>0.14145250073953716</v>
      </c>
      <c r="R318">
        <v>0.2608695652173913</v>
      </c>
      <c r="S318">
        <v>0.71875</v>
      </c>
      <c r="T318">
        <v>0.52</v>
      </c>
      <c r="U318">
        <v>0.51111111111111107</v>
      </c>
      <c r="V318">
        <v>0.44444444444444442</v>
      </c>
      <c r="W318">
        <v>0.20225818605967624</v>
      </c>
      <c r="X318">
        <v>0.39244795446441538</v>
      </c>
      <c r="Y318">
        <v>39.244795446441536</v>
      </c>
      <c r="Z318" t="s">
        <v>967</v>
      </c>
      <c r="AA318">
        <v>0.5</v>
      </c>
      <c r="AB318">
        <v>0.5</v>
      </c>
      <c r="AC318">
        <v>1</v>
      </c>
      <c r="AD318" t="s">
        <v>976</v>
      </c>
      <c r="AE318">
        <v>4452552118</v>
      </c>
      <c r="AF318" t="s">
        <v>1031</v>
      </c>
    </row>
    <row r="319" spans="1:32" x14ac:dyDescent="0.35">
      <c r="A319">
        <v>317</v>
      </c>
      <c r="B319">
        <v>17</v>
      </c>
      <c r="C319">
        <v>2022</v>
      </c>
      <c r="D319" t="s">
        <v>416</v>
      </c>
      <c r="E319" t="s">
        <v>417</v>
      </c>
      <c r="F319" s="4">
        <v>44862</v>
      </c>
      <c r="G319" t="s">
        <v>18</v>
      </c>
      <c r="H319">
        <v>1040155</v>
      </c>
      <c r="I319">
        <v>520078</v>
      </c>
      <c r="J319">
        <v>520077</v>
      </c>
      <c r="K319">
        <v>522552118</v>
      </c>
      <c r="L319">
        <v>2200000000</v>
      </c>
      <c r="M319">
        <v>300000000</v>
      </c>
      <c r="N319">
        <v>800000</v>
      </c>
      <c r="O319">
        <v>350000</v>
      </c>
      <c r="P319">
        <v>4000000</v>
      </c>
      <c r="Q319">
        <v>4.0556482927333055E-2</v>
      </c>
      <c r="R319">
        <v>0.2391304347826087</v>
      </c>
      <c r="S319">
        <v>0.9375</v>
      </c>
      <c r="T319">
        <v>0.8</v>
      </c>
      <c r="U319">
        <v>0.77777777777777779</v>
      </c>
      <c r="V319">
        <v>0.88888888888888884</v>
      </c>
      <c r="W319">
        <v>0.18751904206470968</v>
      </c>
      <c r="X319">
        <v>0.52898221324485928</v>
      </c>
      <c r="Y319">
        <v>52.898221324485931</v>
      </c>
      <c r="Z319" t="s">
        <v>968</v>
      </c>
      <c r="AA319">
        <v>0.50000048069758829</v>
      </c>
      <c r="AB319">
        <v>0.49999951930241165</v>
      </c>
      <c r="AC319">
        <v>0.99999807721149525</v>
      </c>
      <c r="AD319" t="s">
        <v>976</v>
      </c>
      <c r="AE319">
        <v>3022552118</v>
      </c>
      <c r="AF319" t="s">
        <v>1030</v>
      </c>
    </row>
    <row r="320" spans="1:32" x14ac:dyDescent="0.35">
      <c r="A320">
        <v>318</v>
      </c>
      <c r="B320">
        <v>18</v>
      </c>
      <c r="C320">
        <v>2022</v>
      </c>
      <c r="D320" t="s">
        <v>418</v>
      </c>
      <c r="E320" t="s">
        <v>104</v>
      </c>
      <c r="F320" s="4">
        <v>44757</v>
      </c>
      <c r="G320" t="s">
        <v>38</v>
      </c>
      <c r="H320">
        <v>1032930</v>
      </c>
      <c r="I320">
        <v>516465</v>
      </c>
      <c r="J320">
        <v>516465</v>
      </c>
      <c r="K320">
        <v>1488552118</v>
      </c>
      <c r="L320">
        <v>2200000000</v>
      </c>
      <c r="M320">
        <v>210000000</v>
      </c>
      <c r="N320">
        <v>480000</v>
      </c>
      <c r="O320">
        <v>200000</v>
      </c>
      <c r="P320">
        <v>1900000</v>
      </c>
      <c r="Q320">
        <v>0.1155299853939401</v>
      </c>
      <c r="R320">
        <v>0.2391304347826087</v>
      </c>
      <c r="S320">
        <v>0.65625</v>
      </c>
      <c r="T320">
        <v>0.48</v>
      </c>
      <c r="U320">
        <v>0.44444444444444442</v>
      </c>
      <c r="V320">
        <v>0.42222222222222222</v>
      </c>
      <c r="W320">
        <v>0.18621651976859271</v>
      </c>
      <c r="X320">
        <v>0.35601333290294235</v>
      </c>
      <c r="Y320">
        <v>35.601333290294235</v>
      </c>
      <c r="Z320" t="s">
        <v>967</v>
      </c>
      <c r="AA320">
        <v>0.5</v>
      </c>
      <c r="AB320">
        <v>0.5</v>
      </c>
      <c r="AC320">
        <v>1</v>
      </c>
      <c r="AD320" t="s">
        <v>976</v>
      </c>
      <c r="AE320">
        <v>3898552118</v>
      </c>
      <c r="AF320" t="s">
        <v>1028</v>
      </c>
    </row>
    <row r="321" spans="1:32" x14ac:dyDescent="0.35">
      <c r="A321">
        <v>319</v>
      </c>
      <c r="B321">
        <v>19</v>
      </c>
      <c r="C321">
        <v>2022</v>
      </c>
      <c r="D321" t="s">
        <v>419</v>
      </c>
      <c r="E321" t="s">
        <v>84</v>
      </c>
      <c r="F321" s="4">
        <v>44771</v>
      </c>
      <c r="G321" t="s">
        <v>85</v>
      </c>
      <c r="H321">
        <v>1007575</v>
      </c>
      <c r="I321">
        <v>503788</v>
      </c>
      <c r="J321">
        <v>503787</v>
      </c>
      <c r="K321">
        <v>1122552118</v>
      </c>
      <c r="L321">
        <v>1800000000</v>
      </c>
      <c r="M321">
        <v>210000000</v>
      </c>
      <c r="N321">
        <v>480000</v>
      </c>
      <c r="O321">
        <v>200000</v>
      </c>
      <c r="P321">
        <v>1900000</v>
      </c>
      <c r="Q321">
        <v>8.7123875763734954E-2</v>
      </c>
      <c r="R321">
        <v>0.19565217391304349</v>
      </c>
      <c r="S321">
        <v>0.65625</v>
      </c>
      <c r="T321">
        <v>0.48</v>
      </c>
      <c r="U321">
        <v>0.44444444444444442</v>
      </c>
      <c r="V321">
        <v>0.42222222222222222</v>
      </c>
      <c r="W321">
        <v>0.18164552283875945</v>
      </c>
      <c r="X321">
        <v>0.34300611915939766</v>
      </c>
      <c r="Y321">
        <v>34.300611915939768</v>
      </c>
      <c r="Z321" t="s">
        <v>967</v>
      </c>
      <c r="AA321">
        <v>0.50000049624097465</v>
      </c>
      <c r="AB321">
        <v>0.49999950375902541</v>
      </c>
      <c r="AC321">
        <v>0.99999801503807162</v>
      </c>
      <c r="AD321" t="s">
        <v>976</v>
      </c>
      <c r="AE321">
        <v>3132552118</v>
      </c>
      <c r="AF321" t="s">
        <v>1028</v>
      </c>
    </row>
    <row r="322" spans="1:32" x14ac:dyDescent="0.35">
      <c r="A322">
        <v>320</v>
      </c>
      <c r="B322">
        <v>20</v>
      </c>
      <c r="C322">
        <v>2022</v>
      </c>
      <c r="D322" t="s">
        <v>420</v>
      </c>
      <c r="E322" t="s">
        <v>104</v>
      </c>
      <c r="F322" s="4">
        <v>44895</v>
      </c>
      <c r="G322" t="s">
        <v>38</v>
      </c>
      <c r="H322">
        <v>1003533</v>
      </c>
      <c r="I322">
        <v>501767</v>
      </c>
      <c r="J322">
        <v>501766</v>
      </c>
      <c r="K322">
        <v>1022552118</v>
      </c>
      <c r="L322">
        <v>2000000000</v>
      </c>
      <c r="M322">
        <v>200000000</v>
      </c>
      <c r="N322">
        <v>450000</v>
      </c>
      <c r="O322">
        <v>190000</v>
      </c>
      <c r="P322">
        <v>1800000</v>
      </c>
      <c r="Q322">
        <v>7.9362643624334636E-2</v>
      </c>
      <c r="R322">
        <v>0.21739130434782608</v>
      </c>
      <c r="S322">
        <v>0.625</v>
      </c>
      <c r="T322">
        <v>0.45</v>
      </c>
      <c r="U322">
        <v>0.42222222222222222</v>
      </c>
      <c r="V322">
        <v>0.4</v>
      </c>
      <c r="W322">
        <v>0.18091683147254428</v>
      </c>
      <c r="X322">
        <v>0.33078153794237947</v>
      </c>
      <c r="Y322">
        <v>33.078153794237949</v>
      </c>
      <c r="Z322" t="s">
        <v>967</v>
      </c>
      <c r="AA322">
        <v>0.50000049823971904</v>
      </c>
      <c r="AB322">
        <v>0.49999950176028091</v>
      </c>
      <c r="AC322">
        <v>0.9999980070431097</v>
      </c>
      <c r="AD322" t="s">
        <v>976</v>
      </c>
      <c r="AE322">
        <v>3222552118</v>
      </c>
      <c r="AF322" t="s">
        <v>1026</v>
      </c>
    </row>
    <row r="323" spans="1:32" x14ac:dyDescent="0.35">
      <c r="A323">
        <v>321</v>
      </c>
      <c r="B323">
        <v>21</v>
      </c>
      <c r="C323">
        <v>2022</v>
      </c>
      <c r="D323" t="s">
        <v>421</v>
      </c>
      <c r="E323" t="s">
        <v>352</v>
      </c>
      <c r="F323" s="4">
        <v>44656</v>
      </c>
      <c r="G323" t="s">
        <v>59</v>
      </c>
      <c r="H323">
        <v>861185</v>
      </c>
      <c r="I323">
        <v>516711</v>
      </c>
      <c r="J323">
        <v>344474</v>
      </c>
      <c r="K323">
        <v>2988552118</v>
      </c>
      <c r="L323">
        <v>4200000000</v>
      </c>
      <c r="M323">
        <v>260000000</v>
      </c>
      <c r="N323">
        <v>600000</v>
      </c>
      <c r="O323">
        <v>260000</v>
      </c>
      <c r="P323">
        <v>2200000</v>
      </c>
      <c r="Q323">
        <v>0.23194846748494483</v>
      </c>
      <c r="R323">
        <v>0.45652173913043476</v>
      </c>
      <c r="S323">
        <v>0.8125</v>
      </c>
      <c r="T323">
        <v>0.6</v>
      </c>
      <c r="U323">
        <v>0.57777777777777772</v>
      </c>
      <c r="V323">
        <v>0.48888888888888887</v>
      </c>
      <c r="W323">
        <v>0.1552543479005504</v>
      </c>
      <c r="X323">
        <v>0.47609017584630231</v>
      </c>
      <c r="Y323">
        <v>47.60901758463023</v>
      </c>
      <c r="Z323" t="s">
        <v>968</v>
      </c>
      <c r="AA323">
        <v>0.6</v>
      </c>
      <c r="AB323">
        <v>0.4</v>
      </c>
      <c r="AC323">
        <v>0.66666666666666663</v>
      </c>
      <c r="AD323" t="s">
        <v>977</v>
      </c>
      <c r="AE323">
        <v>7448552118</v>
      </c>
      <c r="AF323" t="s">
        <v>1024</v>
      </c>
    </row>
    <row r="324" spans="1:32" x14ac:dyDescent="0.35">
      <c r="A324">
        <v>322</v>
      </c>
      <c r="B324">
        <v>22</v>
      </c>
      <c r="C324">
        <v>2022</v>
      </c>
      <c r="D324" t="s">
        <v>422</v>
      </c>
      <c r="E324" t="s">
        <v>249</v>
      </c>
      <c r="F324" s="4">
        <v>44851</v>
      </c>
      <c r="G324" t="s">
        <v>250</v>
      </c>
      <c r="H324">
        <v>824113</v>
      </c>
      <c r="I324">
        <v>494468</v>
      </c>
      <c r="J324">
        <v>329645</v>
      </c>
      <c r="K324">
        <v>1988552118</v>
      </c>
      <c r="L324">
        <v>2600000000</v>
      </c>
      <c r="M324">
        <v>220000000</v>
      </c>
      <c r="N324">
        <v>500000</v>
      </c>
      <c r="O324">
        <v>220000</v>
      </c>
      <c r="P324">
        <v>2000000</v>
      </c>
      <c r="Q324">
        <v>0.15433614609094168</v>
      </c>
      <c r="R324">
        <v>0.28260869565217389</v>
      </c>
      <c r="S324">
        <v>0.6875</v>
      </c>
      <c r="T324">
        <v>0.5</v>
      </c>
      <c r="U324">
        <v>0.48888888888888887</v>
      </c>
      <c r="V324">
        <v>0.44444444444444442</v>
      </c>
      <c r="W324">
        <v>0.14857101135222547</v>
      </c>
      <c r="X324">
        <v>0.38218068469487276</v>
      </c>
      <c r="Y324">
        <v>38.218068469487278</v>
      </c>
      <c r="Z324" t="s">
        <v>967</v>
      </c>
      <c r="AA324">
        <v>0.60000024268516572</v>
      </c>
      <c r="AB324">
        <v>0.39999975731483423</v>
      </c>
      <c r="AC324">
        <v>0.66666599254147896</v>
      </c>
      <c r="AD324" t="s">
        <v>977</v>
      </c>
      <c r="AE324">
        <v>4808552118</v>
      </c>
      <c r="AF324" t="s">
        <v>1030</v>
      </c>
    </row>
    <row r="325" spans="1:32" x14ac:dyDescent="0.35">
      <c r="A325">
        <v>323</v>
      </c>
      <c r="B325">
        <v>23</v>
      </c>
      <c r="C325">
        <v>2022</v>
      </c>
      <c r="D325" t="s">
        <v>423</v>
      </c>
      <c r="E325" t="s">
        <v>88</v>
      </c>
      <c r="F325" s="4">
        <v>44893</v>
      </c>
      <c r="G325" t="s">
        <v>24</v>
      </c>
      <c r="H325">
        <v>803108</v>
      </c>
      <c r="I325">
        <v>481865</v>
      </c>
      <c r="J325">
        <v>321243</v>
      </c>
      <c r="K325">
        <v>988552118</v>
      </c>
      <c r="L325">
        <v>1900000000</v>
      </c>
      <c r="M325">
        <v>200000000</v>
      </c>
      <c r="N325">
        <v>450000</v>
      </c>
      <c r="O325">
        <v>190000</v>
      </c>
      <c r="P325">
        <v>1800000</v>
      </c>
      <c r="Q325">
        <v>7.6723824696938531E-2</v>
      </c>
      <c r="R325">
        <v>0.20652173913043478</v>
      </c>
      <c r="S325">
        <v>0.625</v>
      </c>
      <c r="T325">
        <v>0.45</v>
      </c>
      <c r="U325">
        <v>0.42222222222222222</v>
      </c>
      <c r="V325">
        <v>0.4</v>
      </c>
      <c r="W325">
        <v>0.14478423199860102</v>
      </c>
      <c r="X325">
        <v>0.32448413850635782</v>
      </c>
      <c r="Y325">
        <v>32.448413850635781</v>
      </c>
      <c r="Z325" t="s">
        <v>967</v>
      </c>
      <c r="AA325">
        <v>0.6000002490325087</v>
      </c>
      <c r="AB325">
        <v>0.3999997509674913</v>
      </c>
      <c r="AC325">
        <v>0.66666597490998514</v>
      </c>
      <c r="AD325" t="s">
        <v>977</v>
      </c>
      <c r="AE325">
        <v>3088552118</v>
      </c>
      <c r="AF325" t="s">
        <v>1026</v>
      </c>
    </row>
    <row r="326" spans="1:32" x14ac:dyDescent="0.35">
      <c r="A326">
        <v>324</v>
      </c>
      <c r="B326">
        <v>24</v>
      </c>
      <c r="C326">
        <v>2022</v>
      </c>
      <c r="D326" t="s">
        <v>424</v>
      </c>
      <c r="E326" t="s">
        <v>235</v>
      </c>
      <c r="F326" s="4">
        <v>44607</v>
      </c>
      <c r="G326" t="s">
        <v>48</v>
      </c>
      <c r="H326">
        <v>797717</v>
      </c>
      <c r="I326">
        <v>478630</v>
      </c>
      <c r="J326">
        <v>319087</v>
      </c>
      <c r="K326">
        <v>522552118</v>
      </c>
      <c r="L326">
        <v>1400000000</v>
      </c>
      <c r="M326">
        <v>200000000</v>
      </c>
      <c r="N326">
        <v>450000</v>
      </c>
      <c r="O326">
        <v>190000</v>
      </c>
      <c r="P326">
        <v>1800000</v>
      </c>
      <c r="Q326">
        <v>4.0556482927333055E-2</v>
      </c>
      <c r="R326">
        <v>0.15217391304347827</v>
      </c>
      <c r="S326">
        <v>0.625</v>
      </c>
      <c r="T326">
        <v>0.45</v>
      </c>
      <c r="U326">
        <v>0.42222222222222222</v>
      </c>
      <c r="V326">
        <v>0.4</v>
      </c>
      <c r="W326">
        <v>0.14381234304380983</v>
      </c>
      <c r="X326">
        <v>0.30862797876801923</v>
      </c>
      <c r="Y326">
        <v>30.862797876801924</v>
      </c>
      <c r="Z326" t="s">
        <v>967</v>
      </c>
      <c r="AA326">
        <v>0.59999974928452071</v>
      </c>
      <c r="AB326">
        <v>0.40000025071547929</v>
      </c>
      <c r="AC326">
        <v>0.66666736309884467</v>
      </c>
      <c r="AD326" t="s">
        <v>976</v>
      </c>
      <c r="AE326">
        <v>2122552118</v>
      </c>
      <c r="AF326" t="s">
        <v>1033</v>
      </c>
    </row>
    <row r="327" spans="1:32" x14ac:dyDescent="0.35">
      <c r="A327">
        <v>325</v>
      </c>
      <c r="B327">
        <v>25</v>
      </c>
      <c r="C327">
        <v>2022</v>
      </c>
      <c r="D327" t="s">
        <v>425</v>
      </c>
      <c r="E327" t="s">
        <v>214</v>
      </c>
      <c r="F327" s="4">
        <v>44571</v>
      </c>
      <c r="G327" t="s">
        <v>215</v>
      </c>
      <c r="H327">
        <v>782590</v>
      </c>
      <c r="I327">
        <v>469554</v>
      </c>
      <c r="J327">
        <v>313036</v>
      </c>
      <c r="K327">
        <v>1822552118</v>
      </c>
      <c r="L327">
        <v>1900000000</v>
      </c>
      <c r="M327">
        <v>220000000</v>
      </c>
      <c r="N327">
        <v>500000</v>
      </c>
      <c r="O327">
        <v>220000</v>
      </c>
      <c r="P327">
        <v>2000000</v>
      </c>
      <c r="Q327">
        <v>0.14145250073953716</v>
      </c>
      <c r="R327">
        <v>0.20652173913043478</v>
      </c>
      <c r="S327">
        <v>0.6875</v>
      </c>
      <c r="T327">
        <v>0.5</v>
      </c>
      <c r="U327">
        <v>0.48888888888888887</v>
      </c>
      <c r="V327">
        <v>0.44444444444444442</v>
      </c>
      <c r="W327">
        <v>0.14108524895753147</v>
      </c>
      <c r="X327">
        <v>0.36610341205950797</v>
      </c>
      <c r="Y327">
        <v>36.610341205950796</v>
      </c>
      <c r="Z327" t="s">
        <v>967</v>
      </c>
      <c r="AA327">
        <v>0.6</v>
      </c>
      <c r="AB327">
        <v>0.4</v>
      </c>
      <c r="AC327">
        <v>0.66666666666666663</v>
      </c>
      <c r="AD327" t="s">
        <v>977</v>
      </c>
      <c r="AE327">
        <v>3942552118</v>
      </c>
      <c r="AF327" t="s">
        <v>1029</v>
      </c>
    </row>
    <row r="328" spans="1:32" x14ac:dyDescent="0.35">
      <c r="A328">
        <v>326</v>
      </c>
      <c r="B328">
        <v>26</v>
      </c>
      <c r="C328">
        <v>2022</v>
      </c>
      <c r="D328" t="s">
        <v>426</v>
      </c>
      <c r="E328" t="s">
        <v>427</v>
      </c>
      <c r="F328" s="4">
        <v>44851</v>
      </c>
      <c r="G328" t="s">
        <v>107</v>
      </c>
      <c r="H328">
        <v>754657</v>
      </c>
      <c r="I328">
        <v>452794</v>
      </c>
      <c r="J328">
        <v>301863</v>
      </c>
      <c r="K328">
        <v>2774552118</v>
      </c>
      <c r="L328">
        <v>4500000000</v>
      </c>
      <c r="M328">
        <v>260000000</v>
      </c>
      <c r="N328">
        <v>650000</v>
      </c>
      <c r="O328">
        <v>280000</v>
      </c>
      <c r="P328">
        <v>2500000</v>
      </c>
      <c r="Q328">
        <v>0.21533943070662814</v>
      </c>
      <c r="R328">
        <v>0.4891304347826087</v>
      </c>
      <c r="S328">
        <v>0.8125</v>
      </c>
      <c r="T328">
        <v>0.65</v>
      </c>
      <c r="U328">
        <v>0.62222222222222223</v>
      </c>
      <c r="V328">
        <v>0.55555555555555558</v>
      </c>
      <c r="W328">
        <v>0.13604949043885536</v>
      </c>
      <c r="X328">
        <v>0.49730927094406618</v>
      </c>
      <c r="Y328">
        <v>49.730927094406617</v>
      </c>
      <c r="Z328" t="s">
        <v>968</v>
      </c>
      <c r="AA328">
        <v>0.59999973497893744</v>
      </c>
      <c r="AB328">
        <v>0.40000026502106256</v>
      </c>
      <c r="AC328">
        <v>0.66666740283661008</v>
      </c>
      <c r="AD328" t="s">
        <v>976</v>
      </c>
      <c r="AE328">
        <v>7534552118</v>
      </c>
      <c r="AF328" t="s">
        <v>1030</v>
      </c>
    </row>
    <row r="329" spans="1:32" x14ac:dyDescent="0.35">
      <c r="A329">
        <v>327</v>
      </c>
      <c r="B329">
        <v>27</v>
      </c>
      <c r="C329">
        <v>2022</v>
      </c>
      <c r="D329" t="s">
        <v>428</v>
      </c>
      <c r="E329" t="s">
        <v>88</v>
      </c>
      <c r="F329" s="4">
        <v>44641</v>
      </c>
      <c r="G329" t="s">
        <v>24</v>
      </c>
      <c r="H329">
        <v>694304</v>
      </c>
      <c r="I329">
        <v>416582</v>
      </c>
      <c r="J329">
        <v>277722</v>
      </c>
      <c r="K329">
        <v>1122552118</v>
      </c>
      <c r="L329">
        <v>2300000000</v>
      </c>
      <c r="M329">
        <v>210000000</v>
      </c>
      <c r="N329">
        <v>480000</v>
      </c>
      <c r="O329">
        <v>200000</v>
      </c>
      <c r="P329">
        <v>1900000</v>
      </c>
      <c r="Q329">
        <v>8.7123875763734954E-2</v>
      </c>
      <c r="R329">
        <v>0.25</v>
      </c>
      <c r="S329">
        <v>0.65625</v>
      </c>
      <c r="T329">
        <v>0.48</v>
      </c>
      <c r="U329">
        <v>0.44444444444444442</v>
      </c>
      <c r="V329">
        <v>0.42222222222222222</v>
      </c>
      <c r="W329">
        <v>0.12516905747864135</v>
      </c>
      <c r="X329">
        <v>0.34603283840456728</v>
      </c>
      <c r="Y329">
        <v>34.603283840456726</v>
      </c>
      <c r="Z329" t="s">
        <v>967</v>
      </c>
      <c r="AA329">
        <v>0.59999942388348615</v>
      </c>
      <c r="AB329">
        <v>0.4000005761165138</v>
      </c>
      <c r="AC329">
        <v>0.66666826699185278</v>
      </c>
      <c r="AD329" t="s">
        <v>976</v>
      </c>
      <c r="AE329">
        <v>3632552118</v>
      </c>
      <c r="AF329" t="s">
        <v>1034</v>
      </c>
    </row>
    <row r="330" spans="1:32" x14ac:dyDescent="0.35">
      <c r="A330">
        <v>328</v>
      </c>
      <c r="B330">
        <v>28</v>
      </c>
      <c r="C330">
        <v>2022</v>
      </c>
      <c r="D330" t="s">
        <v>429</v>
      </c>
      <c r="E330" t="s">
        <v>201</v>
      </c>
      <c r="F330" s="4">
        <v>44172</v>
      </c>
      <c r="G330" t="s">
        <v>204</v>
      </c>
      <c r="H330">
        <v>686586</v>
      </c>
      <c r="I330">
        <v>411952</v>
      </c>
      <c r="J330">
        <v>274634</v>
      </c>
      <c r="K330">
        <v>1744552118</v>
      </c>
      <c r="L330">
        <v>1500000000</v>
      </c>
      <c r="M330">
        <v>220000000</v>
      </c>
      <c r="N330">
        <v>500000</v>
      </c>
      <c r="O330">
        <v>220000</v>
      </c>
      <c r="P330">
        <v>2000000</v>
      </c>
      <c r="Q330">
        <v>0.1353987396708049</v>
      </c>
      <c r="R330">
        <v>0.16304347826086957</v>
      </c>
      <c r="S330">
        <v>0.6875</v>
      </c>
      <c r="T330">
        <v>0.5</v>
      </c>
      <c r="U330">
        <v>0.48888888888888887</v>
      </c>
      <c r="V330">
        <v>0.44444444444444442</v>
      </c>
      <c r="W330">
        <v>0.12377765719055406</v>
      </c>
      <c r="X330">
        <v>0.35571859562494257</v>
      </c>
      <c r="Y330">
        <v>35.571859562494254</v>
      </c>
      <c r="Z330" t="s">
        <v>967</v>
      </c>
      <c r="AA330">
        <v>0.60000058259271238</v>
      </c>
      <c r="AB330">
        <v>0.39999941740728767</v>
      </c>
      <c r="AC330">
        <v>0.66666504835514817</v>
      </c>
      <c r="AD330" t="s">
        <v>977</v>
      </c>
      <c r="AE330">
        <v>3464552118</v>
      </c>
      <c r="AF330" t="s">
        <v>1035</v>
      </c>
    </row>
    <row r="331" spans="1:32" x14ac:dyDescent="0.35">
      <c r="A331">
        <v>329</v>
      </c>
      <c r="B331">
        <v>29</v>
      </c>
      <c r="C331">
        <v>2022</v>
      </c>
      <c r="D331" t="s">
        <v>430</v>
      </c>
      <c r="E331" t="s">
        <v>431</v>
      </c>
      <c r="F331" s="4">
        <v>44557</v>
      </c>
      <c r="G331" t="s">
        <v>24</v>
      </c>
      <c r="H331">
        <v>564410</v>
      </c>
      <c r="I331">
        <v>338646</v>
      </c>
      <c r="J331">
        <v>225764</v>
      </c>
      <c r="K331">
        <v>188552118</v>
      </c>
      <c r="L331">
        <v>800000000</v>
      </c>
      <c r="M331">
        <v>200000000</v>
      </c>
      <c r="N331">
        <v>450000</v>
      </c>
      <c r="O331">
        <v>190000</v>
      </c>
      <c r="P331">
        <v>1800000</v>
      </c>
      <c r="Q331">
        <v>1.4633967581736006E-2</v>
      </c>
      <c r="R331">
        <v>8.6956521739130432E-2</v>
      </c>
      <c r="S331">
        <v>0.625</v>
      </c>
      <c r="T331">
        <v>0.45</v>
      </c>
      <c r="U331">
        <v>0.42222222222222222</v>
      </c>
      <c r="V331">
        <v>0.4</v>
      </c>
      <c r="W331">
        <v>0.10175177981333819</v>
      </c>
      <c r="X331">
        <v>0.28824830752872072</v>
      </c>
      <c r="Y331">
        <v>28.824830752872071</v>
      </c>
      <c r="Z331" t="s">
        <v>967</v>
      </c>
      <c r="AA331">
        <v>0.6</v>
      </c>
      <c r="AB331">
        <v>0.4</v>
      </c>
      <c r="AC331">
        <v>0.66666666666666663</v>
      </c>
      <c r="AD331" t="s">
        <v>977</v>
      </c>
      <c r="AE331">
        <v>1188552118</v>
      </c>
      <c r="AF331" t="s">
        <v>1035</v>
      </c>
    </row>
    <row r="332" spans="1:32" x14ac:dyDescent="0.35">
      <c r="A332">
        <v>330</v>
      </c>
      <c r="B332">
        <v>30</v>
      </c>
      <c r="C332">
        <v>2022</v>
      </c>
      <c r="D332" t="s">
        <v>432</v>
      </c>
      <c r="E332" t="s">
        <v>433</v>
      </c>
      <c r="F332" s="4">
        <v>44823</v>
      </c>
      <c r="G332" t="s">
        <v>38</v>
      </c>
      <c r="H332">
        <v>562596</v>
      </c>
      <c r="I332">
        <v>337558</v>
      </c>
      <c r="J332">
        <v>225038</v>
      </c>
      <c r="K332">
        <v>988552118</v>
      </c>
      <c r="L332">
        <v>2000000000</v>
      </c>
      <c r="M332">
        <v>180000000</v>
      </c>
      <c r="N332">
        <v>400000</v>
      </c>
      <c r="O332">
        <v>170000</v>
      </c>
      <c r="P332">
        <v>1600000</v>
      </c>
      <c r="Q332">
        <v>7.6723824696938531E-2</v>
      </c>
      <c r="R332">
        <v>0.21739130434782608</v>
      </c>
      <c r="S332">
        <v>0.5625</v>
      </c>
      <c r="T332">
        <v>0.4</v>
      </c>
      <c r="U332">
        <v>0.37777777777777777</v>
      </c>
      <c r="V332">
        <v>0.35555555555555557</v>
      </c>
      <c r="W332">
        <v>0.10142475207006398</v>
      </c>
      <c r="X332">
        <v>0.29407631069006418</v>
      </c>
      <c r="Y332">
        <v>29.407631069006417</v>
      </c>
      <c r="Z332" t="s">
        <v>967</v>
      </c>
      <c r="AA332">
        <v>0.60000071098976882</v>
      </c>
      <c r="AB332">
        <v>0.39999928901023113</v>
      </c>
      <c r="AC332">
        <v>0.66666469169742681</v>
      </c>
      <c r="AD332" t="s">
        <v>977</v>
      </c>
      <c r="AE332">
        <v>3168552118</v>
      </c>
      <c r="AF332" t="s">
        <v>1025</v>
      </c>
    </row>
    <row r="333" spans="1:32" x14ac:dyDescent="0.35">
      <c r="A333">
        <v>331</v>
      </c>
      <c r="B333">
        <v>31</v>
      </c>
      <c r="C333">
        <v>2022</v>
      </c>
      <c r="D333" t="s">
        <v>434</v>
      </c>
      <c r="E333" t="s">
        <v>435</v>
      </c>
      <c r="F333" s="4">
        <v>44897</v>
      </c>
      <c r="G333" t="s">
        <v>18</v>
      </c>
      <c r="H333">
        <v>544294</v>
      </c>
      <c r="I333">
        <v>326576</v>
      </c>
      <c r="J333">
        <v>217718</v>
      </c>
      <c r="K333">
        <v>1988552118</v>
      </c>
      <c r="L333">
        <v>2600000000</v>
      </c>
      <c r="M333">
        <v>280000000</v>
      </c>
      <c r="N333">
        <v>700000</v>
      </c>
      <c r="O333">
        <v>300000</v>
      </c>
      <c r="P333">
        <v>3500000</v>
      </c>
      <c r="Q333">
        <v>0.15433614609094168</v>
      </c>
      <c r="R333">
        <v>0.28260869565217389</v>
      </c>
      <c r="S333">
        <v>0.875</v>
      </c>
      <c r="T333">
        <v>0.7</v>
      </c>
      <c r="U333">
        <v>0.66666666666666663</v>
      </c>
      <c r="V333">
        <v>0.77777777777777779</v>
      </c>
      <c r="W333">
        <v>9.8125269293104472E-2</v>
      </c>
      <c r="X333">
        <v>0.49586776417948059</v>
      </c>
      <c r="Y333">
        <v>49.586776417948059</v>
      </c>
      <c r="Z333" t="s">
        <v>968</v>
      </c>
      <c r="AA333">
        <v>0.5999992651030509</v>
      </c>
      <c r="AB333">
        <v>0.4000007348969491</v>
      </c>
      <c r="AC333">
        <v>0.66666870804958112</v>
      </c>
      <c r="AD333" t="s">
        <v>976</v>
      </c>
      <c r="AE333">
        <v>4868552118</v>
      </c>
      <c r="AF333" t="s">
        <v>1035</v>
      </c>
    </row>
    <row r="334" spans="1:32" x14ac:dyDescent="0.35">
      <c r="A334">
        <v>332</v>
      </c>
      <c r="B334">
        <v>32</v>
      </c>
      <c r="C334">
        <v>2022</v>
      </c>
      <c r="D334" t="s">
        <v>436</v>
      </c>
      <c r="E334" t="s">
        <v>37</v>
      </c>
      <c r="F334" s="4">
        <v>44736</v>
      </c>
      <c r="G334" t="s">
        <v>38</v>
      </c>
      <c r="H334">
        <v>544265</v>
      </c>
      <c r="I334">
        <v>326559</v>
      </c>
      <c r="J334">
        <v>217706</v>
      </c>
      <c r="K334">
        <v>2112552118</v>
      </c>
      <c r="L334">
        <v>2800000000</v>
      </c>
      <c r="M334">
        <v>260000000</v>
      </c>
      <c r="N334">
        <v>600000</v>
      </c>
      <c r="O334">
        <v>260000</v>
      </c>
      <c r="P334">
        <v>2200000</v>
      </c>
      <c r="Q334">
        <v>0.16396007394379808</v>
      </c>
      <c r="R334">
        <v>0.30434782608695654</v>
      </c>
      <c r="S334">
        <v>0.8125</v>
      </c>
      <c r="T334">
        <v>0.6</v>
      </c>
      <c r="U334">
        <v>0.57777777777777772</v>
      </c>
      <c r="V334">
        <v>0.48888888888888887</v>
      </c>
      <c r="W334">
        <v>9.8120041175929748E-2</v>
      </c>
      <c r="X334">
        <v>0.43169792605179635</v>
      </c>
      <c r="Y334">
        <v>43.169792605179637</v>
      </c>
      <c r="Z334" t="s">
        <v>968</v>
      </c>
      <c r="AA334">
        <v>0.6</v>
      </c>
      <c r="AB334">
        <v>0.4</v>
      </c>
      <c r="AC334">
        <v>0.66666666666666663</v>
      </c>
      <c r="AD334" t="s">
        <v>977</v>
      </c>
      <c r="AE334">
        <v>5172552118</v>
      </c>
      <c r="AF334" t="s">
        <v>1027</v>
      </c>
    </row>
    <row r="335" spans="1:32" x14ac:dyDescent="0.35">
      <c r="A335">
        <v>333</v>
      </c>
      <c r="B335">
        <v>33</v>
      </c>
      <c r="C335">
        <v>2022</v>
      </c>
      <c r="D335" t="s">
        <v>437</v>
      </c>
      <c r="E335" t="s">
        <v>438</v>
      </c>
      <c r="F335" s="4">
        <v>44635</v>
      </c>
      <c r="G335" t="s">
        <v>62</v>
      </c>
      <c r="H335">
        <v>534147</v>
      </c>
      <c r="I335">
        <v>320488</v>
      </c>
      <c r="J335">
        <v>213659</v>
      </c>
      <c r="K335">
        <v>188552118</v>
      </c>
      <c r="L335">
        <v>1300000000</v>
      </c>
      <c r="M335">
        <v>120000000</v>
      </c>
      <c r="N335">
        <v>200000</v>
      </c>
      <c r="O335">
        <v>90000</v>
      </c>
      <c r="P335">
        <v>700000</v>
      </c>
      <c r="Q335">
        <v>1.4633967581736006E-2</v>
      </c>
      <c r="R335">
        <v>0.14130434782608695</v>
      </c>
      <c r="S335">
        <v>0.375</v>
      </c>
      <c r="T335">
        <v>0.2</v>
      </c>
      <c r="U335">
        <v>0.2</v>
      </c>
      <c r="V335">
        <v>0.15555555555555556</v>
      </c>
      <c r="W335">
        <v>9.629596912165829E-2</v>
      </c>
      <c r="X335">
        <v>0.16616507656519633</v>
      </c>
      <c r="Y335">
        <v>16.616507656519634</v>
      </c>
      <c r="Z335" t="s">
        <v>970</v>
      </c>
      <c r="AA335">
        <v>0.59999962557123787</v>
      </c>
      <c r="AB335">
        <v>0.40000037442876213</v>
      </c>
      <c r="AC335">
        <v>0.66666770674721054</v>
      </c>
      <c r="AD335" t="s">
        <v>976</v>
      </c>
      <c r="AE335">
        <v>1608552118</v>
      </c>
      <c r="AF335" t="s">
        <v>1034</v>
      </c>
    </row>
    <row r="336" spans="1:32" x14ac:dyDescent="0.35">
      <c r="A336">
        <v>334</v>
      </c>
      <c r="B336">
        <v>34</v>
      </c>
      <c r="C336">
        <v>2022</v>
      </c>
      <c r="D336" t="s">
        <v>439</v>
      </c>
      <c r="E336" t="s">
        <v>440</v>
      </c>
      <c r="F336" s="4">
        <v>44774</v>
      </c>
      <c r="G336" t="s">
        <v>441</v>
      </c>
      <c r="H336">
        <v>530766</v>
      </c>
      <c r="I336">
        <v>318460</v>
      </c>
      <c r="J336">
        <v>212306</v>
      </c>
      <c r="K336">
        <v>3112552118</v>
      </c>
      <c r="L336">
        <v>3500000000</v>
      </c>
      <c r="M336">
        <v>300000000</v>
      </c>
      <c r="N336">
        <v>800000</v>
      </c>
      <c r="O336">
        <v>350000</v>
      </c>
      <c r="P336">
        <v>3000000</v>
      </c>
      <c r="Q336">
        <v>0.24157239533780123</v>
      </c>
      <c r="R336">
        <v>0.38043478260869568</v>
      </c>
      <c r="S336">
        <v>0.9375</v>
      </c>
      <c r="T336">
        <v>0.8</v>
      </c>
      <c r="U336">
        <v>0.77777777777777779</v>
      </c>
      <c r="V336">
        <v>0.66666666666666663</v>
      </c>
      <c r="W336">
        <v>9.5686442771046321E-2</v>
      </c>
      <c r="X336">
        <v>0.55241856402020872</v>
      </c>
      <c r="Y336">
        <v>55.241856402020872</v>
      </c>
      <c r="Z336" t="s">
        <v>968</v>
      </c>
      <c r="AA336">
        <v>0.60000075362777572</v>
      </c>
      <c r="AB336">
        <v>0.39999924637222428</v>
      </c>
      <c r="AC336">
        <v>0.66666457325880801</v>
      </c>
      <c r="AD336" t="s">
        <v>977</v>
      </c>
      <c r="AE336">
        <v>6912552118</v>
      </c>
      <c r="AF336" t="s">
        <v>1031</v>
      </c>
    </row>
    <row r="337" spans="1:32" x14ac:dyDescent="0.35">
      <c r="A337">
        <v>335</v>
      </c>
      <c r="B337">
        <v>35</v>
      </c>
      <c r="C337">
        <v>2022</v>
      </c>
      <c r="D337" t="s">
        <v>442</v>
      </c>
      <c r="E337" t="s">
        <v>433</v>
      </c>
      <c r="F337" s="4">
        <v>44614</v>
      </c>
      <c r="G337" t="s">
        <v>38</v>
      </c>
      <c r="H337">
        <v>498432</v>
      </c>
      <c r="I337">
        <v>299059</v>
      </c>
      <c r="J337">
        <v>199373</v>
      </c>
      <c r="K337">
        <v>744552118</v>
      </c>
      <c r="L337">
        <v>2200000000</v>
      </c>
      <c r="M337">
        <v>200000000</v>
      </c>
      <c r="N337">
        <v>450000</v>
      </c>
      <c r="O337">
        <v>190000</v>
      </c>
      <c r="P337">
        <v>1800000</v>
      </c>
      <c r="Q337">
        <v>5.7786418276801761E-2</v>
      </c>
      <c r="R337">
        <v>0.2391304347826087</v>
      </c>
      <c r="S337">
        <v>0.625</v>
      </c>
      <c r="T337">
        <v>0.45</v>
      </c>
      <c r="U337">
        <v>0.42222222222222222</v>
      </c>
      <c r="V337">
        <v>0.4</v>
      </c>
      <c r="W337">
        <v>8.9857272401129992E-2</v>
      </c>
      <c r="X337">
        <v>0.32057691805588101</v>
      </c>
      <c r="Y337">
        <v>32.057691805588099</v>
      </c>
      <c r="Z337" t="s">
        <v>967</v>
      </c>
      <c r="AA337">
        <v>0.59999959874165387</v>
      </c>
      <c r="AB337">
        <v>0.40000040125834618</v>
      </c>
      <c r="AC337">
        <v>0.66666778127392923</v>
      </c>
      <c r="AD337" t="s">
        <v>976</v>
      </c>
      <c r="AE337">
        <v>3144552118</v>
      </c>
      <c r="AF337" t="s">
        <v>1033</v>
      </c>
    </row>
    <row r="338" spans="1:32" x14ac:dyDescent="0.35">
      <c r="A338">
        <v>336</v>
      </c>
      <c r="B338">
        <v>36</v>
      </c>
      <c r="C338">
        <v>2022</v>
      </c>
      <c r="D338" t="s">
        <v>443</v>
      </c>
      <c r="E338" t="s">
        <v>235</v>
      </c>
      <c r="F338" s="4">
        <v>44838</v>
      </c>
      <c r="G338" t="s">
        <v>48</v>
      </c>
      <c r="H338">
        <v>483423</v>
      </c>
      <c r="I338">
        <v>290054</v>
      </c>
      <c r="J338">
        <v>193369</v>
      </c>
      <c r="K338">
        <v>611552118</v>
      </c>
      <c r="L338">
        <v>1500000000</v>
      </c>
      <c r="M338">
        <v>210000000</v>
      </c>
      <c r="N338">
        <v>480000</v>
      </c>
      <c r="O338">
        <v>200000</v>
      </c>
      <c r="P338">
        <v>1900000</v>
      </c>
      <c r="Q338">
        <v>4.7463979531399338E-2</v>
      </c>
      <c r="R338">
        <v>0.16304347826086957</v>
      </c>
      <c r="S338">
        <v>0.65625</v>
      </c>
      <c r="T338">
        <v>0.48</v>
      </c>
      <c r="U338">
        <v>0.44444444444444442</v>
      </c>
      <c r="V338">
        <v>0.42222222222222222</v>
      </c>
      <c r="W338">
        <v>8.7151451343355696E-2</v>
      </c>
      <c r="X338">
        <v>0.31992951171221323</v>
      </c>
      <c r="Y338">
        <v>31.992951171221325</v>
      </c>
      <c r="Z338" t="s">
        <v>967</v>
      </c>
      <c r="AA338">
        <v>0.60000041371635193</v>
      </c>
      <c r="AB338">
        <v>0.39999958628364807</v>
      </c>
      <c r="AC338">
        <v>0.66666551745537039</v>
      </c>
      <c r="AD338" t="s">
        <v>977</v>
      </c>
      <c r="AE338">
        <v>2321552118</v>
      </c>
      <c r="AF338" t="s">
        <v>1030</v>
      </c>
    </row>
    <row r="339" spans="1:32" x14ac:dyDescent="0.35">
      <c r="A339">
        <v>337</v>
      </c>
      <c r="B339">
        <v>37</v>
      </c>
      <c r="C339">
        <v>2022</v>
      </c>
      <c r="D339" t="s">
        <v>444</v>
      </c>
      <c r="E339" t="s">
        <v>445</v>
      </c>
      <c r="F339" s="4">
        <v>44757</v>
      </c>
      <c r="G339" t="s">
        <v>18</v>
      </c>
      <c r="H339">
        <v>476770</v>
      </c>
      <c r="I339">
        <v>286062</v>
      </c>
      <c r="J339">
        <v>190708</v>
      </c>
      <c r="K339">
        <v>522552118</v>
      </c>
      <c r="L339">
        <v>2400000000</v>
      </c>
      <c r="M339">
        <v>240000000</v>
      </c>
      <c r="N339">
        <v>600000</v>
      </c>
      <c r="O339">
        <v>260000</v>
      </c>
      <c r="P339">
        <v>3500000</v>
      </c>
      <c r="Q339">
        <v>4.0556482927333055E-2</v>
      </c>
      <c r="R339">
        <v>0.2608695652173913</v>
      </c>
      <c r="S339">
        <v>0.75</v>
      </c>
      <c r="T339">
        <v>0.6</v>
      </c>
      <c r="U339">
        <v>0.57777777777777772</v>
      </c>
      <c r="V339">
        <v>0.77777777777777779</v>
      </c>
      <c r="W339">
        <v>8.5952049151512638E-2</v>
      </c>
      <c r="X339">
        <v>0.42604716286498728</v>
      </c>
      <c r="Y339">
        <v>42.604716286498729</v>
      </c>
      <c r="Z339" t="s">
        <v>968</v>
      </c>
      <c r="AA339">
        <v>0.6</v>
      </c>
      <c r="AB339">
        <v>0.4</v>
      </c>
      <c r="AC339">
        <v>0.66666666666666663</v>
      </c>
      <c r="AD339" t="s">
        <v>977</v>
      </c>
      <c r="AE339">
        <v>3162552118</v>
      </c>
      <c r="AF339" t="s">
        <v>1028</v>
      </c>
    </row>
    <row r="340" spans="1:32" x14ac:dyDescent="0.35">
      <c r="A340">
        <v>338</v>
      </c>
      <c r="B340">
        <v>38</v>
      </c>
      <c r="C340">
        <v>2022</v>
      </c>
      <c r="D340" t="s">
        <v>50</v>
      </c>
      <c r="E340" t="s">
        <v>50</v>
      </c>
      <c r="F340" s="4">
        <v>44704</v>
      </c>
      <c r="G340" t="s">
        <v>446</v>
      </c>
      <c r="H340">
        <v>459254</v>
      </c>
      <c r="I340">
        <v>275552</v>
      </c>
      <c r="J340">
        <v>183702</v>
      </c>
      <c r="K340">
        <v>822552118</v>
      </c>
      <c r="L340">
        <v>1800000000</v>
      </c>
      <c r="M340">
        <v>200000000</v>
      </c>
      <c r="N340">
        <v>450000</v>
      </c>
      <c r="O340">
        <v>190000</v>
      </c>
      <c r="P340">
        <v>1800000</v>
      </c>
      <c r="Q340">
        <v>6.3840179345534001E-2</v>
      </c>
      <c r="R340">
        <v>0.19565217391304349</v>
      </c>
      <c r="S340">
        <v>0.625</v>
      </c>
      <c r="T340">
        <v>0.45</v>
      </c>
      <c r="U340">
        <v>0.42222222222222222</v>
      </c>
      <c r="V340">
        <v>0.4</v>
      </c>
      <c r="W340">
        <v>8.2794266377978445E-2</v>
      </c>
      <c r="X340">
        <v>0.31349836003788001</v>
      </c>
      <c r="Y340">
        <v>31.349836003787999</v>
      </c>
      <c r="Z340" t="s">
        <v>967</v>
      </c>
      <c r="AA340">
        <v>0.59999912902228392</v>
      </c>
      <c r="AB340">
        <v>0.40000087097771603</v>
      </c>
      <c r="AC340">
        <v>0.66666908605272324</v>
      </c>
      <c r="AD340" t="s">
        <v>976</v>
      </c>
      <c r="AE340">
        <v>2822552118</v>
      </c>
      <c r="AF340" t="s">
        <v>1032</v>
      </c>
    </row>
    <row r="341" spans="1:32" x14ac:dyDescent="0.35">
      <c r="A341">
        <v>339</v>
      </c>
      <c r="B341">
        <v>39</v>
      </c>
      <c r="C341">
        <v>2022</v>
      </c>
      <c r="D341" t="s">
        <v>447</v>
      </c>
      <c r="E341" t="s">
        <v>427</v>
      </c>
      <c r="F341" s="4">
        <v>44683</v>
      </c>
      <c r="G341" t="s">
        <v>107</v>
      </c>
      <c r="H341">
        <v>453215</v>
      </c>
      <c r="I341">
        <v>271929</v>
      </c>
      <c r="J341">
        <v>181286</v>
      </c>
      <c r="K341">
        <v>2112552118</v>
      </c>
      <c r="L341">
        <v>3800000000</v>
      </c>
      <c r="M341">
        <v>260000000</v>
      </c>
      <c r="N341">
        <v>650000</v>
      </c>
      <c r="O341">
        <v>280000</v>
      </c>
      <c r="P341">
        <v>2500000</v>
      </c>
      <c r="Q341">
        <v>0.16396007394379808</v>
      </c>
      <c r="R341">
        <v>0.41304347826086957</v>
      </c>
      <c r="S341">
        <v>0.8125</v>
      </c>
      <c r="T341">
        <v>0.65</v>
      </c>
      <c r="U341">
        <v>0.62222222222222223</v>
      </c>
      <c r="V341">
        <v>0.55555555555555558</v>
      </c>
      <c r="W341">
        <v>8.1705556046317518E-2</v>
      </c>
      <c r="X341">
        <v>0.46914837133488202</v>
      </c>
      <c r="Y341">
        <v>46.914837133488199</v>
      </c>
      <c r="Z341" t="s">
        <v>968</v>
      </c>
      <c r="AA341">
        <v>0.6</v>
      </c>
      <c r="AB341">
        <v>0.4</v>
      </c>
      <c r="AC341">
        <v>0.66666666666666663</v>
      </c>
      <c r="AD341" t="s">
        <v>977</v>
      </c>
      <c r="AE341">
        <v>6172552118</v>
      </c>
      <c r="AF341" t="s">
        <v>1032</v>
      </c>
    </row>
    <row r="342" spans="1:32" x14ac:dyDescent="0.35">
      <c r="A342">
        <v>340</v>
      </c>
      <c r="B342">
        <v>40</v>
      </c>
      <c r="C342">
        <v>2022</v>
      </c>
      <c r="D342" t="s">
        <v>448</v>
      </c>
      <c r="E342" t="s">
        <v>97</v>
      </c>
      <c r="F342" s="4">
        <v>44789</v>
      </c>
      <c r="G342" t="s">
        <v>85</v>
      </c>
      <c r="H342">
        <v>439502</v>
      </c>
      <c r="I342">
        <v>263701</v>
      </c>
      <c r="J342">
        <v>175801</v>
      </c>
      <c r="K342">
        <v>611552118</v>
      </c>
      <c r="L342">
        <v>1200000000</v>
      </c>
      <c r="M342">
        <v>150000000</v>
      </c>
      <c r="N342">
        <v>300000</v>
      </c>
      <c r="O342">
        <v>130000</v>
      </c>
      <c r="P342">
        <v>1200000</v>
      </c>
      <c r="Q342">
        <v>4.7463979531399338E-2</v>
      </c>
      <c r="R342">
        <v>0.13043478260869565</v>
      </c>
      <c r="S342">
        <v>0.46875</v>
      </c>
      <c r="T342">
        <v>0.3</v>
      </c>
      <c r="U342">
        <v>0.28888888888888886</v>
      </c>
      <c r="V342">
        <v>0.26666666666666666</v>
      </c>
      <c r="W342">
        <v>7.9233377742282673E-2</v>
      </c>
      <c r="X342">
        <v>0.22130115646633677</v>
      </c>
      <c r="Y342">
        <v>22.130115646633676</v>
      </c>
      <c r="Z342" t="s">
        <v>967</v>
      </c>
      <c r="AA342">
        <v>0.5999995449394997</v>
      </c>
      <c r="AB342">
        <v>0.4000004550605003</v>
      </c>
      <c r="AC342">
        <v>0.66666793072457065</v>
      </c>
      <c r="AD342" t="s">
        <v>976</v>
      </c>
      <c r="AE342">
        <v>1961552118</v>
      </c>
      <c r="AF342" t="s">
        <v>1031</v>
      </c>
    </row>
    <row r="343" spans="1:32" x14ac:dyDescent="0.35">
      <c r="A343">
        <v>341</v>
      </c>
      <c r="B343">
        <v>41</v>
      </c>
      <c r="C343">
        <v>2022</v>
      </c>
      <c r="D343" t="s">
        <v>449</v>
      </c>
      <c r="E343" t="s">
        <v>58</v>
      </c>
      <c r="F343" s="4">
        <v>44677</v>
      </c>
      <c r="G343" t="s">
        <v>59</v>
      </c>
      <c r="H343">
        <v>435754</v>
      </c>
      <c r="I343">
        <v>261452</v>
      </c>
      <c r="J343">
        <v>174302</v>
      </c>
      <c r="K343">
        <v>611552118</v>
      </c>
      <c r="L343">
        <v>1300000000</v>
      </c>
      <c r="M343">
        <v>200000000</v>
      </c>
      <c r="N343">
        <v>450000</v>
      </c>
      <c r="O343">
        <v>190000</v>
      </c>
      <c r="P343">
        <v>1800000</v>
      </c>
      <c r="Q343">
        <v>4.7463979531399338E-2</v>
      </c>
      <c r="R343">
        <v>0.14130434782608695</v>
      </c>
      <c r="S343">
        <v>0.625</v>
      </c>
      <c r="T343">
        <v>0.45</v>
      </c>
      <c r="U343">
        <v>0.42222222222222222</v>
      </c>
      <c r="V343">
        <v>0.4</v>
      </c>
      <c r="W343">
        <v>7.8557688667425046E-2</v>
      </c>
      <c r="X343">
        <v>0.30084549008839229</v>
      </c>
      <c r="Y343">
        <v>30.084549008839229</v>
      </c>
      <c r="Z343" t="s">
        <v>967</v>
      </c>
      <c r="AA343">
        <v>0.59999908205088193</v>
      </c>
      <c r="AB343">
        <v>0.40000091794911807</v>
      </c>
      <c r="AC343">
        <v>0.66666921652922906</v>
      </c>
      <c r="AD343" t="s">
        <v>976</v>
      </c>
      <c r="AE343">
        <v>2111552118</v>
      </c>
      <c r="AF343" t="s">
        <v>1024</v>
      </c>
    </row>
    <row r="344" spans="1:32" x14ac:dyDescent="0.35">
      <c r="A344">
        <v>342</v>
      </c>
      <c r="B344">
        <v>42</v>
      </c>
      <c r="C344">
        <v>2022</v>
      </c>
      <c r="D344" t="s">
        <v>450</v>
      </c>
      <c r="E344" t="s">
        <v>451</v>
      </c>
      <c r="F344" s="4">
        <v>44564</v>
      </c>
      <c r="G344" t="s">
        <v>452</v>
      </c>
      <c r="H344">
        <v>396102</v>
      </c>
      <c r="I344">
        <v>237661</v>
      </c>
      <c r="J344">
        <v>158441</v>
      </c>
      <c r="K344">
        <v>988552118</v>
      </c>
      <c r="L344">
        <v>1500000000</v>
      </c>
      <c r="M344">
        <v>180000000</v>
      </c>
      <c r="N344">
        <v>400000</v>
      </c>
      <c r="O344">
        <v>170000</v>
      </c>
      <c r="P344">
        <v>1600000</v>
      </c>
      <c r="Q344">
        <v>7.6723824696938531E-2</v>
      </c>
      <c r="R344">
        <v>0.16304347826086957</v>
      </c>
      <c r="S344">
        <v>0.5625</v>
      </c>
      <c r="T344">
        <v>0.4</v>
      </c>
      <c r="U344">
        <v>0.37777777777777777</v>
      </c>
      <c r="V344">
        <v>0.35555555555555557</v>
      </c>
      <c r="W344">
        <v>7.1409229970452126E-2</v>
      </c>
      <c r="X344">
        <v>0.28153547282432428</v>
      </c>
      <c r="Y344">
        <v>28.153547282432427</v>
      </c>
      <c r="Z344" t="s">
        <v>967</v>
      </c>
      <c r="AA344">
        <v>0.59999949507955019</v>
      </c>
      <c r="AB344">
        <v>0.40000050492044981</v>
      </c>
      <c r="AC344">
        <v>0.66666806922465194</v>
      </c>
      <c r="AD344" t="s">
        <v>976</v>
      </c>
      <c r="AE344">
        <v>2668552118</v>
      </c>
      <c r="AF344" t="s">
        <v>1029</v>
      </c>
    </row>
    <row r="345" spans="1:32" x14ac:dyDescent="0.35">
      <c r="A345">
        <v>343</v>
      </c>
      <c r="B345">
        <v>43</v>
      </c>
      <c r="C345">
        <v>2022</v>
      </c>
      <c r="D345" t="s">
        <v>453</v>
      </c>
      <c r="E345" t="s">
        <v>451</v>
      </c>
      <c r="F345" s="4">
        <v>44732</v>
      </c>
      <c r="G345" t="s">
        <v>98</v>
      </c>
      <c r="H345">
        <v>353401</v>
      </c>
      <c r="I345">
        <v>212041</v>
      </c>
      <c r="J345">
        <v>141360</v>
      </c>
      <c r="K345">
        <v>822552118</v>
      </c>
      <c r="L345">
        <v>1600000000</v>
      </c>
      <c r="M345">
        <v>150000000</v>
      </c>
      <c r="N345">
        <v>300000</v>
      </c>
      <c r="O345">
        <v>130000</v>
      </c>
      <c r="P345">
        <v>1200000</v>
      </c>
      <c r="Q345">
        <v>6.3840179345534001E-2</v>
      </c>
      <c r="R345">
        <v>0.17391304347826086</v>
      </c>
      <c r="S345">
        <v>0.46875</v>
      </c>
      <c r="T345">
        <v>0.3</v>
      </c>
      <c r="U345">
        <v>0.28888888888888886</v>
      </c>
      <c r="V345">
        <v>0.26666666666666666</v>
      </c>
      <c r="W345">
        <v>6.3711097850522716E-2</v>
      </c>
      <c r="X345">
        <v>0.22993272599261352</v>
      </c>
      <c r="Y345">
        <v>22.993272599261353</v>
      </c>
      <c r="Z345" t="s">
        <v>967</v>
      </c>
      <c r="AA345">
        <v>0.60000113185871007</v>
      </c>
      <c r="AB345">
        <v>0.39999886814128993</v>
      </c>
      <c r="AC345">
        <v>0.66666352262062523</v>
      </c>
      <c r="AD345" t="s">
        <v>977</v>
      </c>
      <c r="AE345">
        <v>2572552118</v>
      </c>
      <c r="AF345" t="s">
        <v>1027</v>
      </c>
    </row>
    <row r="346" spans="1:32" x14ac:dyDescent="0.35">
      <c r="A346">
        <v>344</v>
      </c>
      <c r="B346">
        <v>44</v>
      </c>
      <c r="C346">
        <v>2022</v>
      </c>
      <c r="D346" t="s">
        <v>16</v>
      </c>
      <c r="E346" t="s">
        <v>17</v>
      </c>
      <c r="F346" s="4">
        <v>43567</v>
      </c>
      <c r="G346" t="s">
        <v>18</v>
      </c>
      <c r="H346">
        <v>333361</v>
      </c>
      <c r="I346">
        <v>200017</v>
      </c>
      <c r="J346">
        <v>133344</v>
      </c>
      <c r="K346">
        <v>6214552883</v>
      </c>
      <c r="L346">
        <v>3900000000</v>
      </c>
      <c r="M346">
        <v>300000000</v>
      </c>
      <c r="N346">
        <v>900000</v>
      </c>
      <c r="O346">
        <v>400000</v>
      </c>
      <c r="P346">
        <v>4000000</v>
      </c>
      <c r="Q346">
        <v>0.48232587567542484</v>
      </c>
      <c r="R346">
        <v>0.42391304347826086</v>
      </c>
      <c r="S346">
        <v>0.9375</v>
      </c>
      <c r="T346">
        <v>0.9</v>
      </c>
      <c r="U346">
        <v>0.88888888888888884</v>
      </c>
      <c r="V346">
        <v>0.88888888888888884</v>
      </c>
      <c r="W346">
        <v>6.0098288602884839E-2</v>
      </c>
      <c r="X346">
        <v>0.65434190898142031</v>
      </c>
      <c r="Y346">
        <v>65.434190898142035</v>
      </c>
      <c r="Z346" t="s">
        <v>966</v>
      </c>
      <c r="AA346">
        <v>0.60000119990040823</v>
      </c>
      <c r="AB346">
        <v>0.39999880009959171</v>
      </c>
      <c r="AC346">
        <v>0.66666333361664254</v>
      </c>
      <c r="AD346" t="s">
        <v>977</v>
      </c>
      <c r="AE346">
        <v>10414552883</v>
      </c>
      <c r="AF346" t="s">
        <v>1024</v>
      </c>
    </row>
    <row r="347" spans="1:32" x14ac:dyDescent="0.35">
      <c r="A347">
        <v>345</v>
      </c>
      <c r="B347">
        <v>45</v>
      </c>
      <c r="C347">
        <v>2022</v>
      </c>
      <c r="D347" t="s">
        <v>319</v>
      </c>
      <c r="E347" t="s">
        <v>66</v>
      </c>
      <c r="F347" s="4">
        <v>44425</v>
      </c>
      <c r="G347" t="s">
        <v>18</v>
      </c>
      <c r="H347">
        <v>332076</v>
      </c>
      <c r="I347">
        <v>199246</v>
      </c>
      <c r="J347">
        <v>132830</v>
      </c>
      <c r="K347">
        <v>2344118552</v>
      </c>
      <c r="L347">
        <v>2100000000</v>
      </c>
      <c r="M347">
        <v>240000000</v>
      </c>
      <c r="N347">
        <v>600000</v>
      </c>
      <c r="O347">
        <v>250000</v>
      </c>
      <c r="P347">
        <v>2500000</v>
      </c>
      <c r="Q347">
        <v>0.1819324824434693</v>
      </c>
      <c r="R347">
        <v>0.22826086956521738</v>
      </c>
      <c r="S347">
        <v>0.75</v>
      </c>
      <c r="T347">
        <v>0.6</v>
      </c>
      <c r="U347">
        <v>0.55555555555555558</v>
      </c>
      <c r="V347">
        <v>0.55555555555555558</v>
      </c>
      <c r="W347">
        <v>5.9866628928073727E-2</v>
      </c>
      <c r="X347">
        <v>0.41352641273688839</v>
      </c>
      <c r="Y347">
        <v>41.352641273688839</v>
      </c>
      <c r="Z347" t="s">
        <v>968</v>
      </c>
      <c r="AA347">
        <v>0.60000120454353822</v>
      </c>
      <c r="AB347">
        <v>0.39999879545646178</v>
      </c>
      <c r="AC347">
        <v>0.66666332071911105</v>
      </c>
      <c r="AD347" t="s">
        <v>977</v>
      </c>
      <c r="AE347">
        <v>4684118552</v>
      </c>
      <c r="AF347" t="s">
        <v>1031</v>
      </c>
    </row>
    <row r="348" spans="1:32" x14ac:dyDescent="0.35">
      <c r="A348">
        <v>346</v>
      </c>
      <c r="B348">
        <v>46</v>
      </c>
      <c r="C348">
        <v>2022</v>
      </c>
      <c r="D348" t="s">
        <v>454</v>
      </c>
      <c r="E348" t="s">
        <v>455</v>
      </c>
      <c r="F348" s="4">
        <v>44778</v>
      </c>
      <c r="G348" t="s">
        <v>24</v>
      </c>
      <c r="H348">
        <v>294948</v>
      </c>
      <c r="I348">
        <v>176969</v>
      </c>
      <c r="J348">
        <v>117979</v>
      </c>
      <c r="K348">
        <v>1122552118</v>
      </c>
      <c r="L348">
        <v>2200000000</v>
      </c>
      <c r="M348">
        <v>220000000</v>
      </c>
      <c r="N348">
        <v>500000</v>
      </c>
      <c r="O348">
        <v>220000</v>
      </c>
      <c r="P348">
        <v>2000000</v>
      </c>
      <c r="Q348">
        <v>8.7123875763734954E-2</v>
      </c>
      <c r="R348">
        <v>0.2391304347826087</v>
      </c>
      <c r="S348">
        <v>0.6875</v>
      </c>
      <c r="T348">
        <v>0.5</v>
      </c>
      <c r="U348">
        <v>0.48888888888888887</v>
      </c>
      <c r="V348">
        <v>0.44444444444444442</v>
      </c>
      <c r="W348">
        <v>5.3173196705204498E-2</v>
      </c>
      <c r="X348">
        <v>0.35219741207697713</v>
      </c>
      <c r="Y348">
        <v>35.219741207697716</v>
      </c>
      <c r="Z348" t="s">
        <v>967</v>
      </c>
      <c r="AA348">
        <v>0.60000067808562862</v>
      </c>
      <c r="AB348">
        <v>0.39999932191437132</v>
      </c>
      <c r="AC348">
        <v>0.66666478309760469</v>
      </c>
      <c r="AD348" t="s">
        <v>977</v>
      </c>
      <c r="AE348">
        <v>3542552118</v>
      </c>
      <c r="AF348" t="s">
        <v>1031</v>
      </c>
    </row>
    <row r="349" spans="1:32" x14ac:dyDescent="0.35">
      <c r="A349">
        <v>347</v>
      </c>
      <c r="B349">
        <v>47</v>
      </c>
      <c r="C349">
        <v>2022</v>
      </c>
      <c r="D349" t="s">
        <v>188</v>
      </c>
      <c r="E349" t="s">
        <v>17</v>
      </c>
      <c r="F349" s="4">
        <v>43882</v>
      </c>
      <c r="G349" t="s">
        <v>18</v>
      </c>
      <c r="H349">
        <v>292721</v>
      </c>
      <c r="I349">
        <v>175633</v>
      </c>
      <c r="J349">
        <v>117088</v>
      </c>
      <c r="K349">
        <v>12884552118</v>
      </c>
      <c r="L349">
        <v>7200000000</v>
      </c>
      <c r="M349">
        <v>320000000</v>
      </c>
      <c r="N349">
        <v>1000000</v>
      </c>
      <c r="O349">
        <v>450000</v>
      </c>
      <c r="P349">
        <v>4500000</v>
      </c>
      <c r="Q349">
        <v>1</v>
      </c>
      <c r="R349">
        <v>0.78260869565217395</v>
      </c>
      <c r="S349">
        <v>1</v>
      </c>
      <c r="T349">
        <v>1</v>
      </c>
      <c r="U349">
        <v>1</v>
      </c>
      <c r="V349">
        <v>1</v>
      </c>
      <c r="W349">
        <v>5.2771713362166101E-2</v>
      </c>
      <c r="X349">
        <v>0.85884836673070786</v>
      </c>
      <c r="Y349">
        <v>85.88483667307078</v>
      </c>
      <c r="Z349" t="s">
        <v>969</v>
      </c>
      <c r="AA349">
        <v>0.60000136648890923</v>
      </c>
      <c r="AB349">
        <v>0.39999863351109077</v>
      </c>
      <c r="AC349">
        <v>0.66666287087278586</v>
      </c>
      <c r="AD349" t="s">
        <v>977</v>
      </c>
      <c r="AE349">
        <v>20404552118</v>
      </c>
      <c r="AF349" t="s">
        <v>1033</v>
      </c>
    </row>
    <row r="350" spans="1:32" x14ac:dyDescent="0.35">
      <c r="A350">
        <v>348</v>
      </c>
      <c r="B350">
        <v>48</v>
      </c>
      <c r="C350">
        <v>2022</v>
      </c>
      <c r="D350" t="s">
        <v>43</v>
      </c>
      <c r="E350" t="s">
        <v>17</v>
      </c>
      <c r="F350" s="4">
        <v>43238</v>
      </c>
      <c r="G350" t="s">
        <v>18</v>
      </c>
      <c r="H350">
        <v>292131</v>
      </c>
      <c r="I350">
        <v>175279</v>
      </c>
      <c r="J350">
        <v>116852</v>
      </c>
      <c r="K350">
        <v>10442118775</v>
      </c>
      <c r="L350">
        <v>6800000000</v>
      </c>
      <c r="M350">
        <v>300000000</v>
      </c>
      <c r="N350">
        <v>900000</v>
      </c>
      <c r="O350">
        <v>400000</v>
      </c>
      <c r="P350">
        <v>4000000</v>
      </c>
      <c r="Q350">
        <v>0.81043707839965451</v>
      </c>
      <c r="R350">
        <v>0.73913043478260865</v>
      </c>
      <c r="S350">
        <v>0.9375</v>
      </c>
      <c r="T350">
        <v>0.9</v>
      </c>
      <c r="U350">
        <v>0.88888888888888884</v>
      </c>
      <c r="V350">
        <v>0.88888888888888884</v>
      </c>
      <c r="W350">
        <v>5.2665348219645823E-2</v>
      </c>
      <c r="X350">
        <v>0.76617125855136459</v>
      </c>
      <c r="Y350">
        <v>76.617125855136464</v>
      </c>
      <c r="Z350" t="s">
        <v>969</v>
      </c>
      <c r="AA350">
        <v>0.60000136924872749</v>
      </c>
      <c r="AB350">
        <v>0.39999863075127257</v>
      </c>
      <c r="AC350">
        <v>0.66666286320665913</v>
      </c>
      <c r="AD350" t="s">
        <v>977</v>
      </c>
      <c r="AE350">
        <v>17542118775</v>
      </c>
      <c r="AF350" t="s">
        <v>1032</v>
      </c>
    </row>
    <row r="351" spans="1:32" x14ac:dyDescent="0.35">
      <c r="A351">
        <v>349</v>
      </c>
      <c r="B351">
        <v>49</v>
      </c>
      <c r="C351">
        <v>2022</v>
      </c>
      <c r="D351" t="s">
        <v>456</v>
      </c>
      <c r="E351" t="s">
        <v>249</v>
      </c>
      <c r="F351" s="4">
        <v>44634</v>
      </c>
      <c r="G351" t="s">
        <v>250</v>
      </c>
      <c r="H351">
        <v>274958</v>
      </c>
      <c r="I351">
        <v>164975</v>
      </c>
      <c r="J351">
        <v>109983</v>
      </c>
      <c r="K351">
        <v>1744552118</v>
      </c>
      <c r="L351">
        <v>2300000000</v>
      </c>
      <c r="M351">
        <v>230000000</v>
      </c>
      <c r="N351">
        <v>520000</v>
      </c>
      <c r="O351">
        <v>230000</v>
      </c>
      <c r="P351">
        <v>2000000</v>
      </c>
      <c r="Q351">
        <v>0.1353987396708049</v>
      </c>
      <c r="R351">
        <v>0.25</v>
      </c>
      <c r="S351">
        <v>0.71875</v>
      </c>
      <c r="T351">
        <v>0.52</v>
      </c>
      <c r="U351">
        <v>0.51111111111111107</v>
      </c>
      <c r="V351">
        <v>0.44444444444444442</v>
      </c>
      <c r="W351">
        <v>4.9569401452695457E-2</v>
      </c>
      <c r="X351">
        <v>0.37271468507831917</v>
      </c>
      <c r="Y351">
        <v>37.271468507831919</v>
      </c>
      <c r="Z351" t="s">
        <v>967</v>
      </c>
      <c r="AA351">
        <v>0.6000007273838186</v>
      </c>
      <c r="AB351">
        <v>0.3999992726161814</v>
      </c>
      <c r="AC351">
        <v>0.66666464615850884</v>
      </c>
      <c r="AD351" t="s">
        <v>977</v>
      </c>
      <c r="AE351">
        <v>4274552118</v>
      </c>
      <c r="AF351" t="s">
        <v>1034</v>
      </c>
    </row>
    <row r="352" spans="1:32" x14ac:dyDescent="0.35">
      <c r="A352">
        <v>350</v>
      </c>
      <c r="B352">
        <v>50</v>
      </c>
      <c r="C352">
        <v>2022</v>
      </c>
      <c r="D352" t="s">
        <v>457</v>
      </c>
      <c r="E352" t="s">
        <v>451</v>
      </c>
      <c r="F352" s="4">
        <v>44846</v>
      </c>
      <c r="G352" t="s">
        <v>452</v>
      </c>
      <c r="H352">
        <v>267476</v>
      </c>
      <c r="I352">
        <v>160486</v>
      </c>
      <c r="J352">
        <v>106990</v>
      </c>
      <c r="K352">
        <v>611552118</v>
      </c>
      <c r="L352">
        <v>1400000000</v>
      </c>
      <c r="M352">
        <v>150000000</v>
      </c>
      <c r="N352">
        <v>300000</v>
      </c>
      <c r="O352">
        <v>130000</v>
      </c>
      <c r="P352">
        <v>1200000</v>
      </c>
      <c r="Q352">
        <v>4.7463979531399338E-2</v>
      </c>
      <c r="R352">
        <v>0.15217391304347827</v>
      </c>
      <c r="S352">
        <v>0.46875</v>
      </c>
      <c r="T352">
        <v>0.3</v>
      </c>
      <c r="U352">
        <v>0.28888888888888886</v>
      </c>
      <c r="V352">
        <v>0.26666666666666666</v>
      </c>
      <c r="W352">
        <v>4.8220547221616283E-2</v>
      </c>
      <c r="X352">
        <v>0.22158539728297652</v>
      </c>
      <c r="Y352">
        <v>22.158539728297651</v>
      </c>
      <c r="Z352" t="s">
        <v>967</v>
      </c>
      <c r="AA352">
        <v>0.60000149546127501</v>
      </c>
      <c r="AB352">
        <v>0.39999850453872499</v>
      </c>
      <c r="AC352">
        <v>0.66666251261792309</v>
      </c>
      <c r="AD352" t="s">
        <v>977</v>
      </c>
      <c r="AE352">
        <v>2161552118</v>
      </c>
      <c r="AF352" t="s">
        <v>1030</v>
      </c>
    </row>
    <row r="353" spans="1:32" x14ac:dyDescent="0.35">
      <c r="A353">
        <v>351</v>
      </c>
      <c r="B353">
        <v>51</v>
      </c>
      <c r="C353">
        <v>2022</v>
      </c>
      <c r="D353" t="s">
        <v>41</v>
      </c>
      <c r="E353" t="s">
        <v>17</v>
      </c>
      <c r="F353" s="4">
        <v>42996</v>
      </c>
      <c r="G353" t="s">
        <v>18</v>
      </c>
      <c r="H353">
        <v>263067</v>
      </c>
      <c r="I353">
        <v>157840</v>
      </c>
      <c r="J353">
        <v>105227</v>
      </c>
      <c r="K353">
        <v>7118552441</v>
      </c>
      <c r="L353">
        <v>5500000000</v>
      </c>
      <c r="M353">
        <v>300000000</v>
      </c>
      <c r="N353">
        <v>900000</v>
      </c>
      <c r="O353">
        <v>400000</v>
      </c>
      <c r="P353">
        <v>4000000</v>
      </c>
      <c r="Q353">
        <v>0.55248737991095764</v>
      </c>
      <c r="R353">
        <v>0.59782608695652173</v>
      </c>
      <c r="S353">
        <v>0.9375</v>
      </c>
      <c r="T353">
        <v>0.9</v>
      </c>
      <c r="U353">
        <v>0.88888888888888884</v>
      </c>
      <c r="V353">
        <v>0.88888888888888884</v>
      </c>
      <c r="W353">
        <v>4.7425693131155432E-2</v>
      </c>
      <c r="X353">
        <v>0.69514221163323042</v>
      </c>
      <c r="Y353">
        <v>69.514221163323043</v>
      </c>
      <c r="Z353" t="s">
        <v>966</v>
      </c>
      <c r="AA353">
        <v>0.59999923973740532</v>
      </c>
      <c r="AB353">
        <v>0.40000076026259468</v>
      </c>
      <c r="AC353">
        <v>0.66666877850988338</v>
      </c>
      <c r="AD353" t="s">
        <v>976</v>
      </c>
      <c r="AE353">
        <v>12918552441</v>
      </c>
      <c r="AF353" t="s">
        <v>1025</v>
      </c>
    </row>
    <row r="354" spans="1:32" x14ac:dyDescent="0.35">
      <c r="A354">
        <v>352</v>
      </c>
      <c r="B354">
        <v>52</v>
      </c>
      <c r="C354">
        <v>2022</v>
      </c>
      <c r="D354" t="s">
        <v>458</v>
      </c>
      <c r="E354" t="s">
        <v>366</v>
      </c>
      <c r="F354" s="4">
        <v>44747</v>
      </c>
      <c r="G354" t="s">
        <v>62</v>
      </c>
      <c r="H354">
        <v>261827</v>
      </c>
      <c r="I354">
        <v>157096</v>
      </c>
      <c r="J354">
        <v>104731</v>
      </c>
      <c r="K354">
        <v>822552118</v>
      </c>
      <c r="L354">
        <v>2000000000</v>
      </c>
      <c r="M354">
        <v>150000000</v>
      </c>
      <c r="N354">
        <v>300000</v>
      </c>
      <c r="O354">
        <v>130000</v>
      </c>
      <c r="P354">
        <v>1200000</v>
      </c>
      <c r="Q354">
        <v>6.3840179345534001E-2</v>
      </c>
      <c r="R354">
        <v>0.21739130434782608</v>
      </c>
      <c r="S354">
        <v>0.46875</v>
      </c>
      <c r="T354">
        <v>0.3</v>
      </c>
      <c r="U354">
        <v>0.28888888888888886</v>
      </c>
      <c r="V354">
        <v>0.26666666666666666</v>
      </c>
      <c r="W354">
        <v>4.7202146051960277E-2</v>
      </c>
      <c r="X354">
        <v>0.23550804564259775</v>
      </c>
      <c r="Y354">
        <v>23.550804564259774</v>
      </c>
      <c r="Z354" t="s">
        <v>967</v>
      </c>
      <c r="AA354">
        <v>0.59999923613683848</v>
      </c>
      <c r="AB354">
        <v>0.40000076386316158</v>
      </c>
      <c r="AC354">
        <v>0.66666878851148348</v>
      </c>
      <c r="AD354" t="s">
        <v>976</v>
      </c>
      <c r="AE354">
        <v>2972552118</v>
      </c>
      <c r="AF354" t="s">
        <v>1028</v>
      </c>
    </row>
    <row r="355" spans="1:32" x14ac:dyDescent="0.35">
      <c r="A355">
        <v>353</v>
      </c>
      <c r="B355">
        <v>53</v>
      </c>
      <c r="C355">
        <v>2022</v>
      </c>
      <c r="D355" t="s">
        <v>459</v>
      </c>
      <c r="E355" t="s">
        <v>366</v>
      </c>
      <c r="F355" s="4">
        <v>44613</v>
      </c>
      <c r="G355" t="s">
        <v>367</v>
      </c>
      <c r="H355">
        <v>258572</v>
      </c>
      <c r="I355">
        <v>155143</v>
      </c>
      <c r="J355">
        <v>103429</v>
      </c>
      <c r="K355">
        <v>988552118</v>
      </c>
      <c r="L355">
        <v>2100000000</v>
      </c>
      <c r="M355">
        <v>200000000</v>
      </c>
      <c r="N355">
        <v>450000</v>
      </c>
      <c r="O355">
        <v>190000</v>
      </c>
      <c r="P355">
        <v>1800000</v>
      </c>
      <c r="Q355">
        <v>7.6723824696938531E-2</v>
      </c>
      <c r="R355">
        <v>0.22826086956521738</v>
      </c>
      <c r="S355">
        <v>0.625</v>
      </c>
      <c r="T355">
        <v>0.45</v>
      </c>
      <c r="U355">
        <v>0.42222222222222222</v>
      </c>
      <c r="V355">
        <v>0.4</v>
      </c>
      <c r="W355">
        <v>4.6615334969072983E-2</v>
      </c>
      <c r="X355">
        <v>0.31738121200702279</v>
      </c>
      <c r="Y355">
        <v>31.738121200702281</v>
      </c>
      <c r="Z355" t="s">
        <v>967</v>
      </c>
      <c r="AA355">
        <v>0.59999922652104631</v>
      </c>
      <c r="AB355">
        <v>0.40000077347895363</v>
      </c>
      <c r="AC355">
        <v>0.66666881522208543</v>
      </c>
      <c r="AD355" t="s">
        <v>976</v>
      </c>
      <c r="AE355">
        <v>3288552118</v>
      </c>
      <c r="AF355" t="s">
        <v>1033</v>
      </c>
    </row>
    <row r="356" spans="1:32" x14ac:dyDescent="0.35">
      <c r="A356">
        <v>354</v>
      </c>
      <c r="B356">
        <v>54</v>
      </c>
      <c r="C356">
        <v>2022</v>
      </c>
      <c r="D356" t="s">
        <v>460</v>
      </c>
      <c r="E356" t="s">
        <v>102</v>
      </c>
      <c r="F356" s="4">
        <v>44704</v>
      </c>
      <c r="G356" t="s">
        <v>172</v>
      </c>
      <c r="H356">
        <v>253427</v>
      </c>
      <c r="I356">
        <v>152056</v>
      </c>
      <c r="J356">
        <v>101371</v>
      </c>
      <c r="K356">
        <v>188552118</v>
      </c>
      <c r="L356">
        <v>900000000</v>
      </c>
      <c r="M356">
        <v>120000000</v>
      </c>
      <c r="N356">
        <v>200000</v>
      </c>
      <c r="O356">
        <v>90000</v>
      </c>
      <c r="P356">
        <v>700000</v>
      </c>
      <c r="Q356">
        <v>1.4633967581736006E-2</v>
      </c>
      <c r="R356">
        <v>9.7826086956521743E-2</v>
      </c>
      <c r="S356">
        <v>0.375</v>
      </c>
      <c r="T356">
        <v>0.2</v>
      </c>
      <c r="U356">
        <v>0.2</v>
      </c>
      <c r="V356">
        <v>0.15555555555555556</v>
      </c>
      <c r="W356">
        <v>4.568779487031565E-2</v>
      </c>
      <c r="X356">
        <v>0.15320687304972255</v>
      </c>
      <c r="Y356">
        <v>15.320687304972255</v>
      </c>
      <c r="Z356" t="s">
        <v>970</v>
      </c>
      <c r="AA356">
        <v>0.59999921081810537</v>
      </c>
      <c r="AB356">
        <v>0.40000078918189458</v>
      </c>
      <c r="AC356">
        <v>0.66666885884147942</v>
      </c>
      <c r="AD356" t="s">
        <v>976</v>
      </c>
      <c r="AE356">
        <v>1208552118</v>
      </c>
      <c r="AF356" t="s">
        <v>1032</v>
      </c>
    </row>
    <row r="357" spans="1:32" x14ac:dyDescent="0.35">
      <c r="A357">
        <v>355</v>
      </c>
      <c r="B357">
        <v>55</v>
      </c>
      <c r="C357">
        <v>2022</v>
      </c>
      <c r="D357" t="s">
        <v>461</v>
      </c>
      <c r="E357" t="s">
        <v>84</v>
      </c>
      <c r="F357" s="4">
        <v>44925</v>
      </c>
      <c r="G357" t="s">
        <v>85</v>
      </c>
      <c r="H357">
        <v>252291</v>
      </c>
      <c r="I357">
        <v>151375</v>
      </c>
      <c r="J357">
        <v>100916</v>
      </c>
      <c r="K357">
        <v>822552118</v>
      </c>
      <c r="L357">
        <v>1600000000</v>
      </c>
      <c r="M357">
        <v>210000000</v>
      </c>
      <c r="N357">
        <v>480000</v>
      </c>
      <c r="O357">
        <v>200000</v>
      </c>
      <c r="P357">
        <v>1900000</v>
      </c>
      <c r="Q357">
        <v>6.3840179345534001E-2</v>
      </c>
      <c r="R357">
        <v>0.17391304347826086</v>
      </c>
      <c r="S357">
        <v>0.65625</v>
      </c>
      <c r="T357">
        <v>0.48</v>
      </c>
      <c r="U357">
        <v>0.44444444444444442</v>
      </c>
      <c r="V357">
        <v>0.42222222222222222</v>
      </c>
      <c r="W357">
        <v>4.5482996900988476E-2</v>
      </c>
      <c r="X357">
        <v>0.32014152377705357</v>
      </c>
      <c r="Y357">
        <v>32.014152377705358</v>
      </c>
      <c r="Z357" t="s">
        <v>967</v>
      </c>
      <c r="AA357">
        <v>0.60000158547074611</v>
      </c>
      <c r="AB357">
        <v>0.39999841452925394</v>
      </c>
      <c r="AC357">
        <v>0.6666622625928984</v>
      </c>
      <c r="AD357" t="s">
        <v>977</v>
      </c>
      <c r="AE357">
        <v>2632552118</v>
      </c>
      <c r="AF357" t="s">
        <v>1035</v>
      </c>
    </row>
    <row r="358" spans="1:32" x14ac:dyDescent="0.35">
      <c r="A358">
        <v>356</v>
      </c>
      <c r="B358">
        <v>56</v>
      </c>
      <c r="C358">
        <v>2022</v>
      </c>
      <c r="D358" t="s">
        <v>312</v>
      </c>
      <c r="E358" t="s">
        <v>74</v>
      </c>
      <c r="F358" s="4">
        <v>44431</v>
      </c>
      <c r="G358" t="s">
        <v>38</v>
      </c>
      <c r="H358">
        <v>246937</v>
      </c>
      <c r="I358">
        <v>148162</v>
      </c>
      <c r="J358">
        <v>98775</v>
      </c>
      <c r="K358">
        <v>2774552118</v>
      </c>
      <c r="L358">
        <v>3000000000</v>
      </c>
      <c r="M358">
        <v>260000000</v>
      </c>
      <c r="N358">
        <v>650000</v>
      </c>
      <c r="O358">
        <v>280000</v>
      </c>
      <c r="P358">
        <v>2500000</v>
      </c>
      <c r="Q358">
        <v>0.21533943070662814</v>
      </c>
      <c r="R358">
        <v>0.32608695652173914</v>
      </c>
      <c r="S358">
        <v>0.8125</v>
      </c>
      <c r="T358">
        <v>0.65</v>
      </c>
      <c r="U358">
        <v>0.62222222222222223</v>
      </c>
      <c r="V358">
        <v>0.55555555555555558</v>
      </c>
      <c r="W358">
        <v>4.4517778302592605E-2</v>
      </c>
      <c r="X358">
        <v>0.45952339130472947</v>
      </c>
      <c r="Y358">
        <v>45.95233913047295</v>
      </c>
      <c r="Z358" t="s">
        <v>968</v>
      </c>
      <c r="AA358">
        <v>0.59999919007682123</v>
      </c>
      <c r="AB358">
        <v>0.40000080992317877</v>
      </c>
      <c r="AC358">
        <v>0.66666891645631132</v>
      </c>
      <c r="AD358" t="s">
        <v>976</v>
      </c>
      <c r="AE358">
        <v>6034552118</v>
      </c>
      <c r="AF358" t="s">
        <v>1031</v>
      </c>
    </row>
    <row r="359" spans="1:32" x14ac:dyDescent="0.35">
      <c r="A359">
        <v>357</v>
      </c>
      <c r="B359">
        <v>57</v>
      </c>
      <c r="C359">
        <v>2022</v>
      </c>
      <c r="D359" t="s">
        <v>462</v>
      </c>
      <c r="E359" t="s">
        <v>279</v>
      </c>
      <c r="F359" s="4">
        <v>44655</v>
      </c>
      <c r="G359" t="s">
        <v>98</v>
      </c>
      <c r="H359">
        <v>243263</v>
      </c>
      <c r="I359">
        <v>145958</v>
      </c>
      <c r="J359">
        <v>97305</v>
      </c>
      <c r="K359">
        <v>311552118</v>
      </c>
      <c r="L359">
        <v>900000000</v>
      </c>
      <c r="M359">
        <v>140000000</v>
      </c>
      <c r="N359">
        <v>260000</v>
      </c>
      <c r="O359">
        <v>110000</v>
      </c>
      <c r="P359">
        <v>900000</v>
      </c>
      <c r="Q359">
        <v>2.4180283113198395E-2</v>
      </c>
      <c r="R359">
        <v>9.7826086956521743E-2</v>
      </c>
      <c r="S359">
        <v>0.4375</v>
      </c>
      <c r="T359">
        <v>0.26</v>
      </c>
      <c r="U359">
        <v>0.24444444444444444</v>
      </c>
      <c r="V359">
        <v>0.2</v>
      </c>
      <c r="W359">
        <v>4.3855429940525659E-2</v>
      </c>
      <c r="X359">
        <v>0.18360976081421998</v>
      </c>
      <c r="Y359">
        <v>18.360976081421999</v>
      </c>
      <c r="Z359" t="s">
        <v>970</v>
      </c>
      <c r="AA359">
        <v>0.60000082215544492</v>
      </c>
      <c r="AB359">
        <v>0.39999917784455508</v>
      </c>
      <c r="AC359">
        <v>0.66666438290467123</v>
      </c>
      <c r="AD359" t="s">
        <v>977</v>
      </c>
      <c r="AE359">
        <v>1351552118</v>
      </c>
      <c r="AF359" t="s">
        <v>1024</v>
      </c>
    </row>
    <row r="360" spans="1:32" x14ac:dyDescent="0.35">
      <c r="A360">
        <v>358</v>
      </c>
      <c r="B360">
        <v>58</v>
      </c>
      <c r="C360">
        <v>2022</v>
      </c>
      <c r="D360" t="s">
        <v>463</v>
      </c>
      <c r="E360" t="s">
        <v>464</v>
      </c>
      <c r="F360" s="4">
        <v>44838</v>
      </c>
      <c r="G360" t="s">
        <v>24</v>
      </c>
      <c r="H360">
        <v>241364</v>
      </c>
      <c r="I360">
        <v>144818</v>
      </c>
      <c r="J360">
        <v>96546</v>
      </c>
      <c r="K360">
        <v>988552118</v>
      </c>
      <c r="L360">
        <v>1800000000</v>
      </c>
      <c r="M360">
        <v>200000000</v>
      </c>
      <c r="N360">
        <v>450000</v>
      </c>
      <c r="O360">
        <v>190000</v>
      </c>
      <c r="P360">
        <v>1800000</v>
      </c>
      <c r="Q360">
        <v>7.6723824696938531E-2</v>
      </c>
      <c r="R360">
        <v>0.19565217391304349</v>
      </c>
      <c r="S360">
        <v>0.625</v>
      </c>
      <c r="T360">
        <v>0.45</v>
      </c>
      <c r="U360">
        <v>0.42222222222222222</v>
      </c>
      <c r="V360">
        <v>0.4</v>
      </c>
      <c r="W360">
        <v>4.3513078405532431E-2</v>
      </c>
      <c r="X360">
        <v>0.31149648552416381</v>
      </c>
      <c r="Y360">
        <v>31.14964855241638</v>
      </c>
      <c r="Z360" t="s">
        <v>967</v>
      </c>
      <c r="AA360">
        <v>0.59999834275202601</v>
      </c>
      <c r="AB360">
        <v>0.40000165724797404</v>
      </c>
      <c r="AC360">
        <v>0.66667127014597638</v>
      </c>
      <c r="AD360" t="s">
        <v>976</v>
      </c>
      <c r="AE360">
        <v>2988552118</v>
      </c>
      <c r="AF360" t="s">
        <v>1030</v>
      </c>
    </row>
    <row r="361" spans="1:32" x14ac:dyDescent="0.35">
      <c r="A361">
        <v>359</v>
      </c>
      <c r="B361">
        <v>59</v>
      </c>
      <c r="C361">
        <v>2022</v>
      </c>
      <c r="D361" t="s">
        <v>208</v>
      </c>
      <c r="E361" t="s">
        <v>66</v>
      </c>
      <c r="F361" s="4">
        <v>44130</v>
      </c>
      <c r="G361" t="s">
        <v>18</v>
      </c>
      <c r="H361">
        <v>241261</v>
      </c>
      <c r="I361">
        <v>144757</v>
      </c>
      <c r="J361">
        <v>96504</v>
      </c>
      <c r="K361">
        <v>1487880445</v>
      </c>
      <c r="L361">
        <v>1800000000</v>
      </c>
      <c r="M361">
        <v>240000000</v>
      </c>
      <c r="N361">
        <v>600000</v>
      </c>
      <c r="O361">
        <v>250000</v>
      </c>
      <c r="P361">
        <v>2500000</v>
      </c>
      <c r="Q361">
        <v>0.11547785529319243</v>
      </c>
      <c r="R361">
        <v>0.19565217391304349</v>
      </c>
      <c r="S361">
        <v>0.75</v>
      </c>
      <c r="T361">
        <v>0.6</v>
      </c>
      <c r="U361">
        <v>0.55555555555555558</v>
      </c>
      <c r="V361">
        <v>0.55555555555555558</v>
      </c>
      <c r="W361">
        <v>4.3494509575567025E-2</v>
      </c>
      <c r="X361">
        <v>0.39422016846019331</v>
      </c>
      <c r="Y361">
        <v>39.422016846019332</v>
      </c>
      <c r="Z361" t="s">
        <v>967</v>
      </c>
      <c r="AA361">
        <v>0.60000165795549221</v>
      </c>
      <c r="AB361">
        <v>0.39999834204450779</v>
      </c>
      <c r="AC361">
        <v>0.66666206124746985</v>
      </c>
      <c r="AD361" t="s">
        <v>977</v>
      </c>
      <c r="AE361">
        <v>3527880445</v>
      </c>
      <c r="AF361" t="s">
        <v>1030</v>
      </c>
    </row>
    <row r="362" spans="1:32" x14ac:dyDescent="0.35">
      <c r="A362">
        <v>360</v>
      </c>
      <c r="B362">
        <v>60</v>
      </c>
      <c r="C362">
        <v>2022</v>
      </c>
      <c r="D362" t="s">
        <v>465</v>
      </c>
      <c r="E362" t="s">
        <v>440</v>
      </c>
      <c r="F362" s="4">
        <v>44774</v>
      </c>
      <c r="G362" t="s">
        <v>441</v>
      </c>
      <c r="H362">
        <v>230960</v>
      </c>
      <c r="I362">
        <v>138576</v>
      </c>
      <c r="J362">
        <v>92384</v>
      </c>
      <c r="K362">
        <v>3112552118</v>
      </c>
      <c r="L362">
        <v>3500000000</v>
      </c>
      <c r="M362">
        <v>300000000</v>
      </c>
      <c r="N362">
        <v>800000</v>
      </c>
      <c r="O362">
        <v>350000</v>
      </c>
      <c r="P362">
        <v>3000000</v>
      </c>
      <c r="Q362">
        <v>0.24157239533780123</v>
      </c>
      <c r="R362">
        <v>0.38043478260869568</v>
      </c>
      <c r="S362">
        <v>0.9375</v>
      </c>
      <c r="T362">
        <v>0.8</v>
      </c>
      <c r="U362">
        <v>0.77777777777777779</v>
      </c>
      <c r="V362">
        <v>0.66666666666666663</v>
      </c>
      <c r="W362">
        <v>4.1637446299124019E-2</v>
      </c>
      <c r="X362">
        <v>0.54647317440829735</v>
      </c>
      <c r="Y362">
        <v>54.647317440829738</v>
      </c>
      <c r="Z362" t="s">
        <v>968</v>
      </c>
      <c r="AA362">
        <v>0.6</v>
      </c>
      <c r="AB362">
        <v>0.4</v>
      </c>
      <c r="AC362">
        <v>0.66666666666666663</v>
      </c>
      <c r="AD362" t="s">
        <v>977</v>
      </c>
      <c r="AE362">
        <v>6912552118</v>
      </c>
      <c r="AF362" t="s">
        <v>1031</v>
      </c>
    </row>
    <row r="363" spans="1:32" x14ac:dyDescent="0.35">
      <c r="A363">
        <v>361</v>
      </c>
      <c r="B363">
        <v>61</v>
      </c>
      <c r="C363">
        <v>2022</v>
      </c>
      <c r="D363" t="s">
        <v>466</v>
      </c>
      <c r="E363" t="s">
        <v>20</v>
      </c>
      <c r="F363" s="4">
        <v>44760</v>
      </c>
      <c r="G363" t="s">
        <v>21</v>
      </c>
      <c r="H363">
        <v>228380</v>
      </c>
      <c r="I363">
        <v>137028</v>
      </c>
      <c r="J363">
        <v>91352</v>
      </c>
      <c r="K363">
        <v>2488552118</v>
      </c>
      <c r="L363">
        <v>2500000000</v>
      </c>
      <c r="M363">
        <v>220000000</v>
      </c>
      <c r="N363">
        <v>550000</v>
      </c>
      <c r="O363">
        <v>240000</v>
      </c>
      <c r="P363">
        <v>2200000</v>
      </c>
      <c r="Q363">
        <v>0.19314230678794325</v>
      </c>
      <c r="R363">
        <v>0.27173913043478259</v>
      </c>
      <c r="S363">
        <v>0.6875</v>
      </c>
      <c r="T363">
        <v>0.55000000000000004</v>
      </c>
      <c r="U363">
        <v>0.53333333333333333</v>
      </c>
      <c r="V363">
        <v>0.48888888888888887</v>
      </c>
      <c r="W363">
        <v>4.1172324150476031E-2</v>
      </c>
      <c r="X363">
        <v>0.39361522305229518</v>
      </c>
      <c r="Y363">
        <v>39.361522305229521</v>
      </c>
      <c r="Z363" t="s">
        <v>967</v>
      </c>
      <c r="AA363">
        <v>0.6</v>
      </c>
      <c r="AB363">
        <v>0.4</v>
      </c>
      <c r="AC363">
        <v>0.66666666666666663</v>
      </c>
      <c r="AD363" t="s">
        <v>977</v>
      </c>
      <c r="AE363">
        <v>5208552118</v>
      </c>
      <c r="AF363" t="s">
        <v>1028</v>
      </c>
    </row>
    <row r="364" spans="1:32" x14ac:dyDescent="0.35">
      <c r="A364">
        <v>362</v>
      </c>
      <c r="B364">
        <v>62</v>
      </c>
      <c r="C364">
        <v>2022</v>
      </c>
      <c r="D364" t="s">
        <v>19</v>
      </c>
      <c r="E364" t="s">
        <v>20</v>
      </c>
      <c r="F364" s="4">
        <v>43724</v>
      </c>
      <c r="G364" t="s">
        <v>21</v>
      </c>
      <c r="H364">
        <v>226071</v>
      </c>
      <c r="I364">
        <v>135643</v>
      </c>
      <c r="J364">
        <v>90428</v>
      </c>
      <c r="K364">
        <v>2112884661</v>
      </c>
      <c r="L364">
        <v>1100000000</v>
      </c>
      <c r="M364">
        <v>200000000</v>
      </c>
      <c r="N364">
        <v>500000</v>
      </c>
      <c r="O364">
        <v>200000</v>
      </c>
      <c r="P364">
        <v>1800000</v>
      </c>
      <c r="Q364">
        <v>0.16398588337799139</v>
      </c>
      <c r="R364">
        <v>0.11956521739130435</v>
      </c>
      <c r="S364">
        <v>0.625</v>
      </c>
      <c r="T364">
        <v>0.5</v>
      </c>
      <c r="U364">
        <v>0.44444444444444442</v>
      </c>
      <c r="V364">
        <v>0.4</v>
      </c>
      <c r="W364">
        <v>4.0756057855426332E-2</v>
      </c>
      <c r="X364">
        <v>0.32385449010643486</v>
      </c>
      <c r="Y364">
        <v>32.385449010643484</v>
      </c>
      <c r="Z364" t="s">
        <v>967</v>
      </c>
      <c r="AA364">
        <v>0.60000176935564487</v>
      </c>
      <c r="AB364">
        <v>0.39999823064435508</v>
      </c>
      <c r="AC364">
        <v>0.66666175180436882</v>
      </c>
      <c r="AD364" t="s">
        <v>977</v>
      </c>
      <c r="AE364">
        <v>3412884661</v>
      </c>
      <c r="AF364" t="s">
        <v>1025</v>
      </c>
    </row>
    <row r="365" spans="1:32" x14ac:dyDescent="0.35">
      <c r="A365">
        <v>363</v>
      </c>
      <c r="B365">
        <v>63</v>
      </c>
      <c r="C365">
        <v>2022</v>
      </c>
      <c r="D365" t="s">
        <v>467</v>
      </c>
      <c r="E365" t="s">
        <v>20</v>
      </c>
      <c r="F365" s="4">
        <v>44708</v>
      </c>
      <c r="G365" t="s">
        <v>21</v>
      </c>
      <c r="H365">
        <v>223341</v>
      </c>
      <c r="I365">
        <v>134005</v>
      </c>
      <c r="J365">
        <v>89336</v>
      </c>
      <c r="K365">
        <v>2112884661</v>
      </c>
      <c r="L365">
        <v>2400000000</v>
      </c>
      <c r="M365">
        <v>220000000</v>
      </c>
      <c r="N365">
        <v>600000</v>
      </c>
      <c r="O365">
        <v>250000</v>
      </c>
      <c r="P365">
        <v>2000000</v>
      </c>
      <c r="Q365">
        <v>0.16398588337799139</v>
      </c>
      <c r="R365">
        <v>0.2608695652173913</v>
      </c>
      <c r="S365">
        <v>0.6875</v>
      </c>
      <c r="T365">
        <v>0.6</v>
      </c>
      <c r="U365">
        <v>0.55555555555555558</v>
      </c>
      <c r="V365">
        <v>0.44444444444444442</v>
      </c>
      <c r="W365">
        <v>4.026389372139183E-2</v>
      </c>
      <c r="X365">
        <v>0.39097486895990369</v>
      </c>
      <c r="Y365">
        <v>39.097486895990372</v>
      </c>
      <c r="Z365" t="s">
        <v>967</v>
      </c>
      <c r="AA365">
        <v>0.60000179098329465</v>
      </c>
      <c r="AB365">
        <v>0.39999820901670541</v>
      </c>
      <c r="AC365">
        <v>0.66666169172792056</v>
      </c>
      <c r="AD365" t="s">
        <v>977</v>
      </c>
      <c r="AE365">
        <v>4732884661</v>
      </c>
      <c r="AF365" t="s">
        <v>1032</v>
      </c>
    </row>
    <row r="366" spans="1:32" x14ac:dyDescent="0.35">
      <c r="A366">
        <v>364</v>
      </c>
      <c r="B366">
        <v>64</v>
      </c>
      <c r="C366">
        <v>2022</v>
      </c>
      <c r="D366" t="s">
        <v>468</v>
      </c>
      <c r="E366" t="s">
        <v>246</v>
      </c>
      <c r="F366" s="4">
        <v>44817</v>
      </c>
      <c r="G366" t="s">
        <v>85</v>
      </c>
      <c r="H366">
        <v>221418</v>
      </c>
      <c r="I366">
        <v>132851</v>
      </c>
      <c r="J366">
        <v>88567</v>
      </c>
      <c r="K366">
        <v>988552118</v>
      </c>
      <c r="L366">
        <v>1700000000</v>
      </c>
      <c r="M366">
        <v>150000000</v>
      </c>
      <c r="N366">
        <v>300000</v>
      </c>
      <c r="O366">
        <v>130000</v>
      </c>
      <c r="P366">
        <v>1200000</v>
      </c>
      <c r="Q366">
        <v>7.6723824696938531E-2</v>
      </c>
      <c r="R366">
        <v>0.18478260869565216</v>
      </c>
      <c r="S366">
        <v>0.46875</v>
      </c>
      <c r="T366">
        <v>0.3</v>
      </c>
      <c r="U366">
        <v>0.28888888888888886</v>
      </c>
      <c r="V366">
        <v>0.26666666666666666</v>
      </c>
      <c r="W366">
        <v>3.9917215468736764E-2</v>
      </c>
      <c r="X366">
        <v>0.23148228118082639</v>
      </c>
      <c r="Y366">
        <v>23.148228118082638</v>
      </c>
      <c r="Z366" t="s">
        <v>967</v>
      </c>
      <c r="AA366">
        <v>0.6000009032689303</v>
      </c>
      <c r="AB366">
        <v>0.39999909673106976</v>
      </c>
      <c r="AC366">
        <v>0.66666415759008213</v>
      </c>
      <c r="AD366" t="s">
        <v>977</v>
      </c>
      <c r="AE366">
        <v>2838552118</v>
      </c>
      <c r="AF366" t="s">
        <v>1025</v>
      </c>
    </row>
    <row r="367" spans="1:32" x14ac:dyDescent="0.35">
      <c r="A367">
        <v>365</v>
      </c>
      <c r="B367">
        <v>65</v>
      </c>
      <c r="C367">
        <v>2022</v>
      </c>
      <c r="D367" t="s">
        <v>42</v>
      </c>
      <c r="E367" t="s">
        <v>17</v>
      </c>
      <c r="F367" s="4">
        <v>43336</v>
      </c>
      <c r="G367" t="s">
        <v>18</v>
      </c>
      <c r="H367">
        <v>215404</v>
      </c>
      <c r="I367">
        <v>129242</v>
      </c>
      <c r="J367">
        <v>86162</v>
      </c>
      <c r="K367">
        <v>9884662114</v>
      </c>
      <c r="L367">
        <v>7000000000</v>
      </c>
      <c r="M367">
        <v>300000000</v>
      </c>
      <c r="N367">
        <v>900000</v>
      </c>
      <c r="O367">
        <v>400000</v>
      </c>
      <c r="P367">
        <v>4000000</v>
      </c>
      <c r="Q367">
        <v>0.76717157286289461</v>
      </c>
      <c r="R367">
        <v>0.76086956521739135</v>
      </c>
      <c r="S367">
        <v>0.9375</v>
      </c>
      <c r="T367">
        <v>0.9</v>
      </c>
      <c r="U367">
        <v>0.88888888888888884</v>
      </c>
      <c r="V367">
        <v>0.88888888888888884</v>
      </c>
      <c r="W367">
        <v>3.8833012134640243E-2</v>
      </c>
      <c r="X367">
        <v>0.7605575627593103</v>
      </c>
      <c r="Y367">
        <v>76.055756275931031</v>
      </c>
      <c r="Z367" t="s">
        <v>969</v>
      </c>
      <c r="AA367">
        <v>0.59999814302427068</v>
      </c>
      <c r="AB367">
        <v>0.40000185697572932</v>
      </c>
      <c r="AC367">
        <v>0.66667182494854615</v>
      </c>
      <c r="AD367" t="s">
        <v>976</v>
      </c>
      <c r="AE367">
        <v>17184662114</v>
      </c>
      <c r="AF367" t="s">
        <v>1031</v>
      </c>
    </row>
    <row r="368" spans="1:32" x14ac:dyDescent="0.35">
      <c r="A368">
        <v>366</v>
      </c>
      <c r="B368">
        <v>66</v>
      </c>
      <c r="C368">
        <v>2022</v>
      </c>
      <c r="D368" t="s">
        <v>469</v>
      </c>
      <c r="E368" t="s">
        <v>228</v>
      </c>
      <c r="F368" s="4">
        <v>44655</v>
      </c>
      <c r="G368" t="s">
        <v>24</v>
      </c>
      <c r="H368">
        <v>211013</v>
      </c>
      <c r="I368">
        <v>126608</v>
      </c>
      <c r="J368">
        <v>84405</v>
      </c>
      <c r="K368">
        <v>611552118</v>
      </c>
      <c r="L368">
        <v>1200000000</v>
      </c>
      <c r="M368">
        <v>200000000</v>
      </c>
      <c r="N368">
        <v>450000</v>
      </c>
      <c r="O368">
        <v>190000</v>
      </c>
      <c r="P368">
        <v>1800000</v>
      </c>
      <c r="Q368">
        <v>4.7463979531399338E-2</v>
      </c>
      <c r="R368">
        <v>0.13043478260869565</v>
      </c>
      <c r="S368">
        <v>0.625</v>
      </c>
      <c r="T368">
        <v>0.45</v>
      </c>
      <c r="U368">
        <v>0.42222222222222222</v>
      </c>
      <c r="V368">
        <v>0.4</v>
      </c>
      <c r="W368">
        <v>3.8041403082425776E-2</v>
      </c>
      <c r="X368">
        <v>0.29454087258708589</v>
      </c>
      <c r="Y368">
        <v>29.45408725870859</v>
      </c>
      <c r="Z368" t="s">
        <v>967</v>
      </c>
      <c r="AA368">
        <v>0.60000094780890278</v>
      </c>
      <c r="AB368">
        <v>0.39999905219109722</v>
      </c>
      <c r="AC368">
        <v>0.66666403386831796</v>
      </c>
      <c r="AD368" t="s">
        <v>977</v>
      </c>
      <c r="AE368">
        <v>2011552118</v>
      </c>
      <c r="AF368" t="s">
        <v>1024</v>
      </c>
    </row>
    <row r="369" spans="1:32" x14ac:dyDescent="0.35">
      <c r="A369">
        <v>367</v>
      </c>
      <c r="B369">
        <v>67</v>
      </c>
      <c r="C369">
        <v>2022</v>
      </c>
      <c r="D369" t="s">
        <v>470</v>
      </c>
      <c r="E369" t="s">
        <v>471</v>
      </c>
      <c r="F369" s="4">
        <v>44627</v>
      </c>
      <c r="G369" t="s">
        <v>98</v>
      </c>
      <c r="H369">
        <v>208671</v>
      </c>
      <c r="I369">
        <v>125203</v>
      </c>
      <c r="J369">
        <v>83468</v>
      </c>
      <c r="K369">
        <v>188552118</v>
      </c>
      <c r="L369">
        <v>1000000000</v>
      </c>
      <c r="M369">
        <v>120000000</v>
      </c>
      <c r="N369">
        <v>200000</v>
      </c>
      <c r="O369">
        <v>90000</v>
      </c>
      <c r="P369">
        <v>700000</v>
      </c>
      <c r="Q369">
        <v>1.4633967581736006E-2</v>
      </c>
      <c r="R369">
        <v>0.10869565217391304</v>
      </c>
      <c r="S369">
        <v>0.375</v>
      </c>
      <c r="T369">
        <v>0.2</v>
      </c>
      <c r="U369">
        <v>0.2</v>
      </c>
      <c r="V369">
        <v>0.15555555555555556</v>
      </c>
      <c r="W369">
        <v>3.761918755059105E-2</v>
      </c>
      <c r="X369">
        <v>0.15416715233150938</v>
      </c>
      <c r="Y369">
        <v>15.416715233150939</v>
      </c>
      <c r="Z369" t="s">
        <v>970</v>
      </c>
      <c r="AA369">
        <v>0.60000191689309967</v>
      </c>
      <c r="AB369">
        <v>0.39999808310690033</v>
      </c>
      <c r="AC369">
        <v>0.66666134198062343</v>
      </c>
      <c r="AD369" t="s">
        <v>977</v>
      </c>
      <c r="AE369">
        <v>1308552118</v>
      </c>
      <c r="AF369" t="s">
        <v>1034</v>
      </c>
    </row>
    <row r="370" spans="1:32" x14ac:dyDescent="0.35">
      <c r="A370">
        <v>368</v>
      </c>
      <c r="B370">
        <v>68</v>
      </c>
      <c r="C370">
        <v>2022</v>
      </c>
      <c r="D370" t="s">
        <v>309</v>
      </c>
      <c r="E370" t="s">
        <v>174</v>
      </c>
      <c r="F370" s="4">
        <v>44544</v>
      </c>
      <c r="G370" t="s">
        <v>24</v>
      </c>
      <c r="H370">
        <v>207921</v>
      </c>
      <c r="I370">
        <v>124753</v>
      </c>
      <c r="J370">
        <v>83168</v>
      </c>
      <c r="K370">
        <v>822774661</v>
      </c>
      <c r="L370">
        <v>1500000000</v>
      </c>
      <c r="M370">
        <v>220000000</v>
      </c>
      <c r="N370">
        <v>500000</v>
      </c>
      <c r="O370">
        <v>220000</v>
      </c>
      <c r="P370">
        <v>2000000</v>
      </c>
      <c r="Q370">
        <v>6.385745142437399E-2</v>
      </c>
      <c r="R370">
        <v>0.16304347826086957</v>
      </c>
      <c r="S370">
        <v>0.6875</v>
      </c>
      <c r="T370">
        <v>0.5</v>
      </c>
      <c r="U370">
        <v>0.48888888888888887</v>
      </c>
      <c r="V370">
        <v>0.44444444444444442</v>
      </c>
      <c r="W370">
        <v>3.7483977623658495E-2</v>
      </c>
      <c r="X370">
        <v>0.33334885898822653</v>
      </c>
      <c r="Y370">
        <v>33.334885898822655</v>
      </c>
      <c r="Z370" t="s">
        <v>967</v>
      </c>
      <c r="AA370">
        <v>0.60000192380759998</v>
      </c>
      <c r="AB370">
        <v>0.39999807619240002</v>
      </c>
      <c r="AC370">
        <v>0.66666132277380108</v>
      </c>
      <c r="AD370" t="s">
        <v>977</v>
      </c>
      <c r="AE370">
        <v>2542774661</v>
      </c>
      <c r="AF370" t="s">
        <v>1035</v>
      </c>
    </row>
    <row r="371" spans="1:32" x14ac:dyDescent="0.35">
      <c r="A371">
        <v>369</v>
      </c>
      <c r="B371">
        <v>69</v>
      </c>
      <c r="C371">
        <v>2022</v>
      </c>
      <c r="D371" t="s">
        <v>308</v>
      </c>
      <c r="E371" t="s">
        <v>20</v>
      </c>
      <c r="F371" s="4">
        <v>44491</v>
      </c>
      <c r="G371" t="s">
        <v>21</v>
      </c>
      <c r="H371">
        <v>206821</v>
      </c>
      <c r="I371">
        <v>124093</v>
      </c>
      <c r="J371">
        <v>82728</v>
      </c>
      <c r="K371">
        <v>1344552118</v>
      </c>
      <c r="L371">
        <v>1400000000</v>
      </c>
      <c r="M371">
        <v>210000000</v>
      </c>
      <c r="N371">
        <v>500000</v>
      </c>
      <c r="O371">
        <v>220000</v>
      </c>
      <c r="P371">
        <v>2000000</v>
      </c>
      <c r="Q371">
        <v>0.10435381111320365</v>
      </c>
      <c r="R371">
        <v>0.15217391304347827</v>
      </c>
      <c r="S371">
        <v>0.65625</v>
      </c>
      <c r="T371">
        <v>0.5</v>
      </c>
      <c r="U371">
        <v>0.48888888888888887</v>
      </c>
      <c r="V371">
        <v>0.44444444444444442</v>
      </c>
      <c r="W371">
        <v>3.7285669730824075E-2</v>
      </c>
      <c r="X371">
        <v>0.33408106377704749</v>
      </c>
      <c r="Y371">
        <v>33.408106377704748</v>
      </c>
      <c r="Z371" t="s">
        <v>967</v>
      </c>
      <c r="AA371">
        <v>0.60000193403958013</v>
      </c>
      <c r="AB371">
        <v>0.39999806596041987</v>
      </c>
      <c r="AC371">
        <v>0.66666129435181676</v>
      </c>
      <c r="AD371" t="s">
        <v>977</v>
      </c>
      <c r="AE371">
        <v>2954552118</v>
      </c>
      <c r="AF371" t="s">
        <v>1030</v>
      </c>
    </row>
    <row r="372" spans="1:32" x14ac:dyDescent="0.35">
      <c r="A372">
        <v>370</v>
      </c>
      <c r="B372">
        <v>70</v>
      </c>
      <c r="C372">
        <v>2022</v>
      </c>
      <c r="D372" t="s">
        <v>119</v>
      </c>
      <c r="E372" t="s">
        <v>88</v>
      </c>
      <c r="F372" s="4">
        <v>43822</v>
      </c>
      <c r="G372" t="s">
        <v>24</v>
      </c>
      <c r="H372">
        <v>204965</v>
      </c>
      <c r="I372">
        <v>122979</v>
      </c>
      <c r="J372">
        <v>81986</v>
      </c>
      <c r="K372">
        <v>988552118</v>
      </c>
      <c r="L372">
        <v>1100000000</v>
      </c>
      <c r="M372">
        <v>210000000</v>
      </c>
      <c r="N372">
        <v>480000</v>
      </c>
      <c r="O372">
        <v>200000</v>
      </c>
      <c r="P372">
        <v>1900000</v>
      </c>
      <c r="Q372">
        <v>7.6723824696938531E-2</v>
      </c>
      <c r="R372">
        <v>0.11956521739130435</v>
      </c>
      <c r="S372">
        <v>0.65625</v>
      </c>
      <c r="T372">
        <v>0.48</v>
      </c>
      <c r="U372">
        <v>0.44444444444444442</v>
      </c>
      <c r="V372">
        <v>0.42222222222222222</v>
      </c>
      <c r="W372">
        <v>3.6951070231641646E-2</v>
      </c>
      <c r="X372">
        <v>0.31228293757189568</v>
      </c>
      <c r="Y372">
        <v>31.228293757189569</v>
      </c>
      <c r="Z372" t="s">
        <v>967</v>
      </c>
      <c r="AA372">
        <v>0.6</v>
      </c>
      <c r="AB372">
        <v>0.4</v>
      </c>
      <c r="AC372">
        <v>0.66666666666666663</v>
      </c>
      <c r="AD372" t="s">
        <v>977</v>
      </c>
      <c r="AE372">
        <v>2298552118</v>
      </c>
      <c r="AF372" t="s">
        <v>1035</v>
      </c>
    </row>
    <row r="373" spans="1:32" x14ac:dyDescent="0.35">
      <c r="A373">
        <v>371</v>
      </c>
      <c r="B373">
        <v>71</v>
      </c>
      <c r="C373">
        <v>2022</v>
      </c>
      <c r="D373" t="s">
        <v>472</v>
      </c>
      <c r="E373" t="s">
        <v>279</v>
      </c>
      <c r="F373" s="4">
        <v>44830</v>
      </c>
      <c r="G373" t="s">
        <v>62</v>
      </c>
      <c r="H373">
        <v>199237</v>
      </c>
      <c r="I373">
        <v>119542</v>
      </c>
      <c r="J373">
        <v>79695</v>
      </c>
      <c r="K373">
        <v>522552118</v>
      </c>
      <c r="L373">
        <v>1000000000</v>
      </c>
      <c r="M373">
        <v>150000000</v>
      </c>
      <c r="N373">
        <v>300000</v>
      </c>
      <c r="O373">
        <v>130000</v>
      </c>
      <c r="P373">
        <v>1200000</v>
      </c>
      <c r="Q373">
        <v>4.0556482927333055E-2</v>
      </c>
      <c r="R373">
        <v>0.10869565217391304</v>
      </c>
      <c r="S373">
        <v>0.46875</v>
      </c>
      <c r="T373">
        <v>0.3</v>
      </c>
      <c r="U373">
        <v>0.28888888888888886</v>
      </c>
      <c r="V373">
        <v>0.26666666666666666</v>
      </c>
      <c r="W373">
        <v>3.5918426949682079E-2</v>
      </c>
      <c r="X373">
        <v>0.21159751031650578</v>
      </c>
      <c r="Y373">
        <v>21.159751031650579</v>
      </c>
      <c r="Z373" t="s">
        <v>967</v>
      </c>
      <c r="AA373">
        <v>0.59999899617038999</v>
      </c>
      <c r="AB373">
        <v>0.40000100382960996</v>
      </c>
      <c r="AC373">
        <v>0.66666945508691511</v>
      </c>
      <c r="AD373" t="s">
        <v>976</v>
      </c>
      <c r="AE373">
        <v>1672552118</v>
      </c>
      <c r="AF373" t="s">
        <v>1025</v>
      </c>
    </row>
    <row r="374" spans="1:32" x14ac:dyDescent="0.35">
      <c r="A374">
        <v>372</v>
      </c>
      <c r="B374">
        <v>72</v>
      </c>
      <c r="C374">
        <v>2022</v>
      </c>
      <c r="D374" t="s">
        <v>473</v>
      </c>
      <c r="E374" t="s">
        <v>133</v>
      </c>
      <c r="F374" s="4">
        <v>44578</v>
      </c>
      <c r="G374" t="s">
        <v>59</v>
      </c>
      <c r="H374">
        <v>196468</v>
      </c>
      <c r="I374">
        <v>117881</v>
      </c>
      <c r="J374">
        <v>78587</v>
      </c>
      <c r="K374">
        <v>611552118</v>
      </c>
      <c r="L374">
        <v>1200000000</v>
      </c>
      <c r="M374">
        <v>200000000</v>
      </c>
      <c r="N374">
        <v>450000</v>
      </c>
      <c r="O374">
        <v>190000</v>
      </c>
      <c r="P374">
        <v>1800000</v>
      </c>
      <c r="Q374">
        <v>4.7463979531399338E-2</v>
      </c>
      <c r="R374">
        <v>0.13043478260869565</v>
      </c>
      <c r="S374">
        <v>0.625</v>
      </c>
      <c r="T374">
        <v>0.45</v>
      </c>
      <c r="U374">
        <v>0.42222222222222222</v>
      </c>
      <c r="V374">
        <v>0.4</v>
      </c>
      <c r="W374">
        <v>3.5419231899447082E-2</v>
      </c>
      <c r="X374">
        <v>0.29425243375695825</v>
      </c>
      <c r="Y374">
        <v>29.425243375695825</v>
      </c>
      <c r="Z374" t="s">
        <v>967</v>
      </c>
      <c r="AA374">
        <v>0.60000101797748229</v>
      </c>
      <c r="AB374">
        <v>0.39999898202251766</v>
      </c>
      <c r="AC374">
        <v>0.66666383895623549</v>
      </c>
      <c r="AD374" t="s">
        <v>977</v>
      </c>
      <c r="AE374">
        <v>2011552118</v>
      </c>
      <c r="AF374" t="s">
        <v>1029</v>
      </c>
    </row>
    <row r="375" spans="1:32" x14ac:dyDescent="0.35">
      <c r="A375">
        <v>373</v>
      </c>
      <c r="B375">
        <v>73</v>
      </c>
      <c r="C375">
        <v>2022</v>
      </c>
      <c r="D375" t="s">
        <v>474</v>
      </c>
      <c r="E375" t="s">
        <v>100</v>
      </c>
      <c r="F375" s="4">
        <v>44747</v>
      </c>
      <c r="G375" t="s">
        <v>24</v>
      </c>
      <c r="H375">
        <v>196179</v>
      </c>
      <c r="I375">
        <v>117707</v>
      </c>
      <c r="J375">
        <v>78472</v>
      </c>
      <c r="K375">
        <v>388552118</v>
      </c>
      <c r="L375">
        <v>1000000000</v>
      </c>
      <c r="M375">
        <v>180000000</v>
      </c>
      <c r="N375">
        <v>400000</v>
      </c>
      <c r="O375">
        <v>170000</v>
      </c>
      <c r="P375">
        <v>1600000</v>
      </c>
      <c r="Q375">
        <v>3.0156431860536636E-2</v>
      </c>
      <c r="R375">
        <v>0.10869565217391304</v>
      </c>
      <c r="S375">
        <v>0.5625</v>
      </c>
      <c r="T375">
        <v>0.4</v>
      </c>
      <c r="U375">
        <v>0.37777777777777777</v>
      </c>
      <c r="V375">
        <v>0.35555555555555557</v>
      </c>
      <c r="W375">
        <v>3.5367131007602401E-2</v>
      </c>
      <c r="X375">
        <v>0.2599495807930759</v>
      </c>
      <c r="Y375">
        <v>25.99495807930759</v>
      </c>
      <c r="Z375" t="s">
        <v>967</v>
      </c>
      <c r="AA375">
        <v>0.59999796104577963</v>
      </c>
      <c r="AB375">
        <v>0.40000203895422037</v>
      </c>
      <c r="AC375">
        <v>0.66667233044763696</v>
      </c>
      <c r="AD375" t="s">
        <v>976</v>
      </c>
      <c r="AE375">
        <v>1568552118</v>
      </c>
      <c r="AF375" t="s">
        <v>1028</v>
      </c>
    </row>
    <row r="376" spans="1:32" x14ac:dyDescent="0.35">
      <c r="A376">
        <v>374</v>
      </c>
      <c r="B376">
        <v>74</v>
      </c>
      <c r="C376">
        <v>2022</v>
      </c>
      <c r="D376" t="s">
        <v>475</v>
      </c>
      <c r="E376" t="s">
        <v>435</v>
      </c>
      <c r="F376" s="4">
        <v>44897</v>
      </c>
      <c r="G376" t="s">
        <v>18</v>
      </c>
      <c r="H376">
        <v>195069</v>
      </c>
      <c r="I376">
        <v>117041</v>
      </c>
      <c r="J376">
        <v>78028</v>
      </c>
      <c r="K376">
        <v>1988552118</v>
      </c>
      <c r="L376">
        <v>2600000000</v>
      </c>
      <c r="M376">
        <v>280000000</v>
      </c>
      <c r="N376">
        <v>700000</v>
      </c>
      <c r="O376">
        <v>300000</v>
      </c>
      <c r="P376">
        <v>3500000</v>
      </c>
      <c r="Q376">
        <v>0.15433614609094168</v>
      </c>
      <c r="R376">
        <v>0.28260869565217389</v>
      </c>
      <c r="S376">
        <v>0.875</v>
      </c>
      <c r="T376">
        <v>0.7</v>
      </c>
      <c r="U376">
        <v>0.66666666666666663</v>
      </c>
      <c r="V376">
        <v>0.77777777777777779</v>
      </c>
      <c r="W376">
        <v>3.5167020315742224E-2</v>
      </c>
      <c r="X376">
        <v>0.48894235679197073</v>
      </c>
      <c r="Y376">
        <v>48.894235679197074</v>
      </c>
      <c r="Z376" t="s">
        <v>968</v>
      </c>
      <c r="AA376">
        <v>0.59999794944353024</v>
      </c>
      <c r="AB376">
        <v>0.40000205055646976</v>
      </c>
      <c r="AC376">
        <v>0.66667236267632712</v>
      </c>
      <c r="AD376" t="s">
        <v>976</v>
      </c>
      <c r="AE376">
        <v>4868552118</v>
      </c>
      <c r="AF376" t="s">
        <v>1035</v>
      </c>
    </row>
    <row r="377" spans="1:32" x14ac:dyDescent="0.35">
      <c r="A377">
        <v>375</v>
      </c>
      <c r="B377">
        <v>75</v>
      </c>
      <c r="C377">
        <v>2022</v>
      </c>
      <c r="D377" t="s">
        <v>476</v>
      </c>
      <c r="E377" t="s">
        <v>477</v>
      </c>
      <c r="F377" s="4">
        <v>44607</v>
      </c>
      <c r="G377" t="s">
        <v>59</v>
      </c>
      <c r="H377">
        <v>194166</v>
      </c>
      <c r="I377">
        <v>116500</v>
      </c>
      <c r="J377">
        <v>77666</v>
      </c>
      <c r="K377">
        <v>522552118</v>
      </c>
      <c r="L377">
        <v>1000000000</v>
      </c>
      <c r="M377">
        <v>150000000</v>
      </c>
      <c r="N377">
        <v>300000</v>
      </c>
      <c r="O377">
        <v>130000</v>
      </c>
      <c r="P377">
        <v>1200000</v>
      </c>
      <c r="Q377">
        <v>4.0556482927333055E-2</v>
      </c>
      <c r="R377">
        <v>0.10869565217391304</v>
      </c>
      <c r="S377">
        <v>0.46875</v>
      </c>
      <c r="T377">
        <v>0.3</v>
      </c>
      <c r="U377">
        <v>0.28888888888888886</v>
      </c>
      <c r="V377">
        <v>0.26666666666666666</v>
      </c>
      <c r="W377">
        <v>3.5004227563715427E-2</v>
      </c>
      <c r="X377">
        <v>0.21149694838404945</v>
      </c>
      <c r="Y377">
        <v>21.149694838404944</v>
      </c>
      <c r="Z377" t="s">
        <v>967</v>
      </c>
      <c r="AA377">
        <v>0.60000206009291024</v>
      </c>
      <c r="AB377">
        <v>0.39999793990708982</v>
      </c>
      <c r="AC377">
        <v>0.66666094420600863</v>
      </c>
      <c r="AD377" t="s">
        <v>977</v>
      </c>
      <c r="AE377">
        <v>1672552118</v>
      </c>
      <c r="AF377" t="s">
        <v>1033</v>
      </c>
    </row>
    <row r="378" spans="1:32" x14ac:dyDescent="0.35">
      <c r="A378">
        <v>376</v>
      </c>
      <c r="B378">
        <v>76</v>
      </c>
      <c r="C378">
        <v>2022</v>
      </c>
      <c r="D378" t="s">
        <v>478</v>
      </c>
      <c r="E378" t="s">
        <v>82</v>
      </c>
      <c r="F378" s="4">
        <v>44606</v>
      </c>
      <c r="G378" t="s">
        <v>24</v>
      </c>
      <c r="H378">
        <v>193154</v>
      </c>
      <c r="I378">
        <v>115892</v>
      </c>
      <c r="J378">
        <v>77262</v>
      </c>
      <c r="K378">
        <v>2112552118</v>
      </c>
      <c r="L378">
        <v>2500000000</v>
      </c>
      <c r="M378">
        <v>220000000</v>
      </c>
      <c r="N378">
        <v>500000</v>
      </c>
      <c r="O378">
        <v>220000</v>
      </c>
      <c r="P378">
        <v>2000000</v>
      </c>
      <c r="Q378">
        <v>0.16396007394379808</v>
      </c>
      <c r="R378">
        <v>0.27173913043478259</v>
      </c>
      <c r="S378">
        <v>0.6875</v>
      </c>
      <c r="T378">
        <v>0.5</v>
      </c>
      <c r="U378">
        <v>0.48888888888888887</v>
      </c>
      <c r="V378">
        <v>0.44444444444444442</v>
      </c>
      <c r="W378">
        <v>3.4821784302307764E-2</v>
      </c>
      <c r="X378">
        <v>0.36955275064593951</v>
      </c>
      <c r="Y378">
        <v>36.955275064593948</v>
      </c>
      <c r="Z378" t="s">
        <v>967</v>
      </c>
      <c r="AA378">
        <v>0.59999792911355709</v>
      </c>
      <c r="AB378">
        <v>0.40000207088644296</v>
      </c>
      <c r="AC378">
        <v>0.66667241914886277</v>
      </c>
      <c r="AD378" t="s">
        <v>976</v>
      </c>
      <c r="AE378">
        <v>4832552118</v>
      </c>
      <c r="AF378" t="s">
        <v>1033</v>
      </c>
    </row>
    <row r="379" spans="1:32" x14ac:dyDescent="0.35">
      <c r="A379">
        <v>377</v>
      </c>
      <c r="B379">
        <v>77</v>
      </c>
      <c r="C379">
        <v>2022</v>
      </c>
      <c r="D379" t="s">
        <v>479</v>
      </c>
      <c r="E379" t="s">
        <v>35</v>
      </c>
      <c r="F379" s="4">
        <v>44620</v>
      </c>
      <c r="G379" t="s">
        <v>24</v>
      </c>
      <c r="H379">
        <v>190869</v>
      </c>
      <c r="I379">
        <v>114521</v>
      </c>
      <c r="J379">
        <v>76348</v>
      </c>
      <c r="K379">
        <v>188552118</v>
      </c>
      <c r="L379">
        <v>800000000</v>
      </c>
      <c r="M379">
        <v>150000000</v>
      </c>
      <c r="N379">
        <v>300000</v>
      </c>
      <c r="O379">
        <v>130000</v>
      </c>
      <c r="P379">
        <v>1200000</v>
      </c>
      <c r="Q379">
        <v>1.4633967581736006E-2</v>
      </c>
      <c r="R379">
        <v>8.6956521739130432E-2</v>
      </c>
      <c r="S379">
        <v>0.46875</v>
      </c>
      <c r="T379">
        <v>0.3</v>
      </c>
      <c r="U379">
        <v>0.28888888888888886</v>
      </c>
      <c r="V379">
        <v>0.26666666666666666</v>
      </c>
      <c r="W379">
        <v>3.4409844724919911E-2</v>
      </c>
      <c r="X379">
        <v>0.20306986133566141</v>
      </c>
      <c r="Y379">
        <v>20.306986133566141</v>
      </c>
      <c r="Z379" t="s">
        <v>967</v>
      </c>
      <c r="AA379">
        <v>0.59999790432181233</v>
      </c>
      <c r="AB379">
        <v>0.40000209567818767</v>
      </c>
      <c r="AC379">
        <v>0.66667248801529855</v>
      </c>
      <c r="AD379" t="s">
        <v>976</v>
      </c>
      <c r="AE379">
        <v>1138552118</v>
      </c>
      <c r="AF379" t="s">
        <v>1033</v>
      </c>
    </row>
    <row r="380" spans="1:32" x14ac:dyDescent="0.35">
      <c r="A380">
        <v>378</v>
      </c>
      <c r="B380">
        <v>78</v>
      </c>
      <c r="C380">
        <v>2022</v>
      </c>
      <c r="D380" t="s">
        <v>480</v>
      </c>
      <c r="E380" t="s">
        <v>84</v>
      </c>
      <c r="F380" s="4">
        <v>44925</v>
      </c>
      <c r="G380" t="s">
        <v>85</v>
      </c>
      <c r="H380">
        <v>189734</v>
      </c>
      <c r="I380">
        <v>113840</v>
      </c>
      <c r="J380">
        <v>75894</v>
      </c>
      <c r="K380">
        <v>822552118</v>
      </c>
      <c r="L380">
        <v>1600000000</v>
      </c>
      <c r="M380">
        <v>210000000</v>
      </c>
      <c r="N380">
        <v>480000</v>
      </c>
      <c r="O380">
        <v>200000</v>
      </c>
      <c r="P380">
        <v>1900000</v>
      </c>
      <c r="Q380">
        <v>6.3840179345534001E-2</v>
      </c>
      <c r="R380">
        <v>0.17391304347826086</v>
      </c>
      <c r="S380">
        <v>0.65625</v>
      </c>
      <c r="T380">
        <v>0.48</v>
      </c>
      <c r="U380">
        <v>0.44444444444444442</v>
      </c>
      <c r="V380">
        <v>0.42222222222222222</v>
      </c>
      <c r="W380">
        <v>3.4205227035495313E-2</v>
      </c>
      <c r="X380">
        <v>0.31890096909184934</v>
      </c>
      <c r="Y380">
        <v>31.890096909184933</v>
      </c>
      <c r="Z380" t="s">
        <v>967</v>
      </c>
      <c r="AA380">
        <v>0.59999789178534157</v>
      </c>
      <c r="AB380">
        <v>0.40000210821465843</v>
      </c>
      <c r="AC380">
        <v>0.66667252283907241</v>
      </c>
      <c r="AD380" t="s">
        <v>976</v>
      </c>
      <c r="AE380">
        <v>2632552118</v>
      </c>
      <c r="AF380" t="s">
        <v>1035</v>
      </c>
    </row>
    <row r="381" spans="1:32" x14ac:dyDescent="0.35">
      <c r="A381">
        <v>379</v>
      </c>
      <c r="B381">
        <v>79</v>
      </c>
      <c r="C381">
        <v>2022</v>
      </c>
      <c r="D381" t="s">
        <v>481</v>
      </c>
      <c r="E381" t="s">
        <v>166</v>
      </c>
      <c r="F381" s="4">
        <v>44769</v>
      </c>
      <c r="G381" t="s">
        <v>62</v>
      </c>
      <c r="H381">
        <v>182841</v>
      </c>
      <c r="I381">
        <v>109705</v>
      </c>
      <c r="J381">
        <v>73136</v>
      </c>
      <c r="K381">
        <v>244552118</v>
      </c>
      <c r="L381">
        <v>700000000</v>
      </c>
      <c r="M381">
        <v>140000000</v>
      </c>
      <c r="N381">
        <v>260000</v>
      </c>
      <c r="O381">
        <v>110000</v>
      </c>
      <c r="P381">
        <v>900000</v>
      </c>
      <c r="Q381">
        <v>1.8980257579800184E-2</v>
      </c>
      <c r="R381">
        <v>7.6086956521739135E-2</v>
      </c>
      <c r="S381">
        <v>0.4375</v>
      </c>
      <c r="T381">
        <v>0.26</v>
      </c>
      <c r="U381">
        <v>0.24444444444444444</v>
      </c>
      <c r="V381">
        <v>0.2</v>
      </c>
      <c r="W381">
        <v>3.2962557667033834E-2</v>
      </c>
      <c r="X381">
        <v>0.17777988809421116</v>
      </c>
      <c r="Y381">
        <v>17.777988809421117</v>
      </c>
      <c r="Z381" t="s">
        <v>970</v>
      </c>
      <c r="AA381">
        <v>0.60000218769313229</v>
      </c>
      <c r="AB381">
        <v>0.39999781230686771</v>
      </c>
      <c r="AC381">
        <v>0.66666058976345655</v>
      </c>
      <c r="AD381" t="s">
        <v>977</v>
      </c>
      <c r="AE381">
        <v>1084552118</v>
      </c>
      <c r="AF381" t="s">
        <v>1028</v>
      </c>
    </row>
    <row r="382" spans="1:32" x14ac:dyDescent="0.35">
      <c r="A382">
        <v>380</v>
      </c>
      <c r="B382">
        <v>80</v>
      </c>
      <c r="C382">
        <v>2022</v>
      </c>
      <c r="D382" t="s">
        <v>327</v>
      </c>
      <c r="E382" t="s">
        <v>328</v>
      </c>
      <c r="F382" s="4">
        <v>44474</v>
      </c>
      <c r="G382" t="s">
        <v>24</v>
      </c>
      <c r="H382">
        <v>181506</v>
      </c>
      <c r="I382">
        <v>108904</v>
      </c>
      <c r="J382">
        <v>72602</v>
      </c>
      <c r="K382">
        <v>1288552118</v>
      </c>
      <c r="L382">
        <v>2800000000</v>
      </c>
      <c r="M382">
        <v>220000000</v>
      </c>
      <c r="N382">
        <v>500000</v>
      </c>
      <c r="O382">
        <v>220000</v>
      </c>
      <c r="P382">
        <v>2000000</v>
      </c>
      <c r="Q382">
        <v>0.10000752111513947</v>
      </c>
      <c r="R382">
        <v>0.30434782608695654</v>
      </c>
      <c r="S382">
        <v>0.6875</v>
      </c>
      <c r="T382">
        <v>0.5</v>
      </c>
      <c r="U382">
        <v>0.48888888888888887</v>
      </c>
      <c r="V382">
        <v>0.44444444444444442</v>
      </c>
      <c r="W382">
        <v>3.2721883997093887E-2</v>
      </c>
      <c r="X382">
        <v>0.36335378036407695</v>
      </c>
      <c r="Y382">
        <v>36.335378036407697</v>
      </c>
      <c r="Z382" t="s">
        <v>967</v>
      </c>
      <c r="AA382">
        <v>0.6000022037838969</v>
      </c>
      <c r="AB382">
        <v>0.39999779621610304</v>
      </c>
      <c r="AC382">
        <v>0.66666054506721517</v>
      </c>
      <c r="AD382" t="s">
        <v>977</v>
      </c>
      <c r="AE382">
        <v>4308552118</v>
      </c>
      <c r="AF382" t="s">
        <v>1030</v>
      </c>
    </row>
    <row r="383" spans="1:32" x14ac:dyDescent="0.35">
      <c r="A383">
        <v>381</v>
      </c>
      <c r="B383">
        <v>81</v>
      </c>
      <c r="C383">
        <v>2022</v>
      </c>
      <c r="D383" t="s">
        <v>482</v>
      </c>
      <c r="E383" t="s">
        <v>35</v>
      </c>
      <c r="F383" s="4">
        <v>45118</v>
      </c>
      <c r="G383" t="s">
        <v>24</v>
      </c>
      <c r="H383">
        <v>178561</v>
      </c>
      <c r="I383">
        <v>107137</v>
      </c>
      <c r="J383">
        <v>71424</v>
      </c>
      <c r="K383">
        <v>188552118</v>
      </c>
      <c r="L383">
        <v>800000000</v>
      </c>
      <c r="M383">
        <v>150000000</v>
      </c>
      <c r="N383">
        <v>300000</v>
      </c>
      <c r="O383">
        <v>130000</v>
      </c>
      <c r="P383">
        <v>1200000</v>
      </c>
      <c r="Q383">
        <v>1.4633967581736006E-2</v>
      </c>
      <c r="R383">
        <v>8.6956521739130432E-2</v>
      </c>
      <c r="S383">
        <v>0.46875</v>
      </c>
      <c r="T383">
        <v>0.3</v>
      </c>
      <c r="U383">
        <v>0.28888888888888886</v>
      </c>
      <c r="V383">
        <v>0.26666666666666666</v>
      </c>
      <c r="W383">
        <v>3.2190959684005385E-2</v>
      </c>
      <c r="X383">
        <v>0.2028257839811608</v>
      </c>
      <c r="Y383">
        <v>20.28257839811608</v>
      </c>
      <c r="Z383" t="s">
        <v>967</v>
      </c>
      <c r="AA383">
        <v>0.60000224013082359</v>
      </c>
      <c r="AB383">
        <v>0.39999775986917635</v>
      </c>
      <c r="AC383">
        <v>0.66666044410427772</v>
      </c>
      <c r="AD383" t="s">
        <v>977</v>
      </c>
      <c r="AE383">
        <v>1138552118</v>
      </c>
      <c r="AF383" t="s">
        <v>1028</v>
      </c>
    </row>
    <row r="384" spans="1:32" x14ac:dyDescent="0.35">
      <c r="A384">
        <v>382</v>
      </c>
      <c r="B384">
        <v>82</v>
      </c>
      <c r="C384">
        <v>2022</v>
      </c>
      <c r="D384" t="s">
        <v>483</v>
      </c>
      <c r="E384" t="s">
        <v>484</v>
      </c>
      <c r="F384" s="4">
        <v>44789</v>
      </c>
      <c r="G384" t="s">
        <v>24</v>
      </c>
      <c r="H384">
        <v>177439</v>
      </c>
      <c r="I384">
        <v>106463</v>
      </c>
      <c r="J384">
        <v>70976</v>
      </c>
      <c r="K384">
        <v>522552118</v>
      </c>
      <c r="L384">
        <v>1200000000</v>
      </c>
      <c r="M384">
        <v>180000000</v>
      </c>
      <c r="N384">
        <v>400000</v>
      </c>
      <c r="O384">
        <v>170000</v>
      </c>
      <c r="P384">
        <v>1600000</v>
      </c>
      <c r="Q384">
        <v>4.0556482927333055E-2</v>
      </c>
      <c r="R384">
        <v>0.13043478260869565</v>
      </c>
      <c r="S384">
        <v>0.5625</v>
      </c>
      <c r="T384">
        <v>0.4</v>
      </c>
      <c r="U384">
        <v>0.37777777777777777</v>
      </c>
      <c r="V384">
        <v>0.35555555555555557</v>
      </c>
      <c r="W384">
        <v>3.1988685633314286E-2</v>
      </c>
      <c r="X384">
        <v>0.26514561316784058</v>
      </c>
      <c r="Y384">
        <v>26.514561316784057</v>
      </c>
      <c r="Z384" t="s">
        <v>967</v>
      </c>
      <c r="AA384">
        <v>0.59999774570415754</v>
      </c>
      <c r="AB384">
        <v>0.40000225429584252</v>
      </c>
      <c r="AC384">
        <v>0.66667292862308969</v>
      </c>
      <c r="AD384" t="s">
        <v>976</v>
      </c>
      <c r="AE384">
        <v>1902552118</v>
      </c>
      <c r="AF384" t="s">
        <v>1031</v>
      </c>
    </row>
    <row r="385" spans="1:32" x14ac:dyDescent="0.35">
      <c r="A385">
        <v>383</v>
      </c>
      <c r="B385">
        <v>83</v>
      </c>
      <c r="C385">
        <v>2022</v>
      </c>
      <c r="D385" t="s">
        <v>351</v>
      </c>
      <c r="E385" t="s">
        <v>352</v>
      </c>
      <c r="F385" s="4">
        <v>44531</v>
      </c>
      <c r="G385" t="s">
        <v>59</v>
      </c>
      <c r="H385">
        <v>175911</v>
      </c>
      <c r="I385">
        <v>105547</v>
      </c>
      <c r="J385">
        <v>70364</v>
      </c>
      <c r="K385">
        <v>1544118994</v>
      </c>
      <c r="L385">
        <v>3000000000</v>
      </c>
      <c r="M385">
        <v>260000000</v>
      </c>
      <c r="N385">
        <v>600000</v>
      </c>
      <c r="O385">
        <v>260000</v>
      </c>
      <c r="P385">
        <v>2200000</v>
      </c>
      <c r="Q385">
        <v>0.11984265963291282</v>
      </c>
      <c r="R385">
        <v>0.32608695652173914</v>
      </c>
      <c r="S385">
        <v>0.8125</v>
      </c>
      <c r="T385">
        <v>0.6</v>
      </c>
      <c r="U385">
        <v>0.57777777777777772</v>
      </c>
      <c r="V385">
        <v>0.48888888888888887</v>
      </c>
      <c r="W385">
        <v>3.1713217942177026E-2</v>
      </c>
      <c r="X385">
        <v>0.42014769309403716</v>
      </c>
      <c r="Y385">
        <v>42.014769309403718</v>
      </c>
      <c r="Z385" t="s">
        <v>968</v>
      </c>
      <c r="AA385">
        <v>0.60000227387713101</v>
      </c>
      <c r="AB385">
        <v>0.39999772612286894</v>
      </c>
      <c r="AC385">
        <v>0.66666035036524018</v>
      </c>
      <c r="AD385" t="s">
        <v>977</v>
      </c>
      <c r="AE385">
        <v>4804118994</v>
      </c>
      <c r="AF385" t="s">
        <v>1035</v>
      </c>
    </row>
    <row r="386" spans="1:32" x14ac:dyDescent="0.35">
      <c r="A386">
        <v>384</v>
      </c>
      <c r="B386">
        <v>84</v>
      </c>
      <c r="C386">
        <v>2022</v>
      </c>
      <c r="D386" t="s">
        <v>485</v>
      </c>
      <c r="E386" t="s">
        <v>214</v>
      </c>
      <c r="F386" s="4">
        <v>44746</v>
      </c>
      <c r="G386" t="s">
        <v>215</v>
      </c>
      <c r="H386">
        <v>169798</v>
      </c>
      <c r="I386">
        <v>101879</v>
      </c>
      <c r="J386">
        <v>67919</v>
      </c>
      <c r="K386">
        <v>1744552118</v>
      </c>
      <c r="L386">
        <v>1900000000</v>
      </c>
      <c r="M386">
        <v>220000000</v>
      </c>
      <c r="N386">
        <v>500000</v>
      </c>
      <c r="O386">
        <v>220000</v>
      </c>
      <c r="P386">
        <v>2000000</v>
      </c>
      <c r="Q386">
        <v>0.1353987396708049</v>
      </c>
      <c r="R386">
        <v>0.20652173913043478</v>
      </c>
      <c r="S386">
        <v>0.6875</v>
      </c>
      <c r="T386">
        <v>0.5</v>
      </c>
      <c r="U386">
        <v>0.48888888888888887</v>
      </c>
      <c r="V386">
        <v>0.44444444444444442</v>
      </c>
      <c r="W386">
        <v>3.061116689772541E-2</v>
      </c>
      <c r="X386">
        <v>0.35286158604055751</v>
      </c>
      <c r="Y386">
        <v>35.28615860405575</v>
      </c>
      <c r="Z386" t="s">
        <v>967</v>
      </c>
      <c r="AA386">
        <v>0.60000117787017515</v>
      </c>
      <c r="AB386">
        <v>0.39999882212982485</v>
      </c>
      <c r="AC386">
        <v>0.66666339481149206</v>
      </c>
      <c r="AD386" t="s">
        <v>977</v>
      </c>
      <c r="AE386">
        <v>3864552118</v>
      </c>
      <c r="AF386" t="s">
        <v>1028</v>
      </c>
    </row>
    <row r="387" spans="1:32" x14ac:dyDescent="0.35">
      <c r="A387">
        <v>385</v>
      </c>
      <c r="B387">
        <v>85</v>
      </c>
      <c r="C387">
        <v>2022</v>
      </c>
      <c r="D387" t="s">
        <v>486</v>
      </c>
      <c r="E387" t="s">
        <v>45</v>
      </c>
      <c r="F387" s="4">
        <v>44911</v>
      </c>
      <c r="G387" t="s">
        <v>24</v>
      </c>
      <c r="H387">
        <v>169270</v>
      </c>
      <c r="I387">
        <v>101562</v>
      </c>
      <c r="J387">
        <v>67708</v>
      </c>
      <c r="K387">
        <v>1122552118</v>
      </c>
      <c r="L387">
        <v>2100000000</v>
      </c>
      <c r="M387">
        <v>200000000</v>
      </c>
      <c r="N387">
        <v>450000</v>
      </c>
      <c r="O387">
        <v>190000</v>
      </c>
      <c r="P387">
        <v>1800000</v>
      </c>
      <c r="Q387">
        <v>8.7123875763734954E-2</v>
      </c>
      <c r="R387">
        <v>0.22826086956521738</v>
      </c>
      <c r="S387">
        <v>0.625</v>
      </c>
      <c r="T387">
        <v>0.45</v>
      </c>
      <c r="U387">
        <v>0.42222222222222222</v>
      </c>
      <c r="V387">
        <v>0.4</v>
      </c>
      <c r="W387">
        <v>3.0515979109164891E-2</v>
      </c>
      <c r="X387">
        <v>0.31748229205445627</v>
      </c>
      <c r="Y387">
        <v>31.748229205445629</v>
      </c>
      <c r="Z387" t="s">
        <v>967</v>
      </c>
      <c r="AA387">
        <v>0.6</v>
      </c>
      <c r="AB387">
        <v>0.4</v>
      </c>
      <c r="AC387">
        <v>0.66666666666666663</v>
      </c>
      <c r="AD387" t="s">
        <v>977</v>
      </c>
      <c r="AE387">
        <v>3422552118</v>
      </c>
      <c r="AF387" t="s">
        <v>1035</v>
      </c>
    </row>
    <row r="388" spans="1:32" x14ac:dyDescent="0.35">
      <c r="A388">
        <v>386</v>
      </c>
      <c r="B388">
        <v>86</v>
      </c>
      <c r="C388">
        <v>2022</v>
      </c>
      <c r="D388" t="s">
        <v>190</v>
      </c>
      <c r="E388" t="s">
        <v>20</v>
      </c>
      <c r="F388" s="4">
        <v>44004</v>
      </c>
      <c r="G388" t="s">
        <v>21</v>
      </c>
      <c r="H388">
        <v>168593</v>
      </c>
      <c r="I388">
        <v>101156</v>
      </c>
      <c r="J388">
        <v>67437</v>
      </c>
      <c r="K388">
        <v>388596428</v>
      </c>
      <c r="L388">
        <v>800000000</v>
      </c>
      <c r="M388">
        <v>200000000</v>
      </c>
      <c r="N388">
        <v>500000</v>
      </c>
      <c r="O388">
        <v>200000</v>
      </c>
      <c r="P388">
        <v>2000000</v>
      </c>
      <c r="Q388">
        <v>3.0159870862497606E-2</v>
      </c>
      <c r="R388">
        <v>8.6956521739130432E-2</v>
      </c>
      <c r="S388">
        <v>0.625</v>
      </c>
      <c r="T388">
        <v>0.5</v>
      </c>
      <c r="U388">
        <v>0.44444444444444442</v>
      </c>
      <c r="V388">
        <v>0.44444444444444442</v>
      </c>
      <c r="W388">
        <v>3.0393929615120437E-2</v>
      </c>
      <c r="X388">
        <v>0.2984158288196761</v>
      </c>
      <c r="Y388">
        <v>29.841582881967611</v>
      </c>
      <c r="Z388" t="s">
        <v>967</v>
      </c>
      <c r="AA388">
        <v>0.60000118628887322</v>
      </c>
      <c r="AB388">
        <v>0.39999881371112678</v>
      </c>
      <c r="AC388">
        <v>0.66666337142631182</v>
      </c>
      <c r="AD388" t="s">
        <v>977</v>
      </c>
      <c r="AE388">
        <v>1388596428</v>
      </c>
      <c r="AF388" t="s">
        <v>1027</v>
      </c>
    </row>
    <row r="389" spans="1:32" x14ac:dyDescent="0.35">
      <c r="A389">
        <v>387</v>
      </c>
      <c r="B389">
        <v>87</v>
      </c>
      <c r="C389">
        <v>2022</v>
      </c>
      <c r="D389" t="s">
        <v>305</v>
      </c>
      <c r="E389" t="s">
        <v>17</v>
      </c>
      <c r="F389" s="4">
        <v>44337</v>
      </c>
      <c r="G389" t="s">
        <v>18</v>
      </c>
      <c r="H389">
        <v>166988</v>
      </c>
      <c r="I389">
        <v>100193</v>
      </c>
      <c r="J389">
        <v>66795</v>
      </c>
      <c r="K389">
        <v>1842774552</v>
      </c>
      <c r="L389">
        <v>8800000000</v>
      </c>
      <c r="M389">
        <v>320000000</v>
      </c>
      <c r="N389">
        <v>1000000</v>
      </c>
      <c r="O389">
        <v>450000</v>
      </c>
      <c r="P389">
        <v>4500000</v>
      </c>
      <c r="Q389">
        <v>0.14302201078651416</v>
      </c>
      <c r="R389">
        <v>0.95652173913043481</v>
      </c>
      <c r="S389">
        <v>1</v>
      </c>
      <c r="T389">
        <v>1</v>
      </c>
      <c r="U389">
        <v>1</v>
      </c>
      <c r="V389">
        <v>1</v>
      </c>
      <c r="W389">
        <v>3.0104580371484769E-2</v>
      </c>
      <c r="X389">
        <v>0.73166416143460977</v>
      </c>
      <c r="Y389">
        <v>73.166416143460978</v>
      </c>
      <c r="Z389" t="s">
        <v>966</v>
      </c>
      <c r="AA389">
        <v>0.60000119769085203</v>
      </c>
      <c r="AB389">
        <v>0.39999880230914797</v>
      </c>
      <c r="AC389">
        <v>0.66666333975427428</v>
      </c>
      <c r="AD389" t="s">
        <v>977</v>
      </c>
      <c r="AE389">
        <v>10962774552</v>
      </c>
      <c r="AF389" t="s">
        <v>1032</v>
      </c>
    </row>
    <row r="390" spans="1:32" x14ac:dyDescent="0.35">
      <c r="A390">
        <v>388</v>
      </c>
      <c r="B390">
        <v>88</v>
      </c>
      <c r="C390">
        <v>2022</v>
      </c>
      <c r="D390" t="s">
        <v>487</v>
      </c>
      <c r="E390" t="s">
        <v>35</v>
      </c>
      <c r="F390" s="4">
        <v>45236</v>
      </c>
      <c r="G390" t="s">
        <v>24</v>
      </c>
      <c r="H390">
        <v>164426</v>
      </c>
      <c r="I390">
        <v>98656</v>
      </c>
      <c r="J390">
        <v>65770</v>
      </c>
      <c r="K390">
        <v>188552118</v>
      </c>
      <c r="L390">
        <v>900000000</v>
      </c>
      <c r="M390">
        <v>150000000</v>
      </c>
      <c r="N390">
        <v>300000</v>
      </c>
      <c r="O390">
        <v>130000</v>
      </c>
      <c r="P390">
        <v>1200000</v>
      </c>
      <c r="Q390">
        <v>1.4633967581736006E-2</v>
      </c>
      <c r="R390">
        <v>9.7826086956521743E-2</v>
      </c>
      <c r="S390">
        <v>0.46875</v>
      </c>
      <c r="T390">
        <v>0.3</v>
      </c>
      <c r="U390">
        <v>0.28888888888888886</v>
      </c>
      <c r="V390">
        <v>0.26666666666666666</v>
      </c>
      <c r="W390">
        <v>2.9642703261083158E-2</v>
      </c>
      <c r="X390">
        <v>0.20439330186159585</v>
      </c>
      <c r="Y390">
        <v>20.439330186159584</v>
      </c>
      <c r="Z390" t="s">
        <v>967</v>
      </c>
      <c r="AA390">
        <v>0.60000243270528997</v>
      </c>
      <c r="AB390">
        <v>0.39999756729471009</v>
      </c>
      <c r="AC390">
        <v>0.66665990917937079</v>
      </c>
      <c r="AD390" t="s">
        <v>977</v>
      </c>
      <c r="AE390">
        <v>1238552118</v>
      </c>
      <c r="AF390" t="s">
        <v>1026</v>
      </c>
    </row>
    <row r="391" spans="1:32" x14ac:dyDescent="0.35">
      <c r="A391">
        <v>389</v>
      </c>
      <c r="B391">
        <v>89</v>
      </c>
      <c r="C391">
        <v>2022</v>
      </c>
      <c r="D391" t="s">
        <v>488</v>
      </c>
      <c r="E391" t="s">
        <v>431</v>
      </c>
      <c r="F391" s="4">
        <v>44921</v>
      </c>
      <c r="G391" t="s">
        <v>24</v>
      </c>
      <c r="H391">
        <v>161469</v>
      </c>
      <c r="I391">
        <v>96881</v>
      </c>
      <c r="J391">
        <v>64588</v>
      </c>
      <c r="K391">
        <v>244552118</v>
      </c>
      <c r="L391">
        <v>900000000</v>
      </c>
      <c r="M391">
        <v>200000000</v>
      </c>
      <c r="N391">
        <v>450000</v>
      </c>
      <c r="O391">
        <v>190000</v>
      </c>
      <c r="P391">
        <v>1800000</v>
      </c>
      <c r="Q391">
        <v>1.8980257579800184E-2</v>
      </c>
      <c r="R391">
        <v>9.7826086956521743E-2</v>
      </c>
      <c r="S391">
        <v>0.625</v>
      </c>
      <c r="T391">
        <v>0.45</v>
      </c>
      <c r="U391">
        <v>0.42222222222222222</v>
      </c>
      <c r="V391">
        <v>0.4</v>
      </c>
      <c r="W391">
        <v>2.9109615589163737E-2</v>
      </c>
      <c r="X391">
        <v>0.28288782775066962</v>
      </c>
      <c r="Y391">
        <v>28.288782775066963</v>
      </c>
      <c r="Z391" t="s">
        <v>967</v>
      </c>
      <c r="AA391">
        <v>0.59999752274430385</v>
      </c>
      <c r="AB391">
        <v>0.40000247725569615</v>
      </c>
      <c r="AC391">
        <v>0.6666735479609005</v>
      </c>
      <c r="AD391" t="s">
        <v>976</v>
      </c>
      <c r="AE391">
        <v>1344552118</v>
      </c>
      <c r="AF391" t="s">
        <v>1035</v>
      </c>
    </row>
    <row r="392" spans="1:32" x14ac:dyDescent="0.35">
      <c r="A392">
        <v>390</v>
      </c>
      <c r="B392">
        <v>90</v>
      </c>
      <c r="C392">
        <v>2022</v>
      </c>
      <c r="D392" t="s">
        <v>489</v>
      </c>
      <c r="E392" t="s">
        <v>477</v>
      </c>
      <c r="F392" s="4">
        <v>44732</v>
      </c>
      <c r="G392" t="s">
        <v>48</v>
      </c>
      <c r="H392">
        <v>161066</v>
      </c>
      <c r="I392">
        <v>96640</v>
      </c>
      <c r="J392">
        <v>64426</v>
      </c>
      <c r="K392">
        <v>122552118</v>
      </c>
      <c r="L392">
        <v>1200000000</v>
      </c>
      <c r="M392">
        <v>140000000</v>
      </c>
      <c r="N392">
        <v>260000</v>
      </c>
      <c r="O392">
        <v>110000</v>
      </c>
      <c r="P392">
        <v>900000</v>
      </c>
      <c r="Q392">
        <v>9.5115543697317992E-3</v>
      </c>
      <c r="R392">
        <v>0.13043478260869565</v>
      </c>
      <c r="S392">
        <v>0.4375</v>
      </c>
      <c r="T392">
        <v>0.26</v>
      </c>
      <c r="U392">
        <v>0.24444444444444444</v>
      </c>
      <c r="V392">
        <v>0.2</v>
      </c>
      <c r="W392">
        <v>2.9036962788425311E-2</v>
      </c>
      <c r="X392">
        <v>0.18488283651453455</v>
      </c>
      <c r="Y392">
        <v>18.488283651453454</v>
      </c>
      <c r="Z392" t="s">
        <v>970</v>
      </c>
      <c r="AA392">
        <v>0.60000248345398777</v>
      </c>
      <c r="AB392">
        <v>0.39999751654601218</v>
      </c>
      <c r="AC392">
        <v>0.66665976821192052</v>
      </c>
      <c r="AD392" t="s">
        <v>977</v>
      </c>
      <c r="AE392">
        <v>1462552118</v>
      </c>
      <c r="AF392" t="s">
        <v>1027</v>
      </c>
    </row>
    <row r="393" spans="1:32" x14ac:dyDescent="0.35">
      <c r="A393">
        <v>391</v>
      </c>
      <c r="B393">
        <v>91</v>
      </c>
      <c r="C393">
        <v>2022</v>
      </c>
      <c r="D393" t="s">
        <v>490</v>
      </c>
      <c r="E393" t="s">
        <v>471</v>
      </c>
      <c r="F393" s="4">
        <v>44886</v>
      </c>
      <c r="G393" t="s">
        <v>98</v>
      </c>
      <c r="H393">
        <v>158704</v>
      </c>
      <c r="I393">
        <v>95222</v>
      </c>
      <c r="J393">
        <v>63482</v>
      </c>
      <c r="K393">
        <v>188552118</v>
      </c>
      <c r="L393">
        <v>1100000000</v>
      </c>
      <c r="M393">
        <v>120000000</v>
      </c>
      <c r="N393">
        <v>200000</v>
      </c>
      <c r="O393">
        <v>90000</v>
      </c>
      <c r="P393">
        <v>700000</v>
      </c>
      <c r="Q393">
        <v>1.4633967581736006E-2</v>
      </c>
      <c r="R393">
        <v>0.11956521739130435</v>
      </c>
      <c r="S393">
        <v>0.375</v>
      </c>
      <c r="T393">
        <v>0.2</v>
      </c>
      <c r="U393">
        <v>0.2</v>
      </c>
      <c r="V393">
        <v>0.15555555555555556</v>
      </c>
      <c r="W393">
        <v>2.8611141658539049E-2</v>
      </c>
      <c r="X393">
        <v>0.15502409337034018</v>
      </c>
      <c r="Y393">
        <v>15.502409337034017</v>
      </c>
      <c r="Z393" t="s">
        <v>970</v>
      </c>
      <c r="AA393">
        <v>0.59999747958463556</v>
      </c>
      <c r="AB393">
        <v>0.40000252041536444</v>
      </c>
      <c r="AC393">
        <v>0.66667366784986659</v>
      </c>
      <c r="AD393" t="s">
        <v>976</v>
      </c>
      <c r="AE393">
        <v>1408552118</v>
      </c>
      <c r="AF393" t="s">
        <v>1026</v>
      </c>
    </row>
    <row r="394" spans="1:32" x14ac:dyDescent="0.35">
      <c r="A394">
        <v>392</v>
      </c>
      <c r="B394">
        <v>92</v>
      </c>
      <c r="C394">
        <v>2022</v>
      </c>
      <c r="D394" t="s">
        <v>491</v>
      </c>
      <c r="E394" t="s">
        <v>169</v>
      </c>
      <c r="F394" s="4">
        <v>44732</v>
      </c>
      <c r="G394" t="s">
        <v>172</v>
      </c>
      <c r="H394">
        <v>158682</v>
      </c>
      <c r="I394">
        <v>95209</v>
      </c>
      <c r="J394">
        <v>63473</v>
      </c>
      <c r="K394">
        <v>522552118</v>
      </c>
      <c r="L394">
        <v>1300000000</v>
      </c>
      <c r="M394">
        <v>180000000</v>
      </c>
      <c r="N394">
        <v>400000</v>
      </c>
      <c r="O394">
        <v>170000</v>
      </c>
      <c r="P394">
        <v>1600000</v>
      </c>
      <c r="Q394">
        <v>4.0556482927333055E-2</v>
      </c>
      <c r="R394">
        <v>0.14130434782608695</v>
      </c>
      <c r="S394">
        <v>0.5625</v>
      </c>
      <c r="T394">
        <v>0.4</v>
      </c>
      <c r="U394">
        <v>0.37777777777777777</v>
      </c>
      <c r="V394">
        <v>0.35555555555555557</v>
      </c>
      <c r="W394">
        <v>2.8607175500682359E-2</v>
      </c>
      <c r="X394">
        <v>0.26662147314020757</v>
      </c>
      <c r="Y394">
        <v>26.662147314020757</v>
      </c>
      <c r="Z394" t="s">
        <v>967</v>
      </c>
      <c r="AA394">
        <v>0.59999873961759997</v>
      </c>
      <c r="AB394">
        <v>0.40000126038240003</v>
      </c>
      <c r="AC394">
        <v>0.66667016773624344</v>
      </c>
      <c r="AD394" t="s">
        <v>976</v>
      </c>
      <c r="AE394">
        <v>2002552118</v>
      </c>
      <c r="AF394" t="s">
        <v>1027</v>
      </c>
    </row>
    <row r="395" spans="1:32" x14ac:dyDescent="0.35">
      <c r="A395">
        <v>393</v>
      </c>
      <c r="B395">
        <v>93</v>
      </c>
      <c r="C395">
        <v>2022</v>
      </c>
      <c r="D395" t="s">
        <v>492</v>
      </c>
      <c r="E395" t="s">
        <v>32</v>
      </c>
      <c r="F395" s="4">
        <v>44676</v>
      </c>
      <c r="G395" t="s">
        <v>98</v>
      </c>
      <c r="H395">
        <v>157019</v>
      </c>
      <c r="I395">
        <v>94211</v>
      </c>
      <c r="J395">
        <v>62808</v>
      </c>
      <c r="K395">
        <v>611552118</v>
      </c>
      <c r="L395">
        <v>1200000000</v>
      </c>
      <c r="M395">
        <v>120000000</v>
      </c>
      <c r="N395">
        <v>200000</v>
      </c>
      <c r="O395">
        <v>90000</v>
      </c>
      <c r="P395">
        <v>700000</v>
      </c>
      <c r="Q395">
        <v>4.7463979531399338E-2</v>
      </c>
      <c r="R395">
        <v>0.13043478260869565</v>
      </c>
      <c r="S395">
        <v>0.375</v>
      </c>
      <c r="T395">
        <v>0.2</v>
      </c>
      <c r="U395">
        <v>0.2</v>
      </c>
      <c r="V395">
        <v>0.15555555555555556</v>
      </c>
      <c r="W395">
        <v>2.8307370022697238E-2</v>
      </c>
      <c r="X395">
        <v>0.16274790672829351</v>
      </c>
      <c r="Y395">
        <v>16.274790672829351</v>
      </c>
      <c r="Z395" t="s">
        <v>970</v>
      </c>
      <c r="AA395">
        <v>0.59999745253759096</v>
      </c>
      <c r="AB395">
        <v>0.40000254746240899</v>
      </c>
      <c r="AC395">
        <v>0.66667374298118054</v>
      </c>
      <c r="AD395" t="s">
        <v>976</v>
      </c>
      <c r="AE395">
        <v>1931552118</v>
      </c>
      <c r="AF395" t="s">
        <v>1024</v>
      </c>
    </row>
    <row r="396" spans="1:32" x14ac:dyDescent="0.35">
      <c r="A396">
        <v>394</v>
      </c>
      <c r="B396">
        <v>94</v>
      </c>
      <c r="C396">
        <v>2022</v>
      </c>
      <c r="D396" t="s">
        <v>493</v>
      </c>
      <c r="E396" t="s">
        <v>269</v>
      </c>
      <c r="F396" s="4">
        <v>44732</v>
      </c>
      <c r="G396" t="s">
        <v>270</v>
      </c>
      <c r="H396">
        <v>156907</v>
      </c>
      <c r="I396">
        <v>94144</v>
      </c>
      <c r="J396">
        <v>62763</v>
      </c>
      <c r="K396">
        <v>822552118</v>
      </c>
      <c r="L396">
        <v>1800000000</v>
      </c>
      <c r="M396">
        <v>200000000</v>
      </c>
      <c r="N396">
        <v>450000</v>
      </c>
      <c r="O396">
        <v>190000</v>
      </c>
      <c r="P396">
        <v>1800000</v>
      </c>
      <c r="Q396">
        <v>6.3840179345534001E-2</v>
      </c>
      <c r="R396">
        <v>0.19565217391304349</v>
      </c>
      <c r="S396">
        <v>0.625</v>
      </c>
      <c r="T396">
        <v>0.45</v>
      </c>
      <c r="U396">
        <v>0.42222222222222222</v>
      </c>
      <c r="V396">
        <v>0.4</v>
      </c>
      <c r="W396">
        <v>2.8287178673608644E-2</v>
      </c>
      <c r="X396">
        <v>0.30750258039039935</v>
      </c>
      <c r="Y396">
        <v>30.750258039039934</v>
      </c>
      <c r="Z396" t="s">
        <v>967</v>
      </c>
      <c r="AA396">
        <v>0.59999872535960797</v>
      </c>
      <c r="AB396">
        <v>0.40000127464039209</v>
      </c>
      <c r="AC396">
        <v>0.66667020734194427</v>
      </c>
      <c r="AD396" t="s">
        <v>976</v>
      </c>
      <c r="AE396">
        <v>2822552118</v>
      </c>
      <c r="AF396" t="s">
        <v>1027</v>
      </c>
    </row>
    <row r="397" spans="1:32" x14ac:dyDescent="0.35">
      <c r="A397">
        <v>395</v>
      </c>
      <c r="B397">
        <v>95</v>
      </c>
      <c r="C397">
        <v>2022</v>
      </c>
      <c r="D397" t="s">
        <v>494</v>
      </c>
      <c r="E397" t="s">
        <v>246</v>
      </c>
      <c r="F397" s="4">
        <v>44641</v>
      </c>
      <c r="G397" t="s">
        <v>59</v>
      </c>
      <c r="H397">
        <v>156719</v>
      </c>
      <c r="I397">
        <v>94031</v>
      </c>
      <c r="J397">
        <v>62688</v>
      </c>
      <c r="K397">
        <v>244552118</v>
      </c>
      <c r="L397">
        <v>900000000</v>
      </c>
      <c r="M397">
        <v>200000000</v>
      </c>
      <c r="N397">
        <v>450000</v>
      </c>
      <c r="O397">
        <v>190000</v>
      </c>
      <c r="P397">
        <v>1800000</v>
      </c>
      <c r="Q397">
        <v>1.8980257579800184E-2</v>
      </c>
      <c r="R397">
        <v>9.7826086956521743E-2</v>
      </c>
      <c r="S397">
        <v>0.625</v>
      </c>
      <c r="T397">
        <v>0.45</v>
      </c>
      <c r="U397">
        <v>0.42222222222222222</v>
      </c>
      <c r="V397">
        <v>0.4</v>
      </c>
      <c r="W397">
        <v>2.8253286051924217E-2</v>
      </c>
      <c r="X397">
        <v>0.28279363150157327</v>
      </c>
      <c r="Y397">
        <v>28.279363150157327</v>
      </c>
      <c r="Z397" t="s">
        <v>967</v>
      </c>
      <c r="AA397">
        <v>0.59999744766110041</v>
      </c>
      <c r="AB397">
        <v>0.40000255233889959</v>
      </c>
      <c r="AC397">
        <v>0.66667375652710281</v>
      </c>
      <c r="AD397" t="s">
        <v>976</v>
      </c>
      <c r="AE397">
        <v>1344552118</v>
      </c>
      <c r="AF397" t="s">
        <v>1034</v>
      </c>
    </row>
    <row r="398" spans="1:32" x14ac:dyDescent="0.35">
      <c r="A398">
        <v>396</v>
      </c>
      <c r="B398">
        <v>96</v>
      </c>
      <c r="C398">
        <v>2022</v>
      </c>
      <c r="D398" t="s">
        <v>317</v>
      </c>
      <c r="E398" t="s">
        <v>66</v>
      </c>
      <c r="F398" s="4">
        <v>44347</v>
      </c>
      <c r="G398" t="s">
        <v>18</v>
      </c>
      <c r="H398">
        <v>152900</v>
      </c>
      <c r="I398">
        <v>91740</v>
      </c>
      <c r="J398">
        <v>61160</v>
      </c>
      <c r="K398">
        <v>2112774661</v>
      </c>
      <c r="L398">
        <v>2300000000</v>
      </c>
      <c r="M398">
        <v>260000000</v>
      </c>
      <c r="N398">
        <v>650000</v>
      </c>
      <c r="O398">
        <v>280000</v>
      </c>
      <c r="P398">
        <v>2500000</v>
      </c>
      <c r="Q398">
        <v>0.16397734602263805</v>
      </c>
      <c r="R398">
        <v>0.25</v>
      </c>
      <c r="S398">
        <v>0.8125</v>
      </c>
      <c r="T398">
        <v>0.65</v>
      </c>
      <c r="U398">
        <v>0.62222222222222223</v>
      </c>
      <c r="V398">
        <v>0.55555555555555558</v>
      </c>
      <c r="W398">
        <v>2.7564797103983647E-2</v>
      </c>
      <c r="X398">
        <v>0.4354786055210686</v>
      </c>
      <c r="Y398">
        <v>43.547860552106862</v>
      </c>
      <c r="Z398" t="s">
        <v>968</v>
      </c>
      <c r="AA398">
        <v>0.6</v>
      </c>
      <c r="AB398">
        <v>0.4</v>
      </c>
      <c r="AC398">
        <v>0.66666666666666663</v>
      </c>
      <c r="AD398" t="s">
        <v>977</v>
      </c>
      <c r="AE398">
        <v>4672774661</v>
      </c>
      <c r="AF398" t="s">
        <v>1032</v>
      </c>
    </row>
    <row r="399" spans="1:32" x14ac:dyDescent="0.35">
      <c r="A399">
        <v>397</v>
      </c>
      <c r="B399">
        <v>97</v>
      </c>
      <c r="C399">
        <v>2022</v>
      </c>
      <c r="D399" t="s">
        <v>495</v>
      </c>
      <c r="E399" t="s">
        <v>32</v>
      </c>
      <c r="F399" s="4">
        <v>44676</v>
      </c>
      <c r="G399" t="s">
        <v>98</v>
      </c>
      <c r="H399">
        <v>149807</v>
      </c>
      <c r="I399">
        <v>89884</v>
      </c>
      <c r="J399">
        <v>59923</v>
      </c>
      <c r="K399">
        <v>611552118</v>
      </c>
      <c r="L399">
        <v>1200000000</v>
      </c>
      <c r="M399">
        <v>120000000</v>
      </c>
      <c r="N399">
        <v>200000</v>
      </c>
      <c r="O399">
        <v>90000</v>
      </c>
      <c r="P399">
        <v>700000</v>
      </c>
      <c r="Q399">
        <v>4.7463979531399338E-2</v>
      </c>
      <c r="R399">
        <v>0.13043478260869565</v>
      </c>
      <c r="S399">
        <v>0.375</v>
      </c>
      <c r="T399">
        <v>0.2</v>
      </c>
      <c r="U399">
        <v>0.2</v>
      </c>
      <c r="V399">
        <v>0.15555555555555556</v>
      </c>
      <c r="W399">
        <v>2.7007191365313786E-2</v>
      </c>
      <c r="X399">
        <v>0.16260488707598134</v>
      </c>
      <c r="Y399">
        <v>16.260488707598135</v>
      </c>
      <c r="Z399" t="s">
        <v>970</v>
      </c>
      <c r="AA399">
        <v>0.59999866494890097</v>
      </c>
      <c r="AB399">
        <v>0.40000133505109908</v>
      </c>
      <c r="AC399">
        <v>0.66667037515019356</v>
      </c>
      <c r="AD399" t="s">
        <v>976</v>
      </c>
      <c r="AE399">
        <v>1931552118</v>
      </c>
      <c r="AF399" t="s">
        <v>1024</v>
      </c>
    </row>
    <row r="400" spans="1:32" x14ac:dyDescent="0.35">
      <c r="A400">
        <v>398</v>
      </c>
      <c r="B400">
        <v>98</v>
      </c>
      <c r="C400">
        <v>2022</v>
      </c>
      <c r="D400" t="s">
        <v>496</v>
      </c>
      <c r="E400" t="s">
        <v>102</v>
      </c>
      <c r="F400" s="4">
        <v>44621</v>
      </c>
      <c r="G400" t="s">
        <v>62</v>
      </c>
      <c r="H400">
        <v>147056</v>
      </c>
      <c r="I400">
        <v>88234</v>
      </c>
      <c r="J400">
        <v>58822</v>
      </c>
      <c r="K400">
        <v>522552118</v>
      </c>
      <c r="L400">
        <v>900000000</v>
      </c>
      <c r="M400">
        <v>150000000</v>
      </c>
      <c r="N400">
        <v>300000</v>
      </c>
      <c r="O400">
        <v>130000</v>
      </c>
      <c r="P400">
        <v>1200000</v>
      </c>
      <c r="Q400">
        <v>4.0556482927333055E-2</v>
      </c>
      <c r="R400">
        <v>9.7826086956521743E-2</v>
      </c>
      <c r="S400">
        <v>0.46875</v>
      </c>
      <c r="T400">
        <v>0.3</v>
      </c>
      <c r="U400">
        <v>0.28888888888888886</v>
      </c>
      <c r="V400">
        <v>0.26666666666666666</v>
      </c>
      <c r="W400">
        <v>2.6511241353325173E-2</v>
      </c>
      <c r="X400">
        <v>0.20871489381394998</v>
      </c>
      <c r="Y400">
        <v>20.871489381394998</v>
      </c>
      <c r="Z400" t="s">
        <v>967</v>
      </c>
      <c r="AA400">
        <v>0.60000272005222499</v>
      </c>
      <c r="AB400">
        <v>0.39999727994777501</v>
      </c>
      <c r="AC400">
        <v>0.66665911100029462</v>
      </c>
      <c r="AD400" t="s">
        <v>977</v>
      </c>
      <c r="AE400">
        <v>1572552118</v>
      </c>
      <c r="AF400" t="s">
        <v>1034</v>
      </c>
    </row>
    <row r="401" spans="1:32" x14ac:dyDescent="0.35">
      <c r="A401">
        <v>399</v>
      </c>
      <c r="B401">
        <v>99</v>
      </c>
      <c r="C401">
        <v>2022</v>
      </c>
      <c r="D401" t="s">
        <v>497</v>
      </c>
      <c r="E401" t="s">
        <v>498</v>
      </c>
      <c r="F401" s="4">
        <v>44692</v>
      </c>
      <c r="G401" t="s">
        <v>27</v>
      </c>
      <c r="H401">
        <v>146044</v>
      </c>
      <c r="I401">
        <v>87626</v>
      </c>
      <c r="J401">
        <v>58418</v>
      </c>
      <c r="K401">
        <v>611552118</v>
      </c>
      <c r="L401">
        <v>1200000000</v>
      </c>
      <c r="M401">
        <v>140000000</v>
      </c>
      <c r="N401">
        <v>260000</v>
      </c>
      <c r="O401">
        <v>110000</v>
      </c>
      <c r="P401">
        <v>900000</v>
      </c>
      <c r="Q401">
        <v>4.7463979531399338E-2</v>
      </c>
      <c r="R401">
        <v>0.13043478260869565</v>
      </c>
      <c r="S401">
        <v>0.4375</v>
      </c>
      <c r="T401">
        <v>0.26</v>
      </c>
      <c r="U401">
        <v>0.24444444444444444</v>
      </c>
      <c r="V401">
        <v>0.2</v>
      </c>
      <c r="W401">
        <v>2.6328798091917512E-2</v>
      </c>
      <c r="X401">
        <v>0.19141637492701888</v>
      </c>
      <c r="Y401">
        <v>19.141637492701889</v>
      </c>
      <c r="Z401" t="s">
        <v>970</v>
      </c>
      <c r="AA401">
        <v>0.59999726109939466</v>
      </c>
      <c r="AB401">
        <v>0.40000273890060528</v>
      </c>
      <c r="AC401">
        <v>0.66667427475863328</v>
      </c>
      <c r="AD401" t="s">
        <v>976</v>
      </c>
      <c r="AE401">
        <v>1951552118</v>
      </c>
      <c r="AF401" t="s">
        <v>1032</v>
      </c>
    </row>
    <row r="402" spans="1:32" x14ac:dyDescent="0.35">
      <c r="A402">
        <v>400</v>
      </c>
      <c r="B402">
        <v>100</v>
      </c>
      <c r="C402">
        <v>2022</v>
      </c>
      <c r="D402" t="s">
        <v>499</v>
      </c>
      <c r="E402" t="s">
        <v>97</v>
      </c>
      <c r="F402" s="4">
        <v>44789</v>
      </c>
      <c r="G402" t="s">
        <v>85</v>
      </c>
      <c r="H402">
        <v>144734</v>
      </c>
      <c r="I402">
        <v>86840</v>
      </c>
      <c r="J402">
        <v>57894</v>
      </c>
      <c r="K402">
        <v>611552118</v>
      </c>
      <c r="L402">
        <v>1200000000</v>
      </c>
      <c r="M402">
        <v>150000000</v>
      </c>
      <c r="N402">
        <v>300000</v>
      </c>
      <c r="O402">
        <v>130000</v>
      </c>
      <c r="P402">
        <v>1200000</v>
      </c>
      <c r="Q402">
        <v>4.7463979531399338E-2</v>
      </c>
      <c r="R402">
        <v>0.13043478260869565</v>
      </c>
      <c r="S402">
        <v>0.46875</v>
      </c>
      <c r="T402">
        <v>0.3</v>
      </c>
      <c r="U402">
        <v>0.28888888888888886</v>
      </c>
      <c r="V402">
        <v>0.26666666666666666</v>
      </c>
      <c r="W402">
        <v>2.6092631419541983E-2</v>
      </c>
      <c r="X402">
        <v>0.21545567437083529</v>
      </c>
      <c r="Y402">
        <v>21.54556743708353</v>
      </c>
      <c r="Z402" t="s">
        <v>967</v>
      </c>
      <c r="AA402">
        <v>0.59999723630936752</v>
      </c>
      <c r="AB402">
        <v>0.40000276369063248</v>
      </c>
      <c r="AC402">
        <v>0.66667434362045142</v>
      </c>
      <c r="AD402" t="s">
        <v>976</v>
      </c>
      <c r="AE402">
        <v>1961552118</v>
      </c>
      <c r="AF402" t="s">
        <v>1031</v>
      </c>
    </row>
    <row r="403" spans="1:32" x14ac:dyDescent="0.35">
      <c r="A403">
        <v>401</v>
      </c>
      <c r="B403">
        <v>1</v>
      </c>
      <c r="C403">
        <v>2023</v>
      </c>
      <c r="D403" t="s">
        <v>500</v>
      </c>
      <c r="E403" t="s">
        <v>20</v>
      </c>
      <c r="F403" s="4">
        <v>45040</v>
      </c>
      <c r="G403" t="s">
        <v>21</v>
      </c>
      <c r="H403">
        <v>5546930</v>
      </c>
      <c r="I403">
        <v>2218772</v>
      </c>
      <c r="J403">
        <v>3328158</v>
      </c>
      <c r="K403">
        <v>2988552118</v>
      </c>
      <c r="L403">
        <v>3200000000</v>
      </c>
      <c r="M403">
        <v>260000000</v>
      </c>
      <c r="N403">
        <v>650000</v>
      </c>
      <c r="O403">
        <v>280000</v>
      </c>
      <c r="P403">
        <v>2800000</v>
      </c>
      <c r="Q403">
        <v>0.23194846748494483</v>
      </c>
      <c r="R403">
        <v>0.34782608695652173</v>
      </c>
      <c r="S403">
        <v>0.8125</v>
      </c>
      <c r="T403">
        <v>0.65</v>
      </c>
      <c r="U403">
        <v>0.62222222222222223</v>
      </c>
      <c r="V403">
        <v>0.62222222222222223</v>
      </c>
      <c r="W403">
        <v>1</v>
      </c>
      <c r="X403">
        <v>0.57931171448545438</v>
      </c>
      <c r="Y403">
        <v>57.931171448545435</v>
      </c>
      <c r="Z403" t="s">
        <v>968</v>
      </c>
      <c r="AA403">
        <v>0.4</v>
      </c>
      <c r="AB403">
        <v>0.6</v>
      </c>
      <c r="AC403">
        <v>1.5</v>
      </c>
      <c r="AD403" t="s">
        <v>975</v>
      </c>
      <c r="AE403">
        <v>6448552118</v>
      </c>
      <c r="AF403" t="s">
        <v>1024</v>
      </c>
    </row>
    <row r="404" spans="1:32" x14ac:dyDescent="0.35">
      <c r="A404">
        <v>402</v>
      </c>
      <c r="B404">
        <v>2</v>
      </c>
      <c r="C404">
        <v>2023</v>
      </c>
      <c r="D404" t="s">
        <v>501</v>
      </c>
      <c r="E404" t="s">
        <v>74</v>
      </c>
      <c r="F404" s="4">
        <v>45079</v>
      </c>
      <c r="G404" t="s">
        <v>38</v>
      </c>
      <c r="H404">
        <v>5246998</v>
      </c>
      <c r="I404">
        <v>2098799</v>
      </c>
      <c r="J404">
        <v>3148199</v>
      </c>
      <c r="K404">
        <v>3884552118</v>
      </c>
      <c r="L404">
        <v>3800000000</v>
      </c>
      <c r="M404">
        <v>300000000</v>
      </c>
      <c r="N404">
        <v>700000</v>
      </c>
      <c r="O404">
        <v>300000</v>
      </c>
      <c r="P404">
        <v>3200000</v>
      </c>
      <c r="Q404">
        <v>0.30148910745397167</v>
      </c>
      <c r="R404">
        <v>0.41304347826086957</v>
      </c>
      <c r="S404">
        <v>0.9375</v>
      </c>
      <c r="T404">
        <v>0.7</v>
      </c>
      <c r="U404">
        <v>0.66666666666666663</v>
      </c>
      <c r="V404">
        <v>0.71111111111111114</v>
      </c>
      <c r="W404">
        <v>0.94592828826035302</v>
      </c>
      <c r="X404">
        <v>0.6391625423547016</v>
      </c>
      <c r="Y404">
        <v>63.916254235470163</v>
      </c>
      <c r="Z404" t="s">
        <v>966</v>
      </c>
      <c r="AA404">
        <v>0.39999996188296622</v>
      </c>
      <c r="AB404">
        <v>0.60000003811703373</v>
      </c>
      <c r="AC404">
        <v>1.5000002382314839</v>
      </c>
      <c r="AD404" t="s">
        <v>975</v>
      </c>
      <c r="AE404">
        <v>7984552118</v>
      </c>
      <c r="AF404" t="s">
        <v>1027</v>
      </c>
    </row>
    <row r="405" spans="1:32" x14ac:dyDescent="0.35">
      <c r="A405">
        <v>403</v>
      </c>
      <c r="B405">
        <v>3</v>
      </c>
      <c r="C405">
        <v>2023</v>
      </c>
      <c r="D405" t="s">
        <v>502</v>
      </c>
      <c r="E405" t="s">
        <v>20</v>
      </c>
      <c r="F405" s="4">
        <v>45222</v>
      </c>
      <c r="G405" t="s">
        <v>21</v>
      </c>
      <c r="H405">
        <v>4807288</v>
      </c>
      <c r="I405">
        <v>1922915</v>
      </c>
      <c r="J405">
        <v>2884373</v>
      </c>
      <c r="K405">
        <v>2112552118</v>
      </c>
      <c r="L405">
        <v>2900000000</v>
      </c>
      <c r="M405">
        <v>230000000</v>
      </c>
      <c r="N405">
        <v>520000</v>
      </c>
      <c r="O405">
        <v>230000</v>
      </c>
      <c r="P405">
        <v>2200000</v>
      </c>
      <c r="Q405">
        <v>0.16396007394379808</v>
      </c>
      <c r="R405">
        <v>0.31521739130434784</v>
      </c>
      <c r="S405">
        <v>0.71875</v>
      </c>
      <c r="T405">
        <v>0.52</v>
      </c>
      <c r="U405">
        <v>0.51111111111111107</v>
      </c>
      <c r="V405">
        <v>0.48888888888888887</v>
      </c>
      <c r="W405">
        <v>0.86665741229833437</v>
      </c>
      <c r="X405">
        <v>0.48415569629555061</v>
      </c>
      <c r="Y405">
        <v>48.415569629555058</v>
      </c>
      <c r="Z405" t="s">
        <v>968</v>
      </c>
      <c r="AA405">
        <v>0.39999995839650132</v>
      </c>
      <c r="AB405">
        <v>0.60000004160349873</v>
      </c>
      <c r="AC405">
        <v>1.5000002600218938</v>
      </c>
      <c r="AD405" t="s">
        <v>975</v>
      </c>
      <c r="AE405">
        <v>5242552118</v>
      </c>
      <c r="AF405" t="s">
        <v>1030</v>
      </c>
    </row>
    <row r="406" spans="1:32" x14ac:dyDescent="0.35">
      <c r="A406">
        <v>404</v>
      </c>
      <c r="B406">
        <v>4</v>
      </c>
      <c r="C406">
        <v>2023</v>
      </c>
      <c r="D406" t="s">
        <v>503</v>
      </c>
      <c r="E406" t="s">
        <v>74</v>
      </c>
      <c r="F406" s="4">
        <v>45240</v>
      </c>
      <c r="G406" t="s">
        <v>38</v>
      </c>
      <c r="H406">
        <v>3992703</v>
      </c>
      <c r="I406">
        <v>1597081</v>
      </c>
      <c r="J406">
        <v>2395622</v>
      </c>
      <c r="K406">
        <v>2744552118</v>
      </c>
      <c r="L406">
        <v>3600000000</v>
      </c>
      <c r="M406">
        <v>240000000</v>
      </c>
      <c r="N406">
        <v>550000</v>
      </c>
      <c r="O406">
        <v>240000</v>
      </c>
      <c r="P406">
        <v>2400000</v>
      </c>
      <c r="Q406">
        <v>0.21301106106480805</v>
      </c>
      <c r="R406">
        <v>0.39130434782608697</v>
      </c>
      <c r="S406">
        <v>0.75</v>
      </c>
      <c r="T406">
        <v>0.55000000000000004</v>
      </c>
      <c r="U406">
        <v>0.53333333333333333</v>
      </c>
      <c r="V406">
        <v>0.53333333333333333</v>
      </c>
      <c r="W406">
        <v>0.71980410785786009</v>
      </c>
      <c r="X406">
        <v>0.50687551531979824</v>
      </c>
      <c r="Y406">
        <v>50.687551531979821</v>
      </c>
      <c r="Z406" t="s">
        <v>968</v>
      </c>
      <c r="AA406">
        <v>0.39999994990862081</v>
      </c>
      <c r="AB406">
        <v>0.60000005009137924</v>
      </c>
      <c r="AC406">
        <v>1.5000003130711592</v>
      </c>
      <c r="AD406" t="s">
        <v>975</v>
      </c>
      <c r="AE406">
        <v>6584552118</v>
      </c>
      <c r="AF406" t="s">
        <v>1026</v>
      </c>
    </row>
    <row r="407" spans="1:32" x14ac:dyDescent="0.35">
      <c r="A407">
        <v>405</v>
      </c>
      <c r="B407">
        <v>5</v>
      </c>
      <c r="C407">
        <v>2023</v>
      </c>
      <c r="D407" t="s">
        <v>504</v>
      </c>
      <c r="E407" t="s">
        <v>45</v>
      </c>
      <c r="F407" s="4">
        <v>45124</v>
      </c>
      <c r="G407" t="s">
        <v>24</v>
      </c>
      <c r="H407">
        <v>3369118</v>
      </c>
      <c r="I407">
        <v>1347647</v>
      </c>
      <c r="J407">
        <v>2021471</v>
      </c>
      <c r="K407">
        <v>1988552118</v>
      </c>
      <c r="L407">
        <v>2600000000</v>
      </c>
      <c r="M407">
        <v>210000000</v>
      </c>
      <c r="N407">
        <v>450000</v>
      </c>
      <c r="O407">
        <v>200000</v>
      </c>
      <c r="P407">
        <v>2000000</v>
      </c>
      <c r="Q407">
        <v>0.15433614609094168</v>
      </c>
      <c r="R407">
        <v>0.28260869565217389</v>
      </c>
      <c r="S407">
        <v>0.65625</v>
      </c>
      <c r="T407">
        <v>0.45</v>
      </c>
      <c r="U407">
        <v>0.44444444444444442</v>
      </c>
      <c r="V407">
        <v>0.44444444444444442</v>
      </c>
      <c r="W407">
        <v>0.60738426480954333</v>
      </c>
      <c r="X407">
        <v>0.41518486479739991</v>
      </c>
      <c r="Y407">
        <v>41.518486479739991</v>
      </c>
      <c r="Z407" t="s">
        <v>968</v>
      </c>
      <c r="AA407">
        <v>0.3999999406372825</v>
      </c>
      <c r="AB407">
        <v>0.6000000593627175</v>
      </c>
      <c r="AC407">
        <v>1.5000003710170393</v>
      </c>
      <c r="AD407" t="s">
        <v>975</v>
      </c>
      <c r="AE407">
        <v>4798552118</v>
      </c>
      <c r="AF407" t="s">
        <v>1028</v>
      </c>
    </row>
    <row r="408" spans="1:32" x14ac:dyDescent="0.35">
      <c r="A408">
        <v>406</v>
      </c>
      <c r="B408">
        <v>6</v>
      </c>
      <c r="C408">
        <v>2023</v>
      </c>
      <c r="D408" t="s">
        <v>505</v>
      </c>
      <c r="E408" t="s">
        <v>66</v>
      </c>
      <c r="F408" s="4">
        <v>44953</v>
      </c>
      <c r="G408" t="s">
        <v>18</v>
      </c>
      <c r="H408">
        <v>2868866</v>
      </c>
      <c r="I408">
        <v>1147546</v>
      </c>
      <c r="J408">
        <v>1721320</v>
      </c>
      <c r="K408">
        <v>2774552118</v>
      </c>
      <c r="L408">
        <v>3200000000</v>
      </c>
      <c r="M408">
        <v>260000000</v>
      </c>
      <c r="N408">
        <v>600000</v>
      </c>
      <c r="O408">
        <v>260000</v>
      </c>
      <c r="P408">
        <v>2500000</v>
      </c>
      <c r="Q408">
        <v>0.21533943070662814</v>
      </c>
      <c r="R408">
        <v>0.34782608695652173</v>
      </c>
      <c r="S408">
        <v>0.8125</v>
      </c>
      <c r="T408">
        <v>0.6</v>
      </c>
      <c r="U408">
        <v>0.57777777777777772</v>
      </c>
      <c r="V408">
        <v>0.55555555555555558</v>
      </c>
      <c r="W408">
        <v>0.51719888298572358</v>
      </c>
      <c r="X408">
        <v>0.50243618721600913</v>
      </c>
      <c r="Y408">
        <v>50.24361872160091</v>
      </c>
      <c r="Z408" t="s">
        <v>968</v>
      </c>
      <c r="AA408">
        <v>0.3999998605720867</v>
      </c>
      <c r="AB408">
        <v>0.6000001394279133</v>
      </c>
      <c r="AC408">
        <v>1.5000008714247621</v>
      </c>
      <c r="AD408" t="s">
        <v>975</v>
      </c>
      <c r="AE408">
        <v>6234552118</v>
      </c>
      <c r="AF408" t="s">
        <v>1029</v>
      </c>
    </row>
    <row r="409" spans="1:32" x14ac:dyDescent="0.35">
      <c r="A409">
        <v>407</v>
      </c>
      <c r="B409">
        <v>7</v>
      </c>
      <c r="C409">
        <v>2023</v>
      </c>
      <c r="D409" t="s">
        <v>506</v>
      </c>
      <c r="E409" t="s">
        <v>66</v>
      </c>
      <c r="F409" s="4">
        <v>45212</v>
      </c>
      <c r="G409" t="s">
        <v>18</v>
      </c>
      <c r="H409">
        <v>2352891</v>
      </c>
      <c r="I409">
        <v>941156</v>
      </c>
      <c r="J409">
        <v>1411735</v>
      </c>
      <c r="K409">
        <v>1988552118</v>
      </c>
      <c r="L409">
        <v>2800000000</v>
      </c>
      <c r="M409">
        <v>230000000</v>
      </c>
      <c r="N409">
        <v>520000</v>
      </c>
      <c r="O409">
        <v>230000</v>
      </c>
      <c r="P409">
        <v>2200000</v>
      </c>
      <c r="Q409">
        <v>0.15433614609094168</v>
      </c>
      <c r="R409">
        <v>0.30434782608695654</v>
      </c>
      <c r="S409">
        <v>0.71875</v>
      </c>
      <c r="T409">
        <v>0.52</v>
      </c>
      <c r="U409">
        <v>0.51111111111111107</v>
      </c>
      <c r="V409">
        <v>0.48888888888888887</v>
      </c>
      <c r="W409">
        <v>0.4241789602536899</v>
      </c>
      <c r="X409">
        <v>0.43190293347016906</v>
      </c>
      <c r="Y409">
        <v>43.190293347016905</v>
      </c>
      <c r="Z409" t="s">
        <v>968</v>
      </c>
      <c r="AA409">
        <v>0.39999982999637468</v>
      </c>
      <c r="AB409">
        <v>0.60000017000362538</v>
      </c>
      <c r="AC409">
        <v>1.5000010625231099</v>
      </c>
      <c r="AD409" t="s">
        <v>975</v>
      </c>
      <c r="AE409">
        <v>5018552118</v>
      </c>
      <c r="AF409" t="s">
        <v>1030</v>
      </c>
    </row>
    <row r="410" spans="1:32" x14ac:dyDescent="0.35">
      <c r="A410">
        <v>408</v>
      </c>
      <c r="B410">
        <v>8</v>
      </c>
      <c r="C410">
        <v>2023</v>
      </c>
      <c r="D410" t="s">
        <v>507</v>
      </c>
      <c r="E410" t="s">
        <v>508</v>
      </c>
      <c r="F410" s="4">
        <v>45233</v>
      </c>
      <c r="G410" t="s">
        <v>18</v>
      </c>
      <c r="H410">
        <v>2208348</v>
      </c>
      <c r="I410">
        <v>883339</v>
      </c>
      <c r="J410">
        <v>1325009</v>
      </c>
      <c r="K410">
        <v>4112552118</v>
      </c>
      <c r="L410">
        <v>6200000000</v>
      </c>
      <c r="M410">
        <v>300000000</v>
      </c>
      <c r="N410">
        <v>800000</v>
      </c>
      <c r="O410">
        <v>350000</v>
      </c>
      <c r="P410">
        <v>4000000</v>
      </c>
      <c r="Q410">
        <v>0.31918471673180437</v>
      </c>
      <c r="R410">
        <v>0.67391304347826086</v>
      </c>
      <c r="S410">
        <v>0.9375</v>
      </c>
      <c r="T410">
        <v>0.8</v>
      </c>
      <c r="U410">
        <v>0.77777777777777779</v>
      </c>
      <c r="V410">
        <v>0.88888888888888884</v>
      </c>
      <c r="W410">
        <v>0.39812076229554005</v>
      </c>
      <c r="X410">
        <v>0.67621452803331639</v>
      </c>
      <c r="Y410">
        <v>67.621452803331636</v>
      </c>
      <c r="Z410" t="s">
        <v>966</v>
      </c>
      <c r="AA410">
        <v>0.39999990943456376</v>
      </c>
      <c r="AB410">
        <v>0.60000009056543624</v>
      </c>
      <c r="AC410">
        <v>1.5000005660341047</v>
      </c>
      <c r="AD410" t="s">
        <v>975</v>
      </c>
      <c r="AE410">
        <v>10612552118</v>
      </c>
      <c r="AF410" t="s">
        <v>1026</v>
      </c>
    </row>
    <row r="411" spans="1:32" x14ac:dyDescent="0.35">
      <c r="A411">
        <v>409</v>
      </c>
      <c r="B411">
        <v>9</v>
      </c>
      <c r="C411">
        <v>2023</v>
      </c>
      <c r="D411" t="s">
        <v>509</v>
      </c>
      <c r="E411" t="s">
        <v>328</v>
      </c>
      <c r="F411" s="4">
        <v>45054</v>
      </c>
      <c r="G411" t="s">
        <v>24</v>
      </c>
      <c r="H411">
        <v>2050530</v>
      </c>
      <c r="I411">
        <v>820212</v>
      </c>
      <c r="J411">
        <v>1230318</v>
      </c>
      <c r="K411">
        <v>2112552118</v>
      </c>
      <c r="L411">
        <v>3500000000</v>
      </c>
      <c r="M411">
        <v>200000000</v>
      </c>
      <c r="N411">
        <v>450000</v>
      </c>
      <c r="O411">
        <v>190000</v>
      </c>
      <c r="P411">
        <v>1800000</v>
      </c>
      <c r="Q411">
        <v>0.16396007394379808</v>
      </c>
      <c r="R411">
        <v>0.38043478260869568</v>
      </c>
      <c r="S411">
        <v>0.625</v>
      </c>
      <c r="T411">
        <v>0.45</v>
      </c>
      <c r="U411">
        <v>0.42222222222222222</v>
      </c>
      <c r="V411">
        <v>0.4</v>
      </c>
      <c r="W411">
        <v>0.36966934863068401</v>
      </c>
      <c r="X411">
        <v>0.39448924359162607</v>
      </c>
      <c r="Y411">
        <v>39.448924359162604</v>
      </c>
      <c r="Z411" t="s">
        <v>967</v>
      </c>
      <c r="AA411">
        <v>0.4</v>
      </c>
      <c r="AB411">
        <v>0.6</v>
      </c>
      <c r="AC411">
        <v>1.5</v>
      </c>
      <c r="AD411" t="s">
        <v>975</v>
      </c>
      <c r="AE411">
        <v>5812552118</v>
      </c>
      <c r="AF411" t="s">
        <v>1032</v>
      </c>
    </row>
    <row r="412" spans="1:32" x14ac:dyDescent="0.35">
      <c r="A412">
        <v>410</v>
      </c>
      <c r="B412">
        <v>10</v>
      </c>
      <c r="C412">
        <v>2023</v>
      </c>
      <c r="D412" t="s">
        <v>510</v>
      </c>
      <c r="E412" t="s">
        <v>511</v>
      </c>
      <c r="F412" s="4">
        <v>45117</v>
      </c>
      <c r="G412" t="s">
        <v>452</v>
      </c>
      <c r="H412">
        <v>2037790</v>
      </c>
      <c r="I412">
        <v>815116</v>
      </c>
      <c r="J412">
        <v>1222674</v>
      </c>
      <c r="K412">
        <v>1122552118</v>
      </c>
      <c r="L412">
        <v>1800000000</v>
      </c>
      <c r="M412">
        <v>180000000</v>
      </c>
      <c r="N412">
        <v>400000</v>
      </c>
      <c r="O412">
        <v>170000</v>
      </c>
      <c r="P412">
        <v>1600000</v>
      </c>
      <c r="Q412">
        <v>8.7123875763734954E-2</v>
      </c>
      <c r="R412">
        <v>0.19565217391304349</v>
      </c>
      <c r="S412">
        <v>0.5625</v>
      </c>
      <c r="T412">
        <v>0.4</v>
      </c>
      <c r="U412">
        <v>0.37777777777777777</v>
      </c>
      <c r="V412">
        <v>0.35555555555555557</v>
      </c>
      <c r="W412">
        <v>0.36737258267185635</v>
      </c>
      <c r="X412">
        <v>0.32150692907437167</v>
      </c>
      <c r="Y412">
        <v>32.150692907437168</v>
      </c>
      <c r="Z412" t="s">
        <v>967</v>
      </c>
      <c r="AA412">
        <v>0.4</v>
      </c>
      <c r="AB412">
        <v>0.6</v>
      </c>
      <c r="AC412">
        <v>1.5</v>
      </c>
      <c r="AD412" t="s">
        <v>975</v>
      </c>
      <c r="AE412">
        <v>3102552118</v>
      </c>
      <c r="AF412" t="s">
        <v>1028</v>
      </c>
    </row>
    <row r="413" spans="1:32" x14ac:dyDescent="0.35">
      <c r="A413">
        <v>411</v>
      </c>
      <c r="B413">
        <v>11</v>
      </c>
      <c r="C413">
        <v>2023</v>
      </c>
      <c r="D413" t="s">
        <v>512</v>
      </c>
      <c r="E413" t="s">
        <v>352</v>
      </c>
      <c r="F413" s="4">
        <v>45212</v>
      </c>
      <c r="G413" t="s">
        <v>59</v>
      </c>
      <c r="H413">
        <v>1878270</v>
      </c>
      <c r="I413">
        <v>939135</v>
      </c>
      <c r="J413">
        <v>939135</v>
      </c>
      <c r="K413">
        <v>2488552118</v>
      </c>
      <c r="L413">
        <v>3700000000</v>
      </c>
      <c r="M413">
        <v>210000000</v>
      </c>
      <c r="N413">
        <v>480000</v>
      </c>
      <c r="O413">
        <v>200000</v>
      </c>
      <c r="P413">
        <v>1800000</v>
      </c>
      <c r="Q413">
        <v>0.19314230678794325</v>
      </c>
      <c r="R413">
        <v>0.40217391304347827</v>
      </c>
      <c r="S413">
        <v>0.65625</v>
      </c>
      <c r="T413">
        <v>0.48</v>
      </c>
      <c r="U413">
        <v>0.44444444444444442</v>
      </c>
      <c r="V413">
        <v>0.4</v>
      </c>
      <c r="W413">
        <v>0.33861433261281465</v>
      </c>
      <c r="X413">
        <v>0.41179803480440846</v>
      </c>
      <c r="Y413">
        <v>41.179803480440846</v>
      </c>
      <c r="Z413" t="s">
        <v>968</v>
      </c>
      <c r="AA413">
        <v>0.5</v>
      </c>
      <c r="AB413">
        <v>0.5</v>
      </c>
      <c r="AC413">
        <v>1</v>
      </c>
      <c r="AD413" t="s">
        <v>976</v>
      </c>
      <c r="AE413">
        <v>6398552118</v>
      </c>
      <c r="AF413" t="s">
        <v>1030</v>
      </c>
    </row>
    <row r="414" spans="1:32" x14ac:dyDescent="0.35">
      <c r="A414">
        <v>412</v>
      </c>
      <c r="B414">
        <v>12</v>
      </c>
      <c r="C414">
        <v>2023</v>
      </c>
      <c r="D414" t="s">
        <v>513</v>
      </c>
      <c r="E414" t="s">
        <v>511</v>
      </c>
      <c r="F414" s="4">
        <v>45236</v>
      </c>
      <c r="G414" t="s">
        <v>452</v>
      </c>
      <c r="H414">
        <v>1820156</v>
      </c>
      <c r="I414">
        <v>910078</v>
      </c>
      <c r="J414">
        <v>910078</v>
      </c>
      <c r="K414">
        <v>822552118</v>
      </c>
      <c r="L414">
        <v>1700000000</v>
      </c>
      <c r="M414">
        <v>170000000</v>
      </c>
      <c r="N414">
        <v>380000</v>
      </c>
      <c r="O414">
        <v>160000</v>
      </c>
      <c r="P414">
        <v>1500000</v>
      </c>
      <c r="Q414">
        <v>6.3840179345534001E-2</v>
      </c>
      <c r="R414">
        <v>0.18478260869565216</v>
      </c>
      <c r="S414">
        <v>0.53125</v>
      </c>
      <c r="T414">
        <v>0.38</v>
      </c>
      <c r="U414">
        <v>0.35555555555555557</v>
      </c>
      <c r="V414">
        <v>0.33333333333333331</v>
      </c>
      <c r="W414">
        <v>0.32813754635446996</v>
      </c>
      <c r="X414">
        <v>0.29810912808167089</v>
      </c>
      <c r="Y414">
        <v>29.810912808167089</v>
      </c>
      <c r="Z414" t="s">
        <v>967</v>
      </c>
      <c r="AA414">
        <v>0.5</v>
      </c>
      <c r="AB414">
        <v>0.5</v>
      </c>
      <c r="AC414">
        <v>1</v>
      </c>
      <c r="AD414" t="s">
        <v>976</v>
      </c>
      <c r="AE414">
        <v>2692552118</v>
      </c>
      <c r="AF414" t="s">
        <v>1026</v>
      </c>
    </row>
    <row r="415" spans="1:32" x14ac:dyDescent="0.35">
      <c r="A415">
        <v>413</v>
      </c>
      <c r="B415">
        <v>13</v>
      </c>
      <c r="C415">
        <v>2023</v>
      </c>
      <c r="D415" t="s">
        <v>514</v>
      </c>
      <c r="E415" t="s">
        <v>214</v>
      </c>
      <c r="F415" s="4">
        <v>45247</v>
      </c>
      <c r="G415" t="s">
        <v>215</v>
      </c>
      <c r="H415">
        <v>1700900</v>
      </c>
      <c r="I415">
        <v>850450</v>
      </c>
      <c r="J415">
        <v>850450</v>
      </c>
      <c r="K415">
        <v>1744552118</v>
      </c>
      <c r="L415">
        <v>2800000000</v>
      </c>
      <c r="M415">
        <v>220000000</v>
      </c>
      <c r="N415">
        <v>500000</v>
      </c>
      <c r="O415">
        <v>220000</v>
      </c>
      <c r="P415">
        <v>2000000</v>
      </c>
      <c r="Q415">
        <v>0.1353987396708049</v>
      </c>
      <c r="R415">
        <v>0.30434782608695654</v>
      </c>
      <c r="S415">
        <v>0.6875</v>
      </c>
      <c r="T415">
        <v>0.5</v>
      </c>
      <c r="U415">
        <v>0.48888888888888887</v>
      </c>
      <c r="V415">
        <v>0.44444444444444442</v>
      </c>
      <c r="W415">
        <v>0.30663808629277817</v>
      </c>
      <c r="X415">
        <v>0.399854981956622</v>
      </c>
      <c r="Y415">
        <v>39.985498195662203</v>
      </c>
      <c r="Z415" t="s">
        <v>967</v>
      </c>
      <c r="AA415">
        <v>0.5</v>
      </c>
      <c r="AB415">
        <v>0.5</v>
      </c>
      <c r="AC415">
        <v>1</v>
      </c>
      <c r="AD415" t="s">
        <v>976</v>
      </c>
      <c r="AE415">
        <v>4764552118</v>
      </c>
      <c r="AF415" t="s">
        <v>1026</v>
      </c>
    </row>
    <row r="416" spans="1:32" x14ac:dyDescent="0.35">
      <c r="A416">
        <v>414</v>
      </c>
      <c r="B416">
        <v>14</v>
      </c>
      <c r="C416">
        <v>2023</v>
      </c>
      <c r="D416" t="s">
        <v>515</v>
      </c>
      <c r="E416" t="s">
        <v>37</v>
      </c>
      <c r="F416" s="4">
        <v>44995</v>
      </c>
      <c r="G416" t="s">
        <v>38</v>
      </c>
      <c r="H416">
        <v>1674143</v>
      </c>
      <c r="I416">
        <v>837072</v>
      </c>
      <c r="J416">
        <v>837071</v>
      </c>
      <c r="K416">
        <v>2112552118</v>
      </c>
      <c r="L416">
        <v>3200000000</v>
      </c>
      <c r="M416">
        <v>240000000</v>
      </c>
      <c r="N416">
        <v>550000</v>
      </c>
      <c r="O416">
        <v>240000</v>
      </c>
      <c r="P416">
        <v>2200000</v>
      </c>
      <c r="Q416">
        <v>0.16396007394379808</v>
      </c>
      <c r="R416">
        <v>0.34782608695652173</v>
      </c>
      <c r="S416">
        <v>0.75</v>
      </c>
      <c r="T416">
        <v>0.55000000000000004</v>
      </c>
      <c r="U416">
        <v>0.53333333333333333</v>
      </c>
      <c r="V416">
        <v>0.48888888888888887</v>
      </c>
      <c r="W416">
        <v>0.3018143369395323</v>
      </c>
      <c r="X416">
        <v>0.43934282515584089</v>
      </c>
      <c r="Y416">
        <v>43.934282515584087</v>
      </c>
      <c r="Z416" t="s">
        <v>968</v>
      </c>
      <c r="AA416">
        <v>0.50000029866026974</v>
      </c>
      <c r="AB416">
        <v>0.49999970133973026</v>
      </c>
      <c r="AC416">
        <v>0.99999880535963459</v>
      </c>
      <c r="AD416" t="s">
        <v>976</v>
      </c>
      <c r="AE416">
        <v>5552552118</v>
      </c>
      <c r="AF416" t="s">
        <v>1034</v>
      </c>
    </row>
    <row r="417" spans="1:32" x14ac:dyDescent="0.35">
      <c r="A417">
        <v>415</v>
      </c>
      <c r="B417">
        <v>15</v>
      </c>
      <c r="C417">
        <v>2023</v>
      </c>
      <c r="D417" t="s">
        <v>516</v>
      </c>
      <c r="E417" t="s">
        <v>517</v>
      </c>
      <c r="F417" s="4">
        <v>45177</v>
      </c>
      <c r="G417" t="s">
        <v>18</v>
      </c>
      <c r="H417">
        <v>1661964</v>
      </c>
      <c r="I417">
        <v>830982</v>
      </c>
      <c r="J417">
        <v>830982</v>
      </c>
      <c r="K417">
        <v>2744552118</v>
      </c>
      <c r="L417">
        <v>4800000000</v>
      </c>
      <c r="M417">
        <v>260000000</v>
      </c>
      <c r="N417">
        <v>700000</v>
      </c>
      <c r="O417">
        <v>300000</v>
      </c>
      <c r="P417">
        <v>3500000</v>
      </c>
      <c r="Q417">
        <v>0.21301106106480805</v>
      </c>
      <c r="R417">
        <v>0.52173913043478259</v>
      </c>
      <c r="S417">
        <v>0.8125</v>
      </c>
      <c r="T417">
        <v>0.7</v>
      </c>
      <c r="U417">
        <v>0.66666666666666663</v>
      </c>
      <c r="V417">
        <v>0.77777777777777779</v>
      </c>
      <c r="W417">
        <v>0.29961870800605017</v>
      </c>
      <c r="X417">
        <v>0.55987070104624403</v>
      </c>
      <c r="Y417">
        <v>55.987070104624401</v>
      </c>
      <c r="Z417" t="s">
        <v>968</v>
      </c>
      <c r="AA417">
        <v>0.5</v>
      </c>
      <c r="AB417">
        <v>0.5</v>
      </c>
      <c r="AC417">
        <v>1</v>
      </c>
      <c r="AD417" t="s">
        <v>976</v>
      </c>
      <c r="AE417">
        <v>7804552118</v>
      </c>
      <c r="AF417" t="s">
        <v>1025</v>
      </c>
    </row>
    <row r="418" spans="1:32" x14ac:dyDescent="0.35">
      <c r="A418">
        <v>416</v>
      </c>
      <c r="B418">
        <v>16</v>
      </c>
      <c r="C418">
        <v>2023</v>
      </c>
      <c r="D418" t="s">
        <v>518</v>
      </c>
      <c r="E418" t="s">
        <v>235</v>
      </c>
      <c r="F418" s="4">
        <v>45135</v>
      </c>
      <c r="G418" t="s">
        <v>48</v>
      </c>
      <c r="H418">
        <v>1655397</v>
      </c>
      <c r="I418">
        <v>827699</v>
      </c>
      <c r="J418">
        <v>827698</v>
      </c>
      <c r="K418">
        <v>611552118</v>
      </c>
      <c r="L418">
        <v>2200000000</v>
      </c>
      <c r="M418">
        <v>200000000</v>
      </c>
      <c r="N418">
        <v>450000</v>
      </c>
      <c r="O418">
        <v>190000</v>
      </c>
      <c r="P418">
        <v>1800000</v>
      </c>
      <c r="Q418">
        <v>4.7463979531399338E-2</v>
      </c>
      <c r="R418">
        <v>0.2391304347826087</v>
      </c>
      <c r="S418">
        <v>0.625</v>
      </c>
      <c r="T418">
        <v>0.45</v>
      </c>
      <c r="U418">
        <v>0.42222222222222222</v>
      </c>
      <c r="V418">
        <v>0.4</v>
      </c>
      <c r="W418">
        <v>0.29843480988582871</v>
      </c>
      <c r="X418">
        <v>0.34166240820502536</v>
      </c>
      <c r="Y418">
        <v>34.166240820502537</v>
      </c>
      <c r="Z418" t="s">
        <v>967</v>
      </c>
      <c r="AA418">
        <v>0.50000030204234991</v>
      </c>
      <c r="AB418">
        <v>0.49999969795765004</v>
      </c>
      <c r="AC418">
        <v>0.99999879183133</v>
      </c>
      <c r="AD418" t="s">
        <v>976</v>
      </c>
      <c r="AE418">
        <v>3011552118</v>
      </c>
      <c r="AF418" t="s">
        <v>1028</v>
      </c>
    </row>
    <row r="419" spans="1:32" x14ac:dyDescent="0.35">
      <c r="A419">
        <v>417</v>
      </c>
      <c r="B419">
        <v>17</v>
      </c>
      <c r="C419">
        <v>2023</v>
      </c>
      <c r="D419" t="s">
        <v>519</v>
      </c>
      <c r="E419" t="s">
        <v>440</v>
      </c>
      <c r="F419" s="4">
        <v>45128</v>
      </c>
      <c r="G419" t="s">
        <v>441</v>
      </c>
      <c r="H419">
        <v>1648361</v>
      </c>
      <c r="I419">
        <v>824181</v>
      </c>
      <c r="J419">
        <v>824180</v>
      </c>
      <c r="K419">
        <v>4488552118</v>
      </c>
      <c r="L419">
        <v>4500000000</v>
      </c>
      <c r="M419">
        <v>280000000</v>
      </c>
      <c r="N419">
        <v>650000</v>
      </c>
      <c r="O419">
        <v>280000</v>
      </c>
      <c r="P419">
        <v>2600000</v>
      </c>
      <c r="Q419">
        <v>0.34836694957594955</v>
      </c>
      <c r="R419">
        <v>0.4891304347826087</v>
      </c>
      <c r="S419">
        <v>0.875</v>
      </c>
      <c r="T419">
        <v>0.65</v>
      </c>
      <c r="U419">
        <v>0.62222222222222223</v>
      </c>
      <c r="V419">
        <v>0.57777777777777772</v>
      </c>
      <c r="W419">
        <v>0.2971663604912988</v>
      </c>
      <c r="X419">
        <v>0.55101874671297946</v>
      </c>
      <c r="Y419">
        <v>55.101874671297949</v>
      </c>
      <c r="Z419" t="s">
        <v>968</v>
      </c>
      <c r="AA419">
        <v>0.50000030333161238</v>
      </c>
      <c r="AB419">
        <v>0.49999969666838756</v>
      </c>
      <c r="AC419">
        <v>0.99999878667428632</v>
      </c>
      <c r="AD419" t="s">
        <v>976</v>
      </c>
      <c r="AE419">
        <v>9268552118</v>
      </c>
      <c r="AF419" t="s">
        <v>1028</v>
      </c>
    </row>
    <row r="420" spans="1:32" x14ac:dyDescent="0.35">
      <c r="A420">
        <v>418</v>
      </c>
      <c r="B420">
        <v>18</v>
      </c>
      <c r="C420">
        <v>2023</v>
      </c>
      <c r="D420" t="s">
        <v>520</v>
      </c>
      <c r="E420" t="s">
        <v>23</v>
      </c>
      <c r="F420" s="4">
        <v>45117</v>
      </c>
      <c r="G420" t="s">
        <v>24</v>
      </c>
      <c r="H420">
        <v>1644860</v>
      </c>
      <c r="I420">
        <v>822430</v>
      </c>
      <c r="J420">
        <v>822430</v>
      </c>
      <c r="K420">
        <v>1822552118</v>
      </c>
      <c r="L420">
        <v>2700000000</v>
      </c>
      <c r="M420">
        <v>220000000</v>
      </c>
      <c r="N420">
        <v>500000</v>
      </c>
      <c r="O420">
        <v>220000</v>
      </c>
      <c r="P420">
        <v>2000000</v>
      </c>
      <c r="Q420">
        <v>0.14145250073953716</v>
      </c>
      <c r="R420">
        <v>0.29347826086956524</v>
      </c>
      <c r="S420">
        <v>0.6875</v>
      </c>
      <c r="T420">
        <v>0.5</v>
      </c>
      <c r="U420">
        <v>0.48888888888888887</v>
      </c>
      <c r="V420">
        <v>0.44444444444444442</v>
      </c>
      <c r="W420">
        <v>0.29653520055237764</v>
      </c>
      <c r="X420">
        <v>0.39798551543059324</v>
      </c>
      <c r="Y420">
        <v>39.798551543059325</v>
      </c>
      <c r="Z420" t="s">
        <v>967</v>
      </c>
      <c r="AA420">
        <v>0.5</v>
      </c>
      <c r="AB420">
        <v>0.5</v>
      </c>
      <c r="AC420">
        <v>1</v>
      </c>
      <c r="AD420" t="s">
        <v>976</v>
      </c>
      <c r="AE420">
        <v>4742552118</v>
      </c>
      <c r="AF420" t="s">
        <v>1028</v>
      </c>
    </row>
    <row r="421" spans="1:32" x14ac:dyDescent="0.35">
      <c r="A421">
        <v>419</v>
      </c>
      <c r="B421">
        <v>19</v>
      </c>
      <c r="C421">
        <v>2023</v>
      </c>
      <c r="D421" t="s">
        <v>521</v>
      </c>
      <c r="E421" t="s">
        <v>352</v>
      </c>
      <c r="F421" s="4">
        <v>45026</v>
      </c>
      <c r="G421" t="s">
        <v>59</v>
      </c>
      <c r="H421">
        <v>1643486</v>
      </c>
      <c r="I421">
        <v>821743</v>
      </c>
      <c r="J421">
        <v>821743</v>
      </c>
      <c r="K421">
        <v>2112552118</v>
      </c>
      <c r="L421">
        <v>3400000000</v>
      </c>
      <c r="M421">
        <v>200000000</v>
      </c>
      <c r="N421">
        <v>450000</v>
      </c>
      <c r="O421">
        <v>190000</v>
      </c>
      <c r="P421">
        <v>1800000</v>
      </c>
      <c r="Q421">
        <v>0.16396007394379808</v>
      </c>
      <c r="R421">
        <v>0.36956521739130432</v>
      </c>
      <c r="S421">
        <v>0.625</v>
      </c>
      <c r="T421">
        <v>0.45</v>
      </c>
      <c r="U421">
        <v>0.42222222222222222</v>
      </c>
      <c r="V421">
        <v>0.4</v>
      </c>
      <c r="W421">
        <v>0.29628749596623716</v>
      </c>
      <c r="X421">
        <v>0.38456941371158038</v>
      </c>
      <c r="Y421">
        <v>38.456941371158038</v>
      </c>
      <c r="Z421" t="s">
        <v>967</v>
      </c>
      <c r="AA421">
        <v>0.5</v>
      </c>
      <c r="AB421">
        <v>0.5</v>
      </c>
      <c r="AC421">
        <v>1</v>
      </c>
      <c r="AD421" t="s">
        <v>976</v>
      </c>
      <c r="AE421">
        <v>5712552118</v>
      </c>
      <c r="AF421" t="s">
        <v>1024</v>
      </c>
    </row>
    <row r="422" spans="1:32" x14ac:dyDescent="0.35">
      <c r="A422">
        <v>420</v>
      </c>
      <c r="B422">
        <v>20</v>
      </c>
      <c r="C422">
        <v>2023</v>
      </c>
      <c r="D422" t="s">
        <v>522</v>
      </c>
      <c r="E422" t="s">
        <v>53</v>
      </c>
      <c r="F422" s="4">
        <v>45205</v>
      </c>
      <c r="G422" t="s">
        <v>24</v>
      </c>
      <c r="H422">
        <v>1570249</v>
      </c>
      <c r="I422">
        <v>785125</v>
      </c>
      <c r="J422">
        <v>785124</v>
      </c>
      <c r="K422">
        <v>1122552118</v>
      </c>
      <c r="L422">
        <v>2400000000</v>
      </c>
      <c r="M422">
        <v>210000000</v>
      </c>
      <c r="N422">
        <v>480000</v>
      </c>
      <c r="O422">
        <v>200000</v>
      </c>
      <c r="P422">
        <v>1900000</v>
      </c>
      <c r="Q422">
        <v>8.7123875763734954E-2</v>
      </c>
      <c r="R422">
        <v>0.2608695652173913</v>
      </c>
      <c r="S422">
        <v>0.65625</v>
      </c>
      <c r="T422">
        <v>0.48</v>
      </c>
      <c r="U422">
        <v>0.44444444444444442</v>
      </c>
      <c r="V422">
        <v>0.42222222222222222</v>
      </c>
      <c r="W422">
        <v>0.28308433674122441</v>
      </c>
      <c r="X422">
        <v>0.36525134521040797</v>
      </c>
      <c r="Y422">
        <v>36.525134521040798</v>
      </c>
      <c r="Z422" t="s">
        <v>967</v>
      </c>
      <c r="AA422">
        <v>0.50000031842083648</v>
      </c>
      <c r="AB422">
        <v>0.49999968157916358</v>
      </c>
      <c r="AC422">
        <v>0.99999872631746534</v>
      </c>
      <c r="AD422" t="s">
        <v>976</v>
      </c>
      <c r="AE422">
        <v>3732552118</v>
      </c>
      <c r="AF422" t="s">
        <v>1030</v>
      </c>
    </row>
    <row r="423" spans="1:32" x14ac:dyDescent="0.35">
      <c r="A423">
        <v>421</v>
      </c>
      <c r="B423">
        <v>21</v>
      </c>
      <c r="C423">
        <v>2023</v>
      </c>
      <c r="D423" t="s">
        <v>523</v>
      </c>
      <c r="E423" t="s">
        <v>214</v>
      </c>
      <c r="F423" s="4">
        <v>45068</v>
      </c>
      <c r="G423" t="s">
        <v>215</v>
      </c>
      <c r="H423">
        <v>1507470</v>
      </c>
      <c r="I423">
        <v>753735</v>
      </c>
      <c r="J423">
        <v>753735</v>
      </c>
      <c r="K423">
        <v>1988552118</v>
      </c>
      <c r="L423">
        <v>3200000000</v>
      </c>
      <c r="M423">
        <v>260000000</v>
      </c>
      <c r="N423">
        <v>700000</v>
      </c>
      <c r="O423">
        <v>300000</v>
      </c>
      <c r="P423">
        <v>2500000</v>
      </c>
      <c r="Q423">
        <v>0.15433614609094168</v>
      </c>
      <c r="R423">
        <v>0.34782608695652173</v>
      </c>
      <c r="S423">
        <v>0.8125</v>
      </c>
      <c r="T423">
        <v>0.7</v>
      </c>
      <c r="U423">
        <v>0.66666666666666663</v>
      </c>
      <c r="V423">
        <v>0.55555555555555558</v>
      </c>
      <c r="W423">
        <v>0.27176654473735923</v>
      </c>
      <c r="X423">
        <v>0.49001359433342101</v>
      </c>
      <c r="Y423">
        <v>49.001359433342103</v>
      </c>
      <c r="Z423" t="s">
        <v>968</v>
      </c>
      <c r="AA423">
        <v>0.5</v>
      </c>
      <c r="AB423">
        <v>0.5</v>
      </c>
      <c r="AC423">
        <v>1</v>
      </c>
      <c r="AD423" t="s">
        <v>976</v>
      </c>
      <c r="AE423">
        <v>5448552118</v>
      </c>
      <c r="AF423" t="s">
        <v>1032</v>
      </c>
    </row>
    <row r="424" spans="1:32" x14ac:dyDescent="0.35">
      <c r="A424">
        <v>422</v>
      </c>
      <c r="B424">
        <v>22</v>
      </c>
      <c r="C424">
        <v>2023</v>
      </c>
      <c r="D424" t="s">
        <v>524</v>
      </c>
      <c r="E424" t="s">
        <v>84</v>
      </c>
      <c r="F424" s="4">
        <v>45261</v>
      </c>
      <c r="G424" t="s">
        <v>85</v>
      </c>
      <c r="H424">
        <v>1444021</v>
      </c>
      <c r="I424">
        <v>722011</v>
      </c>
      <c r="J424">
        <v>722010</v>
      </c>
      <c r="K424">
        <v>1122552118</v>
      </c>
      <c r="L424">
        <v>2200000000</v>
      </c>
      <c r="M424">
        <v>200000000</v>
      </c>
      <c r="N424">
        <v>450000</v>
      </c>
      <c r="O424">
        <v>190000</v>
      </c>
      <c r="P424">
        <v>1800000</v>
      </c>
      <c r="Q424">
        <v>8.7123875763734954E-2</v>
      </c>
      <c r="R424">
        <v>0.2391304347826087</v>
      </c>
      <c r="S424">
        <v>0.625</v>
      </c>
      <c r="T424">
        <v>0.45</v>
      </c>
      <c r="U424">
        <v>0.42222222222222222</v>
      </c>
      <c r="V424">
        <v>0.4</v>
      </c>
      <c r="W424">
        <v>0.26032796519876761</v>
      </c>
      <c r="X424">
        <v>0.34460943661126908</v>
      </c>
      <c r="Y424">
        <v>34.460943661126905</v>
      </c>
      <c r="Z424" t="s">
        <v>967</v>
      </c>
      <c r="AA424">
        <v>0.50000034625535228</v>
      </c>
      <c r="AB424">
        <v>0.49999965374464778</v>
      </c>
      <c r="AC424">
        <v>0.99999861497955023</v>
      </c>
      <c r="AD424" t="s">
        <v>976</v>
      </c>
      <c r="AE424">
        <v>3522552118</v>
      </c>
      <c r="AF424" t="s">
        <v>1035</v>
      </c>
    </row>
    <row r="425" spans="1:32" x14ac:dyDescent="0.35">
      <c r="A425">
        <v>423</v>
      </c>
      <c r="B425">
        <v>23</v>
      </c>
      <c r="C425">
        <v>2023</v>
      </c>
      <c r="D425" t="s">
        <v>525</v>
      </c>
      <c r="E425" t="s">
        <v>427</v>
      </c>
      <c r="F425" s="4">
        <v>45047</v>
      </c>
      <c r="G425" t="s">
        <v>107</v>
      </c>
      <c r="H425">
        <v>1356140</v>
      </c>
      <c r="I425">
        <v>678070</v>
      </c>
      <c r="J425">
        <v>678070</v>
      </c>
      <c r="K425">
        <v>2488552118</v>
      </c>
      <c r="L425">
        <v>3800000000</v>
      </c>
      <c r="M425">
        <v>240000000</v>
      </c>
      <c r="N425">
        <v>550000</v>
      </c>
      <c r="O425">
        <v>240000</v>
      </c>
      <c r="P425">
        <v>2200000</v>
      </c>
      <c r="Q425">
        <v>0.19314230678794325</v>
      </c>
      <c r="R425">
        <v>0.41304347826086957</v>
      </c>
      <c r="S425">
        <v>0.75</v>
      </c>
      <c r="T425">
        <v>0.55000000000000004</v>
      </c>
      <c r="U425">
        <v>0.53333333333333333</v>
      </c>
      <c r="V425">
        <v>0.48888888888888887</v>
      </c>
      <c r="W425">
        <v>0.24448478708042107</v>
      </c>
      <c r="X425">
        <v>0.44937633310502395</v>
      </c>
      <c r="Y425">
        <v>44.937633310502392</v>
      </c>
      <c r="Z425" t="s">
        <v>968</v>
      </c>
      <c r="AA425">
        <v>0.5</v>
      </c>
      <c r="AB425">
        <v>0.5</v>
      </c>
      <c r="AC425">
        <v>1</v>
      </c>
      <c r="AD425" t="s">
        <v>976</v>
      </c>
      <c r="AE425">
        <v>6528552118</v>
      </c>
      <c r="AF425" t="s">
        <v>1032</v>
      </c>
    </row>
    <row r="426" spans="1:32" x14ac:dyDescent="0.35">
      <c r="A426">
        <v>424</v>
      </c>
      <c r="B426">
        <v>24</v>
      </c>
      <c r="C426">
        <v>2023</v>
      </c>
      <c r="D426" t="s">
        <v>526</v>
      </c>
      <c r="E426" t="s">
        <v>527</v>
      </c>
      <c r="F426" s="4">
        <v>45009</v>
      </c>
      <c r="G426" t="s">
        <v>18</v>
      </c>
      <c r="H426">
        <v>1322936</v>
      </c>
      <c r="I426">
        <v>661468</v>
      </c>
      <c r="J426">
        <v>661468</v>
      </c>
      <c r="K426">
        <v>2988552118</v>
      </c>
      <c r="L426">
        <v>3500000000</v>
      </c>
      <c r="M426">
        <v>260000000</v>
      </c>
      <c r="N426">
        <v>700000</v>
      </c>
      <c r="O426">
        <v>300000</v>
      </c>
      <c r="P426">
        <v>3500000</v>
      </c>
      <c r="Q426">
        <v>0.23194846748494483</v>
      </c>
      <c r="R426">
        <v>0.38043478260869568</v>
      </c>
      <c r="S426">
        <v>0.8125</v>
      </c>
      <c r="T426">
        <v>0.7</v>
      </c>
      <c r="U426">
        <v>0.66666666666666663</v>
      </c>
      <c r="V426">
        <v>0.77777777777777779</v>
      </c>
      <c r="W426">
        <v>0.23849877319526297</v>
      </c>
      <c r="X426">
        <v>0.53253450224224741</v>
      </c>
      <c r="Y426">
        <v>53.253450224224743</v>
      </c>
      <c r="Z426" t="s">
        <v>968</v>
      </c>
      <c r="AA426">
        <v>0.5</v>
      </c>
      <c r="AB426">
        <v>0.5</v>
      </c>
      <c r="AC426">
        <v>1</v>
      </c>
      <c r="AD426" t="s">
        <v>976</v>
      </c>
      <c r="AE426">
        <v>6748552118</v>
      </c>
      <c r="AF426" t="s">
        <v>1034</v>
      </c>
    </row>
    <row r="427" spans="1:32" x14ac:dyDescent="0.35">
      <c r="A427">
        <v>425</v>
      </c>
      <c r="B427">
        <v>25</v>
      </c>
      <c r="C427">
        <v>2023</v>
      </c>
      <c r="D427" t="s">
        <v>528</v>
      </c>
      <c r="E427" t="s">
        <v>328</v>
      </c>
      <c r="F427" s="4">
        <v>45240</v>
      </c>
      <c r="G427" t="s">
        <v>24</v>
      </c>
      <c r="H427">
        <v>1217058</v>
      </c>
      <c r="I427">
        <v>608529</v>
      </c>
      <c r="J427">
        <v>608529</v>
      </c>
      <c r="K427">
        <v>1822552118</v>
      </c>
      <c r="L427">
        <v>3600000000</v>
      </c>
      <c r="M427">
        <v>200000000</v>
      </c>
      <c r="N427">
        <v>450000</v>
      </c>
      <c r="O427">
        <v>190000</v>
      </c>
      <c r="P427">
        <v>1800000</v>
      </c>
      <c r="Q427">
        <v>0.14145250073953716</v>
      </c>
      <c r="R427">
        <v>0.39130434782608697</v>
      </c>
      <c r="S427">
        <v>0.625</v>
      </c>
      <c r="T427">
        <v>0.45</v>
      </c>
      <c r="U427">
        <v>0.42222222222222222</v>
      </c>
      <c r="V427">
        <v>0.4</v>
      </c>
      <c r="W427">
        <v>0.21941109767024283</v>
      </c>
      <c r="X427">
        <v>0.37575729889616705</v>
      </c>
      <c r="Y427">
        <v>37.575729889616703</v>
      </c>
      <c r="Z427" t="s">
        <v>967</v>
      </c>
      <c r="AA427">
        <v>0.5</v>
      </c>
      <c r="AB427">
        <v>0.5</v>
      </c>
      <c r="AC427">
        <v>1</v>
      </c>
      <c r="AD427" t="s">
        <v>976</v>
      </c>
      <c r="AE427">
        <v>5622552118</v>
      </c>
      <c r="AF427" t="s">
        <v>1026</v>
      </c>
    </row>
    <row r="428" spans="1:32" x14ac:dyDescent="0.35">
      <c r="A428">
        <v>426</v>
      </c>
      <c r="B428">
        <v>26</v>
      </c>
      <c r="C428">
        <v>2023</v>
      </c>
      <c r="D428" t="s">
        <v>529</v>
      </c>
      <c r="E428" t="s">
        <v>440</v>
      </c>
      <c r="F428" s="4">
        <v>44928</v>
      </c>
      <c r="G428" t="s">
        <v>441</v>
      </c>
      <c r="H428">
        <v>1188007</v>
      </c>
      <c r="I428">
        <v>594004</v>
      </c>
      <c r="J428">
        <v>594003</v>
      </c>
      <c r="K428">
        <v>3988552118</v>
      </c>
      <c r="L428">
        <v>5200000000</v>
      </c>
      <c r="M428">
        <v>300000000</v>
      </c>
      <c r="N428">
        <v>800000</v>
      </c>
      <c r="O428">
        <v>350000</v>
      </c>
      <c r="P428">
        <v>3000000</v>
      </c>
      <c r="Q428">
        <v>0.309560788878948</v>
      </c>
      <c r="R428">
        <v>0.56521739130434778</v>
      </c>
      <c r="S428">
        <v>0.9375</v>
      </c>
      <c r="T428">
        <v>0.8</v>
      </c>
      <c r="U428">
        <v>0.77777777777777779</v>
      </c>
      <c r="V428">
        <v>0.66666666666666663</v>
      </c>
      <c r="W428">
        <v>0.21417378622048594</v>
      </c>
      <c r="X428">
        <v>0.60910312611531436</v>
      </c>
      <c r="Y428">
        <v>60.910312611531438</v>
      </c>
      <c r="Z428" t="s">
        <v>966</v>
      </c>
      <c r="AA428">
        <v>0.50000042087294094</v>
      </c>
      <c r="AB428">
        <v>0.499999579127059</v>
      </c>
      <c r="AC428">
        <v>0.9999983165096531</v>
      </c>
      <c r="AD428" t="s">
        <v>976</v>
      </c>
      <c r="AE428">
        <v>9488552118</v>
      </c>
      <c r="AF428" t="s">
        <v>1029</v>
      </c>
    </row>
    <row r="429" spans="1:32" x14ac:dyDescent="0.35">
      <c r="A429">
        <v>427</v>
      </c>
      <c r="B429">
        <v>27</v>
      </c>
      <c r="C429">
        <v>2023</v>
      </c>
      <c r="D429" t="s">
        <v>530</v>
      </c>
      <c r="E429" t="s">
        <v>531</v>
      </c>
      <c r="F429" s="4">
        <v>45016</v>
      </c>
      <c r="G429" t="s">
        <v>48</v>
      </c>
      <c r="H429">
        <v>1147208</v>
      </c>
      <c r="I429">
        <v>573604</v>
      </c>
      <c r="J429">
        <v>573604</v>
      </c>
      <c r="K429">
        <v>2112552118</v>
      </c>
      <c r="L429">
        <v>3900000000</v>
      </c>
      <c r="M429">
        <v>200000000</v>
      </c>
      <c r="N429">
        <v>500000</v>
      </c>
      <c r="O429">
        <v>200000</v>
      </c>
      <c r="P429">
        <v>2000000</v>
      </c>
      <c r="Q429">
        <v>0.16396007394379808</v>
      </c>
      <c r="R429">
        <v>0.42391304347826086</v>
      </c>
      <c r="S429">
        <v>0.625</v>
      </c>
      <c r="T429">
        <v>0.5</v>
      </c>
      <c r="U429">
        <v>0.44444444444444442</v>
      </c>
      <c r="V429">
        <v>0.44444444444444442</v>
      </c>
      <c r="W429">
        <v>0.20681854647525749</v>
      </c>
      <c r="X429">
        <v>0.39918918192457747</v>
      </c>
      <c r="Y429">
        <v>39.918918192457745</v>
      </c>
      <c r="Z429" t="s">
        <v>967</v>
      </c>
      <c r="AA429">
        <v>0.5</v>
      </c>
      <c r="AB429">
        <v>0.5</v>
      </c>
      <c r="AC429">
        <v>1</v>
      </c>
      <c r="AD429" t="s">
        <v>976</v>
      </c>
      <c r="AE429">
        <v>6212552118</v>
      </c>
      <c r="AF429" t="s">
        <v>1034</v>
      </c>
    </row>
    <row r="430" spans="1:32" x14ac:dyDescent="0.35">
      <c r="A430">
        <v>428</v>
      </c>
      <c r="B430">
        <v>28</v>
      </c>
      <c r="C430">
        <v>2023</v>
      </c>
      <c r="D430" t="s">
        <v>532</v>
      </c>
      <c r="E430" t="s">
        <v>104</v>
      </c>
      <c r="F430" s="4">
        <v>45138</v>
      </c>
      <c r="G430" t="s">
        <v>38</v>
      </c>
      <c r="H430">
        <v>1145134</v>
      </c>
      <c r="I430">
        <v>572567</v>
      </c>
      <c r="J430">
        <v>572567</v>
      </c>
      <c r="K430">
        <v>1122552118</v>
      </c>
      <c r="L430">
        <v>2800000000</v>
      </c>
      <c r="M430">
        <v>210000000</v>
      </c>
      <c r="N430">
        <v>480000</v>
      </c>
      <c r="O430">
        <v>200000</v>
      </c>
      <c r="P430">
        <v>1900000</v>
      </c>
      <c r="Q430">
        <v>8.7123875763734954E-2</v>
      </c>
      <c r="R430">
        <v>0.30434782608695654</v>
      </c>
      <c r="S430">
        <v>0.65625</v>
      </c>
      <c r="T430">
        <v>0.48</v>
      </c>
      <c r="U430">
        <v>0.44444444444444442</v>
      </c>
      <c r="V430">
        <v>0.42222222222222222</v>
      </c>
      <c r="W430">
        <v>0.20644464595731332</v>
      </c>
      <c r="X430">
        <v>0.36421228357200386</v>
      </c>
      <c r="Y430">
        <v>36.421228357200384</v>
      </c>
      <c r="Z430" t="s">
        <v>967</v>
      </c>
      <c r="AA430">
        <v>0.5</v>
      </c>
      <c r="AB430">
        <v>0.5</v>
      </c>
      <c r="AC430">
        <v>1</v>
      </c>
      <c r="AD430" t="s">
        <v>976</v>
      </c>
      <c r="AE430">
        <v>4132552118</v>
      </c>
      <c r="AF430" t="s">
        <v>1028</v>
      </c>
    </row>
    <row r="431" spans="1:32" x14ac:dyDescent="0.35">
      <c r="A431">
        <v>429</v>
      </c>
      <c r="B431">
        <v>29</v>
      </c>
      <c r="C431">
        <v>2023</v>
      </c>
      <c r="D431" t="s">
        <v>533</v>
      </c>
      <c r="E431" t="s">
        <v>534</v>
      </c>
      <c r="F431" s="4">
        <v>45037</v>
      </c>
      <c r="G431" t="s">
        <v>18</v>
      </c>
      <c r="H431">
        <v>1117147</v>
      </c>
      <c r="I431">
        <v>558574</v>
      </c>
      <c r="J431">
        <v>558573</v>
      </c>
      <c r="K431">
        <v>2488552118</v>
      </c>
      <c r="L431">
        <v>3300000000</v>
      </c>
      <c r="M431">
        <v>280000000</v>
      </c>
      <c r="N431">
        <v>700000</v>
      </c>
      <c r="O431">
        <v>300000</v>
      </c>
      <c r="P431">
        <v>3800000</v>
      </c>
      <c r="Q431">
        <v>0.19314230678794325</v>
      </c>
      <c r="R431">
        <v>0.35869565217391303</v>
      </c>
      <c r="S431">
        <v>0.875</v>
      </c>
      <c r="T431">
        <v>0.7</v>
      </c>
      <c r="U431">
        <v>0.66666666666666663</v>
      </c>
      <c r="V431">
        <v>0.84444444444444444</v>
      </c>
      <c r="W431">
        <v>0.20139915232389807</v>
      </c>
      <c r="X431">
        <v>0.5351477828470238</v>
      </c>
      <c r="Y431">
        <v>53.514778284702381</v>
      </c>
      <c r="Z431" t="s">
        <v>968</v>
      </c>
      <c r="AA431">
        <v>0.50000044756867268</v>
      </c>
      <c r="AB431">
        <v>0.49999955243132732</v>
      </c>
      <c r="AC431">
        <v>0.99999820972691178</v>
      </c>
      <c r="AD431" t="s">
        <v>976</v>
      </c>
      <c r="AE431">
        <v>6068552118</v>
      </c>
      <c r="AF431" t="s">
        <v>1024</v>
      </c>
    </row>
    <row r="432" spans="1:32" x14ac:dyDescent="0.35">
      <c r="A432">
        <v>430</v>
      </c>
      <c r="B432">
        <v>30</v>
      </c>
      <c r="C432">
        <v>2023</v>
      </c>
      <c r="D432" t="s">
        <v>535</v>
      </c>
      <c r="E432" t="s">
        <v>249</v>
      </c>
      <c r="F432" s="4">
        <v>45061</v>
      </c>
      <c r="G432" t="s">
        <v>250</v>
      </c>
      <c r="H432">
        <v>1066332</v>
      </c>
      <c r="I432">
        <v>533166</v>
      </c>
      <c r="J432">
        <v>533166</v>
      </c>
      <c r="K432">
        <v>1988552118</v>
      </c>
      <c r="L432">
        <v>3000000000</v>
      </c>
      <c r="M432">
        <v>220000000</v>
      </c>
      <c r="N432">
        <v>500000</v>
      </c>
      <c r="O432">
        <v>220000</v>
      </c>
      <c r="P432">
        <v>2000000</v>
      </c>
      <c r="Q432">
        <v>0.15433614609094168</v>
      </c>
      <c r="R432">
        <v>0.32608695652173914</v>
      </c>
      <c r="S432">
        <v>0.6875</v>
      </c>
      <c r="T432">
        <v>0.5</v>
      </c>
      <c r="U432">
        <v>0.48888888888888887</v>
      </c>
      <c r="V432">
        <v>0.44444444444444442</v>
      </c>
      <c r="W432">
        <v>0.192238229074461</v>
      </c>
      <c r="X432">
        <v>0.39437538299214475</v>
      </c>
      <c r="Y432">
        <v>39.437538299214474</v>
      </c>
      <c r="Z432" t="s">
        <v>967</v>
      </c>
      <c r="AA432">
        <v>0.5</v>
      </c>
      <c r="AB432">
        <v>0.5</v>
      </c>
      <c r="AC432">
        <v>1</v>
      </c>
      <c r="AD432" t="s">
        <v>976</v>
      </c>
      <c r="AE432">
        <v>5208552118</v>
      </c>
      <c r="AF432" t="s">
        <v>1032</v>
      </c>
    </row>
    <row r="433" spans="1:32" x14ac:dyDescent="0.35">
      <c r="A433">
        <v>431</v>
      </c>
      <c r="B433">
        <v>31</v>
      </c>
      <c r="C433">
        <v>2023</v>
      </c>
      <c r="D433" t="s">
        <v>536</v>
      </c>
      <c r="E433" t="s">
        <v>174</v>
      </c>
      <c r="F433" s="4">
        <v>45166</v>
      </c>
      <c r="G433" t="s">
        <v>24</v>
      </c>
      <c r="H433">
        <v>1048222</v>
      </c>
      <c r="I433">
        <v>524111</v>
      </c>
      <c r="J433">
        <v>524111</v>
      </c>
      <c r="K433">
        <v>822552118</v>
      </c>
      <c r="L433">
        <v>2400000000</v>
      </c>
      <c r="M433">
        <v>200000000</v>
      </c>
      <c r="N433">
        <v>450000</v>
      </c>
      <c r="O433">
        <v>190000</v>
      </c>
      <c r="P433">
        <v>1800000</v>
      </c>
      <c r="Q433">
        <v>6.3840179345534001E-2</v>
      </c>
      <c r="R433">
        <v>0.2608695652173913</v>
      </c>
      <c r="S433">
        <v>0.625</v>
      </c>
      <c r="T433">
        <v>0.45</v>
      </c>
      <c r="U433">
        <v>0.42222222222222222</v>
      </c>
      <c r="V433">
        <v>0.4</v>
      </c>
      <c r="W433">
        <v>0.18897336003879622</v>
      </c>
      <c r="X433">
        <v>0.33626501686230909</v>
      </c>
      <c r="Y433">
        <v>33.62650168623091</v>
      </c>
      <c r="Z433" t="s">
        <v>967</v>
      </c>
      <c r="AA433">
        <v>0.5</v>
      </c>
      <c r="AB433">
        <v>0.5</v>
      </c>
      <c r="AC433">
        <v>1</v>
      </c>
      <c r="AD433" t="s">
        <v>976</v>
      </c>
      <c r="AE433">
        <v>3422552118</v>
      </c>
      <c r="AF433" t="s">
        <v>1031</v>
      </c>
    </row>
    <row r="434" spans="1:32" x14ac:dyDescent="0.35">
      <c r="A434">
        <v>432</v>
      </c>
      <c r="B434">
        <v>32</v>
      </c>
      <c r="C434">
        <v>2023</v>
      </c>
      <c r="D434" t="s">
        <v>537</v>
      </c>
      <c r="E434" t="s">
        <v>538</v>
      </c>
      <c r="F434" s="4">
        <v>45173</v>
      </c>
      <c r="G434" t="s">
        <v>24</v>
      </c>
      <c r="H434">
        <v>1038084</v>
      </c>
      <c r="I434">
        <v>519042</v>
      </c>
      <c r="J434">
        <v>519042</v>
      </c>
      <c r="K434">
        <v>744552118</v>
      </c>
      <c r="L434">
        <v>2100000000</v>
      </c>
      <c r="M434">
        <v>180000000</v>
      </c>
      <c r="N434">
        <v>400000</v>
      </c>
      <c r="O434">
        <v>170000</v>
      </c>
      <c r="P434">
        <v>1600000</v>
      </c>
      <c r="Q434">
        <v>5.7786418276801761E-2</v>
      </c>
      <c r="R434">
        <v>0.22826086956521738</v>
      </c>
      <c r="S434">
        <v>0.5625</v>
      </c>
      <c r="T434">
        <v>0.4</v>
      </c>
      <c r="U434">
        <v>0.37777777777777777</v>
      </c>
      <c r="V434">
        <v>0.35555555555555557</v>
      </c>
      <c r="W434">
        <v>0.18714568238647325</v>
      </c>
      <c r="X434">
        <v>0.3019447059562011</v>
      </c>
      <c r="Y434">
        <v>30.19447059562011</v>
      </c>
      <c r="Z434" t="s">
        <v>967</v>
      </c>
      <c r="AA434">
        <v>0.5</v>
      </c>
      <c r="AB434">
        <v>0.5</v>
      </c>
      <c r="AC434">
        <v>1</v>
      </c>
      <c r="AD434" t="s">
        <v>976</v>
      </c>
      <c r="AE434">
        <v>3024552118</v>
      </c>
      <c r="AF434" t="s">
        <v>1025</v>
      </c>
    </row>
    <row r="435" spans="1:32" x14ac:dyDescent="0.35">
      <c r="A435">
        <v>433</v>
      </c>
      <c r="B435">
        <v>33</v>
      </c>
      <c r="C435">
        <v>2023</v>
      </c>
      <c r="D435" t="s">
        <v>539</v>
      </c>
      <c r="E435" t="s">
        <v>53</v>
      </c>
      <c r="F435" s="4">
        <v>44956</v>
      </c>
      <c r="G435" t="s">
        <v>24</v>
      </c>
      <c r="H435">
        <v>1012517</v>
      </c>
      <c r="I435">
        <v>506259</v>
      </c>
      <c r="J435">
        <v>506258</v>
      </c>
      <c r="K435">
        <v>1744552118</v>
      </c>
      <c r="L435">
        <v>2200000000</v>
      </c>
      <c r="M435">
        <v>200000000</v>
      </c>
      <c r="N435">
        <v>450000</v>
      </c>
      <c r="O435">
        <v>190000</v>
      </c>
      <c r="P435">
        <v>1800000</v>
      </c>
      <c r="Q435">
        <v>0.1353987396708049</v>
      </c>
      <c r="R435">
        <v>0.2391304347826087</v>
      </c>
      <c r="S435">
        <v>0.625</v>
      </c>
      <c r="T435">
        <v>0.45</v>
      </c>
      <c r="U435">
        <v>0.42222222222222222</v>
      </c>
      <c r="V435">
        <v>0.4</v>
      </c>
      <c r="W435">
        <v>0.18253646611729371</v>
      </c>
      <c r="X435">
        <v>0.34474184721557954</v>
      </c>
      <c r="Y435">
        <v>34.474184721557954</v>
      </c>
      <c r="Z435" t="s">
        <v>967</v>
      </c>
      <c r="AA435">
        <v>0.50000049381886924</v>
      </c>
      <c r="AB435">
        <v>0.49999950618113076</v>
      </c>
      <c r="AC435">
        <v>0.99999802472647403</v>
      </c>
      <c r="AD435" t="s">
        <v>976</v>
      </c>
      <c r="AE435">
        <v>4144552118</v>
      </c>
      <c r="AF435" t="s">
        <v>1029</v>
      </c>
    </row>
    <row r="436" spans="1:32" x14ac:dyDescent="0.35">
      <c r="A436">
        <v>434</v>
      </c>
      <c r="B436">
        <v>34</v>
      </c>
      <c r="C436">
        <v>2023</v>
      </c>
      <c r="D436" t="s">
        <v>540</v>
      </c>
      <c r="E436" t="s">
        <v>84</v>
      </c>
      <c r="F436" s="4">
        <v>45093</v>
      </c>
      <c r="G436" t="s">
        <v>85</v>
      </c>
      <c r="H436">
        <v>1001747</v>
      </c>
      <c r="I436">
        <v>500874</v>
      </c>
      <c r="J436">
        <v>500873</v>
      </c>
      <c r="K436">
        <v>1744552118</v>
      </c>
      <c r="L436">
        <v>2200000000</v>
      </c>
      <c r="M436">
        <v>210000000</v>
      </c>
      <c r="N436">
        <v>480000</v>
      </c>
      <c r="O436">
        <v>200000</v>
      </c>
      <c r="P436">
        <v>1900000</v>
      </c>
      <c r="Q436">
        <v>0.1353987396708049</v>
      </c>
      <c r="R436">
        <v>0.2391304347826087</v>
      </c>
      <c r="S436">
        <v>0.65625</v>
      </c>
      <c r="T436">
        <v>0.48</v>
      </c>
      <c r="U436">
        <v>0.44444444444444442</v>
      </c>
      <c r="V436">
        <v>0.42222222222222222</v>
      </c>
      <c r="W436">
        <v>0.1805948515665422</v>
      </c>
      <c r="X436">
        <v>0.35897132517055241</v>
      </c>
      <c r="Y436">
        <v>35.89713251705524</v>
      </c>
      <c r="Z436" t="s">
        <v>967</v>
      </c>
      <c r="AA436">
        <v>0.50000049912802336</v>
      </c>
      <c r="AB436">
        <v>0.49999950087197664</v>
      </c>
      <c r="AC436">
        <v>0.99999800348989965</v>
      </c>
      <c r="AD436" t="s">
        <v>976</v>
      </c>
      <c r="AE436">
        <v>4154552118</v>
      </c>
      <c r="AF436" t="s">
        <v>1027</v>
      </c>
    </row>
    <row r="437" spans="1:32" x14ac:dyDescent="0.35">
      <c r="A437">
        <v>435</v>
      </c>
      <c r="B437">
        <v>35</v>
      </c>
      <c r="C437">
        <v>2023</v>
      </c>
      <c r="D437" t="s">
        <v>541</v>
      </c>
      <c r="E437" t="s">
        <v>433</v>
      </c>
      <c r="F437" s="4">
        <v>45005</v>
      </c>
      <c r="G437" t="s">
        <v>38</v>
      </c>
      <c r="H437">
        <v>953087</v>
      </c>
      <c r="I437">
        <v>571852</v>
      </c>
      <c r="J437">
        <v>381235</v>
      </c>
      <c r="K437">
        <v>822552118</v>
      </c>
      <c r="L437">
        <v>2400000000</v>
      </c>
      <c r="M437">
        <v>180000000</v>
      </c>
      <c r="N437">
        <v>400000</v>
      </c>
      <c r="O437">
        <v>170000</v>
      </c>
      <c r="P437">
        <v>1600000</v>
      </c>
      <c r="Q437">
        <v>6.3840179345534001E-2</v>
      </c>
      <c r="R437">
        <v>0.2608695652173913</v>
      </c>
      <c r="S437">
        <v>0.5625</v>
      </c>
      <c r="T437">
        <v>0.4</v>
      </c>
      <c r="U437">
        <v>0.37777777777777777</v>
      </c>
      <c r="V437">
        <v>0.35555555555555557</v>
      </c>
      <c r="W437">
        <v>0.17182243150715801</v>
      </c>
      <c r="X437">
        <v>0.3068923036127178</v>
      </c>
      <c r="Y437">
        <v>30.689230361271779</v>
      </c>
      <c r="Z437" t="s">
        <v>967</v>
      </c>
      <c r="AA437">
        <v>0.59999979015556815</v>
      </c>
      <c r="AB437">
        <v>0.40000020984443185</v>
      </c>
      <c r="AC437">
        <v>0.66666724956807011</v>
      </c>
      <c r="AD437" t="s">
        <v>976</v>
      </c>
      <c r="AE437">
        <v>3402552118</v>
      </c>
      <c r="AF437" t="s">
        <v>1034</v>
      </c>
    </row>
    <row r="438" spans="1:32" x14ac:dyDescent="0.35">
      <c r="A438">
        <v>436</v>
      </c>
      <c r="B438">
        <v>36</v>
      </c>
      <c r="C438">
        <v>2023</v>
      </c>
      <c r="D438" t="s">
        <v>400</v>
      </c>
      <c r="E438" t="s">
        <v>20</v>
      </c>
      <c r="F438" s="4">
        <v>44708</v>
      </c>
      <c r="G438" t="s">
        <v>21</v>
      </c>
      <c r="H438">
        <v>896411</v>
      </c>
      <c r="I438">
        <v>537847</v>
      </c>
      <c r="J438">
        <v>358564</v>
      </c>
      <c r="K438">
        <v>2112884661</v>
      </c>
      <c r="L438">
        <v>2400000000</v>
      </c>
      <c r="M438">
        <v>220000000</v>
      </c>
      <c r="N438">
        <v>600000</v>
      </c>
      <c r="O438">
        <v>250000</v>
      </c>
      <c r="P438">
        <v>2000000</v>
      </c>
      <c r="Q438">
        <v>0.16398588337799139</v>
      </c>
      <c r="R438">
        <v>0.2608695652173913</v>
      </c>
      <c r="S438">
        <v>0.6875</v>
      </c>
      <c r="T438">
        <v>0.6</v>
      </c>
      <c r="U438">
        <v>0.55555555555555558</v>
      </c>
      <c r="V438">
        <v>0.44444444444444442</v>
      </c>
      <c r="W438">
        <v>0.16160488774871867</v>
      </c>
      <c r="X438">
        <v>0.40432237830290962</v>
      </c>
      <c r="Y438">
        <v>40.432237830290966</v>
      </c>
      <c r="Z438" t="s">
        <v>968</v>
      </c>
      <c r="AA438">
        <v>0.60000044622388615</v>
      </c>
      <c r="AB438">
        <v>0.39999955377611385</v>
      </c>
      <c r="AC438">
        <v>0.66666542715679367</v>
      </c>
      <c r="AD438" t="s">
        <v>977</v>
      </c>
      <c r="AE438">
        <v>4732884661</v>
      </c>
      <c r="AF438" t="s">
        <v>1032</v>
      </c>
    </row>
    <row r="439" spans="1:32" x14ac:dyDescent="0.35">
      <c r="A439">
        <v>437</v>
      </c>
      <c r="B439">
        <v>37</v>
      </c>
      <c r="C439">
        <v>2023</v>
      </c>
      <c r="D439" t="s">
        <v>542</v>
      </c>
      <c r="E439" t="s">
        <v>433</v>
      </c>
      <c r="F439" s="4">
        <v>45118</v>
      </c>
      <c r="G439" t="s">
        <v>38</v>
      </c>
      <c r="H439">
        <v>838262</v>
      </c>
      <c r="I439">
        <v>502957</v>
      </c>
      <c r="J439">
        <v>335305</v>
      </c>
      <c r="K439">
        <v>611552118</v>
      </c>
      <c r="L439">
        <v>2300000000</v>
      </c>
      <c r="M439">
        <v>150000000</v>
      </c>
      <c r="N439">
        <v>300000</v>
      </c>
      <c r="O439">
        <v>130000</v>
      </c>
      <c r="P439">
        <v>1200000</v>
      </c>
      <c r="Q439">
        <v>4.7463979531399338E-2</v>
      </c>
      <c r="R439">
        <v>0.25</v>
      </c>
      <c r="S439">
        <v>0.46875</v>
      </c>
      <c r="T439">
        <v>0.3</v>
      </c>
      <c r="U439">
        <v>0.28888888888888886</v>
      </c>
      <c r="V439">
        <v>0.26666666666666666</v>
      </c>
      <c r="W439">
        <v>0.15112179169378376</v>
      </c>
      <c r="X439">
        <v>0.24953496895752367</v>
      </c>
      <c r="Y439">
        <v>24.953496895752366</v>
      </c>
      <c r="Z439" t="s">
        <v>967</v>
      </c>
      <c r="AA439">
        <v>0.59999976141111011</v>
      </c>
      <c r="AB439">
        <v>0.40000023858888989</v>
      </c>
      <c r="AC439">
        <v>0.66666732941384654</v>
      </c>
      <c r="AD439" t="s">
        <v>976</v>
      </c>
      <c r="AE439">
        <v>3061552118</v>
      </c>
      <c r="AF439" t="s">
        <v>1028</v>
      </c>
    </row>
    <row r="440" spans="1:32" x14ac:dyDescent="0.35">
      <c r="A440">
        <v>438</v>
      </c>
      <c r="B440">
        <v>38</v>
      </c>
      <c r="C440">
        <v>2023</v>
      </c>
      <c r="D440" t="s">
        <v>543</v>
      </c>
      <c r="E440" t="s">
        <v>174</v>
      </c>
      <c r="F440" s="4">
        <v>45033</v>
      </c>
      <c r="G440" t="s">
        <v>24</v>
      </c>
      <c r="H440">
        <v>726166</v>
      </c>
      <c r="I440">
        <v>435700</v>
      </c>
      <c r="J440">
        <v>290466</v>
      </c>
      <c r="K440">
        <v>744552118</v>
      </c>
      <c r="L440">
        <v>2300000000</v>
      </c>
      <c r="M440">
        <v>160000000</v>
      </c>
      <c r="N440">
        <v>300000</v>
      </c>
      <c r="O440">
        <v>130000</v>
      </c>
      <c r="P440">
        <v>1200000</v>
      </c>
      <c r="Q440">
        <v>5.7786418276801761E-2</v>
      </c>
      <c r="R440">
        <v>0.25</v>
      </c>
      <c r="S440">
        <v>0.5</v>
      </c>
      <c r="T440">
        <v>0.3</v>
      </c>
      <c r="U440">
        <v>0.28888888888888886</v>
      </c>
      <c r="V440">
        <v>0.26666666666666666</v>
      </c>
      <c r="W440">
        <v>0.13091313573454144</v>
      </c>
      <c r="X440">
        <v>0.25385755577617941</v>
      </c>
      <c r="Y440">
        <v>25.385755577617942</v>
      </c>
      <c r="Z440" t="s">
        <v>967</v>
      </c>
      <c r="AA440">
        <v>0.60000055083823811</v>
      </c>
      <c r="AB440">
        <v>0.39999944916176189</v>
      </c>
      <c r="AC440">
        <v>0.66666513656185444</v>
      </c>
      <c r="AD440" t="s">
        <v>977</v>
      </c>
      <c r="AE440">
        <v>3204552118</v>
      </c>
      <c r="AF440" t="s">
        <v>1024</v>
      </c>
    </row>
    <row r="441" spans="1:32" x14ac:dyDescent="0.35">
      <c r="A441">
        <v>439</v>
      </c>
      <c r="B441">
        <v>39</v>
      </c>
      <c r="C441">
        <v>2023</v>
      </c>
      <c r="D441" t="s">
        <v>544</v>
      </c>
      <c r="E441" t="s">
        <v>45</v>
      </c>
      <c r="F441" s="4">
        <v>45124</v>
      </c>
      <c r="G441" t="s">
        <v>24</v>
      </c>
      <c r="H441">
        <v>647928</v>
      </c>
      <c r="I441">
        <v>388757</v>
      </c>
      <c r="J441">
        <v>259171</v>
      </c>
      <c r="K441">
        <v>1988552118</v>
      </c>
      <c r="L441">
        <v>2600000000</v>
      </c>
      <c r="M441">
        <v>210000000</v>
      </c>
      <c r="N441">
        <v>450000</v>
      </c>
      <c r="O441">
        <v>200000</v>
      </c>
      <c r="P441">
        <v>2000000</v>
      </c>
      <c r="Q441">
        <v>0.15433614609094168</v>
      </c>
      <c r="R441">
        <v>0.28260869565217389</v>
      </c>
      <c r="S441">
        <v>0.65625</v>
      </c>
      <c r="T441">
        <v>0.45</v>
      </c>
      <c r="U441">
        <v>0.44444444444444442</v>
      </c>
      <c r="V441">
        <v>0.44444444444444442</v>
      </c>
      <c r="W441">
        <v>0.11680839671674241</v>
      </c>
      <c r="X441">
        <v>0.36122151930719182</v>
      </c>
      <c r="Y441">
        <v>36.122151930719184</v>
      </c>
      <c r="Z441" t="s">
        <v>967</v>
      </c>
      <c r="AA441">
        <v>0.60000030867627263</v>
      </c>
      <c r="AB441">
        <v>0.39999969132372731</v>
      </c>
      <c r="AC441">
        <v>0.66666580923301699</v>
      </c>
      <c r="AD441" t="s">
        <v>977</v>
      </c>
      <c r="AE441">
        <v>4798552118</v>
      </c>
      <c r="AF441" t="s">
        <v>1028</v>
      </c>
    </row>
    <row r="442" spans="1:32" x14ac:dyDescent="0.35">
      <c r="A442">
        <v>440</v>
      </c>
      <c r="B442">
        <v>40</v>
      </c>
      <c r="C442">
        <v>2023</v>
      </c>
      <c r="D442" t="s">
        <v>545</v>
      </c>
      <c r="E442" t="s">
        <v>53</v>
      </c>
      <c r="F442" s="4">
        <v>45287</v>
      </c>
      <c r="G442" t="s">
        <v>24</v>
      </c>
      <c r="H442">
        <v>641364</v>
      </c>
      <c r="I442">
        <v>384818</v>
      </c>
      <c r="J442">
        <v>256546</v>
      </c>
      <c r="K442">
        <v>611552118</v>
      </c>
      <c r="L442">
        <v>2200000000</v>
      </c>
      <c r="M442">
        <v>140000000</v>
      </c>
      <c r="N442">
        <v>260000</v>
      </c>
      <c r="O442">
        <v>110000</v>
      </c>
      <c r="P442">
        <v>900000</v>
      </c>
      <c r="Q442">
        <v>4.7463979531399338E-2</v>
      </c>
      <c r="R442">
        <v>0.2391304347826087</v>
      </c>
      <c r="S442">
        <v>0.4375</v>
      </c>
      <c r="T442">
        <v>0.26</v>
      </c>
      <c r="U442">
        <v>0.24444444444444444</v>
      </c>
      <c r="V442">
        <v>0.2</v>
      </c>
      <c r="W442">
        <v>0.11562503943622869</v>
      </c>
      <c r="X442">
        <v>0.21971722234445834</v>
      </c>
      <c r="Y442">
        <v>21.971722234445835</v>
      </c>
      <c r="Z442" t="s">
        <v>967</v>
      </c>
      <c r="AA442">
        <v>0.59999937632919842</v>
      </c>
      <c r="AB442">
        <v>0.40000062367080158</v>
      </c>
      <c r="AC442">
        <v>0.66666839908736075</v>
      </c>
      <c r="AD442" t="s">
        <v>976</v>
      </c>
      <c r="AE442">
        <v>2951552118</v>
      </c>
      <c r="AF442" t="s">
        <v>1035</v>
      </c>
    </row>
    <row r="443" spans="1:32" x14ac:dyDescent="0.35">
      <c r="A443">
        <v>441</v>
      </c>
      <c r="B443">
        <v>41</v>
      </c>
      <c r="C443">
        <v>2023</v>
      </c>
      <c r="D443" t="s">
        <v>546</v>
      </c>
      <c r="E443" t="s">
        <v>438</v>
      </c>
      <c r="F443" s="4">
        <v>45139</v>
      </c>
      <c r="G443" t="s">
        <v>48</v>
      </c>
      <c r="H443">
        <v>630148</v>
      </c>
      <c r="I443">
        <v>378089</v>
      </c>
      <c r="J443">
        <v>252059</v>
      </c>
      <c r="K443">
        <v>188552118</v>
      </c>
      <c r="L443">
        <v>1200000000</v>
      </c>
      <c r="M443">
        <v>130000000</v>
      </c>
      <c r="N443">
        <v>240000</v>
      </c>
      <c r="O443">
        <v>100000</v>
      </c>
      <c r="P443">
        <v>800000</v>
      </c>
      <c r="Q443">
        <v>1.4633967581736006E-2</v>
      </c>
      <c r="R443">
        <v>0.13043478260869565</v>
      </c>
      <c r="S443">
        <v>0.40625</v>
      </c>
      <c r="T443">
        <v>0.24</v>
      </c>
      <c r="U443">
        <v>0.22222222222222221</v>
      </c>
      <c r="V443">
        <v>0.17777777777777778</v>
      </c>
      <c r="W443">
        <v>0.11360302004892797</v>
      </c>
      <c r="X443">
        <v>0.18206408163579504</v>
      </c>
      <c r="Y443">
        <v>18.206408163579503</v>
      </c>
      <c r="Z443" t="s">
        <v>970</v>
      </c>
      <c r="AA443">
        <v>0.60000031738575699</v>
      </c>
      <c r="AB443">
        <v>0.39999968261424301</v>
      </c>
      <c r="AC443">
        <v>0.66666578504003027</v>
      </c>
      <c r="AD443" t="s">
        <v>977</v>
      </c>
      <c r="AE443">
        <v>1518552118</v>
      </c>
      <c r="AF443" t="s">
        <v>1031</v>
      </c>
    </row>
    <row r="444" spans="1:32" x14ac:dyDescent="0.35">
      <c r="A444">
        <v>442</v>
      </c>
      <c r="B444">
        <v>42</v>
      </c>
      <c r="C444">
        <v>2023</v>
      </c>
      <c r="D444" t="s">
        <v>547</v>
      </c>
      <c r="E444" t="s">
        <v>517</v>
      </c>
      <c r="F444" s="4">
        <v>45177</v>
      </c>
      <c r="G444" t="s">
        <v>18</v>
      </c>
      <c r="H444">
        <v>590542</v>
      </c>
      <c r="I444">
        <v>354325</v>
      </c>
      <c r="J444">
        <v>236217</v>
      </c>
      <c r="K444">
        <v>2744552118</v>
      </c>
      <c r="L444">
        <v>4800000000</v>
      </c>
      <c r="M444">
        <v>260000000</v>
      </c>
      <c r="N444">
        <v>700000</v>
      </c>
      <c r="O444">
        <v>300000</v>
      </c>
      <c r="P444">
        <v>3500000</v>
      </c>
      <c r="Q444">
        <v>0.21301106106480805</v>
      </c>
      <c r="R444">
        <v>0.52173913043478259</v>
      </c>
      <c r="S444">
        <v>0.8125</v>
      </c>
      <c r="T444">
        <v>0.7</v>
      </c>
      <c r="U444">
        <v>0.66666666666666663</v>
      </c>
      <c r="V444">
        <v>0.77777777777777779</v>
      </c>
      <c r="W444">
        <v>0.10646285422747358</v>
      </c>
      <c r="X444">
        <v>0.53862355713060062</v>
      </c>
      <c r="Y444">
        <v>53.862355713060062</v>
      </c>
      <c r="Z444" t="s">
        <v>968</v>
      </c>
      <c r="AA444">
        <v>0.59999966132806815</v>
      </c>
      <c r="AB444">
        <v>0.40000033867193191</v>
      </c>
      <c r="AC444">
        <v>0.66666760742256403</v>
      </c>
      <c r="AD444" t="s">
        <v>976</v>
      </c>
      <c r="AE444">
        <v>7804552118</v>
      </c>
      <c r="AF444" t="s">
        <v>1025</v>
      </c>
    </row>
    <row r="445" spans="1:32" x14ac:dyDescent="0.35">
      <c r="A445">
        <v>443</v>
      </c>
      <c r="B445">
        <v>43</v>
      </c>
      <c r="C445">
        <v>2023</v>
      </c>
      <c r="D445" t="s">
        <v>548</v>
      </c>
      <c r="E445" t="s">
        <v>37</v>
      </c>
      <c r="F445" s="4">
        <v>45156</v>
      </c>
      <c r="G445" t="s">
        <v>38</v>
      </c>
      <c r="H445">
        <v>589245</v>
      </c>
      <c r="I445">
        <v>353547</v>
      </c>
      <c r="J445">
        <v>235698</v>
      </c>
      <c r="K445">
        <v>1122552118</v>
      </c>
      <c r="L445">
        <v>2500000000</v>
      </c>
      <c r="M445">
        <v>200000000</v>
      </c>
      <c r="N445">
        <v>450000</v>
      </c>
      <c r="O445">
        <v>190000</v>
      </c>
      <c r="P445">
        <v>1800000</v>
      </c>
      <c r="Q445">
        <v>8.7123875763734954E-2</v>
      </c>
      <c r="R445">
        <v>0.27173913043478259</v>
      </c>
      <c r="S445">
        <v>0.625</v>
      </c>
      <c r="T445">
        <v>0.45</v>
      </c>
      <c r="U445">
        <v>0.42222222222222222</v>
      </c>
      <c r="V445">
        <v>0.4</v>
      </c>
      <c r="W445">
        <v>0.10622903119383155</v>
      </c>
      <c r="X445">
        <v>0.33320203213159566</v>
      </c>
      <c r="Y445">
        <v>33.320203213159566</v>
      </c>
      <c r="Z445" t="s">
        <v>967</v>
      </c>
      <c r="AA445">
        <v>0.6</v>
      </c>
      <c r="AB445">
        <v>0.4</v>
      </c>
      <c r="AC445">
        <v>0.66666666666666663</v>
      </c>
      <c r="AD445" t="s">
        <v>977</v>
      </c>
      <c r="AE445">
        <v>3822552118</v>
      </c>
      <c r="AF445" t="s">
        <v>1031</v>
      </c>
    </row>
    <row r="446" spans="1:32" x14ac:dyDescent="0.35">
      <c r="A446">
        <v>444</v>
      </c>
      <c r="B446">
        <v>44</v>
      </c>
      <c r="C446">
        <v>2023</v>
      </c>
      <c r="D446" t="s">
        <v>549</v>
      </c>
      <c r="E446" t="s">
        <v>20</v>
      </c>
      <c r="F446" s="4">
        <v>44963</v>
      </c>
      <c r="G446" t="s">
        <v>21</v>
      </c>
      <c r="H446">
        <v>581678</v>
      </c>
      <c r="I446">
        <v>349007</v>
      </c>
      <c r="J446">
        <v>232671</v>
      </c>
      <c r="K446">
        <v>988552118</v>
      </c>
      <c r="L446">
        <v>2100000000</v>
      </c>
      <c r="M446">
        <v>150000000</v>
      </c>
      <c r="N446">
        <v>300000</v>
      </c>
      <c r="O446">
        <v>130000</v>
      </c>
      <c r="P446">
        <v>1200000</v>
      </c>
      <c r="Q446">
        <v>7.6723824696938531E-2</v>
      </c>
      <c r="R446">
        <v>0.22826086956521738</v>
      </c>
      <c r="S446">
        <v>0.46875</v>
      </c>
      <c r="T446">
        <v>0.3</v>
      </c>
      <c r="U446">
        <v>0.28888888888888886</v>
      </c>
      <c r="V446">
        <v>0.26666666666666666</v>
      </c>
      <c r="W446">
        <v>0.10486485317103335</v>
      </c>
      <c r="X446">
        <v>0.24601782567590511</v>
      </c>
      <c r="Y446">
        <v>24.601782567590512</v>
      </c>
      <c r="Z446" t="s">
        <v>967</v>
      </c>
      <c r="AA446">
        <v>0.60000034383284218</v>
      </c>
      <c r="AB446">
        <v>0.39999965616715777</v>
      </c>
      <c r="AC446">
        <v>0.66666571157598553</v>
      </c>
      <c r="AD446" t="s">
        <v>977</v>
      </c>
      <c r="AE446">
        <v>3238552118</v>
      </c>
      <c r="AF446" t="s">
        <v>1033</v>
      </c>
    </row>
    <row r="447" spans="1:32" x14ac:dyDescent="0.35">
      <c r="A447">
        <v>445</v>
      </c>
      <c r="B447">
        <v>45</v>
      </c>
      <c r="C447">
        <v>2023</v>
      </c>
      <c r="D447" t="s">
        <v>550</v>
      </c>
      <c r="E447" t="s">
        <v>445</v>
      </c>
      <c r="F447" s="4">
        <v>45156</v>
      </c>
      <c r="G447" t="s">
        <v>18</v>
      </c>
      <c r="H447">
        <v>577904</v>
      </c>
      <c r="I447">
        <v>346742</v>
      </c>
      <c r="J447">
        <v>231162</v>
      </c>
      <c r="K447">
        <v>744552118</v>
      </c>
      <c r="L447">
        <v>2400000000</v>
      </c>
      <c r="M447">
        <v>240000000</v>
      </c>
      <c r="N447">
        <v>600000</v>
      </c>
      <c r="O447">
        <v>260000</v>
      </c>
      <c r="P447">
        <v>3500000</v>
      </c>
      <c r="Q447">
        <v>5.7786418276801761E-2</v>
      </c>
      <c r="R447">
        <v>0.2608695652173913</v>
      </c>
      <c r="S447">
        <v>0.75</v>
      </c>
      <c r="T447">
        <v>0.6</v>
      </c>
      <c r="U447">
        <v>0.57777777777777772</v>
      </c>
      <c r="V447">
        <v>0.77777777777777779</v>
      </c>
      <c r="W447">
        <v>0.10418447681870872</v>
      </c>
      <c r="X447">
        <v>0.43115411827128319</v>
      </c>
      <c r="Y447">
        <v>43.11541182712832</v>
      </c>
      <c r="Z447" t="s">
        <v>968</v>
      </c>
      <c r="AA447">
        <v>0.59999930784351729</v>
      </c>
      <c r="AB447">
        <v>0.40000069215648276</v>
      </c>
      <c r="AC447">
        <v>0.6666685893257811</v>
      </c>
      <c r="AD447" t="s">
        <v>976</v>
      </c>
      <c r="AE447">
        <v>3384552118</v>
      </c>
      <c r="AF447" t="s">
        <v>1031</v>
      </c>
    </row>
    <row r="448" spans="1:32" x14ac:dyDescent="0.35">
      <c r="A448">
        <v>446</v>
      </c>
      <c r="B448">
        <v>46</v>
      </c>
      <c r="C448">
        <v>2023</v>
      </c>
      <c r="D448" t="s">
        <v>551</v>
      </c>
      <c r="E448" t="s">
        <v>391</v>
      </c>
      <c r="F448" s="4">
        <v>45078</v>
      </c>
      <c r="G448" t="s">
        <v>98</v>
      </c>
      <c r="H448">
        <v>564236</v>
      </c>
      <c r="I448">
        <v>338542</v>
      </c>
      <c r="J448">
        <v>225694</v>
      </c>
      <c r="K448">
        <v>188552118</v>
      </c>
      <c r="L448">
        <v>1200000000</v>
      </c>
      <c r="M448">
        <v>120000000</v>
      </c>
      <c r="N448">
        <v>220000</v>
      </c>
      <c r="O448">
        <v>90000</v>
      </c>
      <c r="P448">
        <v>700000</v>
      </c>
      <c r="Q448">
        <v>1.4633967581736006E-2</v>
      </c>
      <c r="R448">
        <v>0.13043478260869565</v>
      </c>
      <c r="S448">
        <v>0.375</v>
      </c>
      <c r="T448">
        <v>0.22</v>
      </c>
      <c r="U448">
        <v>0.2</v>
      </c>
      <c r="V448">
        <v>0.15555555555555556</v>
      </c>
      <c r="W448">
        <v>0.10172041111028983</v>
      </c>
      <c r="X448">
        <v>0.16771393909698928</v>
      </c>
      <c r="Y448">
        <v>16.771393909698929</v>
      </c>
      <c r="Z448" t="s">
        <v>970</v>
      </c>
      <c r="AA448">
        <v>0.60000070892321655</v>
      </c>
      <c r="AB448">
        <v>0.39999929107678345</v>
      </c>
      <c r="AC448">
        <v>0.66666469743783641</v>
      </c>
      <c r="AD448" t="s">
        <v>977</v>
      </c>
      <c r="AE448">
        <v>1508552118</v>
      </c>
      <c r="AF448" t="s">
        <v>1027</v>
      </c>
    </row>
    <row r="449" spans="1:32" x14ac:dyDescent="0.35">
      <c r="A449">
        <v>447</v>
      </c>
      <c r="B449">
        <v>47</v>
      </c>
      <c r="C449">
        <v>2023</v>
      </c>
      <c r="D449" t="s">
        <v>552</v>
      </c>
      <c r="E449" t="s">
        <v>20</v>
      </c>
      <c r="F449" s="4">
        <v>45040</v>
      </c>
      <c r="G449" t="s">
        <v>21</v>
      </c>
      <c r="H449">
        <v>550613</v>
      </c>
      <c r="I449">
        <v>330368</v>
      </c>
      <c r="J449">
        <v>220245</v>
      </c>
      <c r="K449">
        <v>2988552118</v>
      </c>
      <c r="L449">
        <v>3200000000</v>
      </c>
      <c r="M449">
        <v>260000000</v>
      </c>
      <c r="N449">
        <v>650000</v>
      </c>
      <c r="O449">
        <v>280000</v>
      </c>
      <c r="P449">
        <v>2800000</v>
      </c>
      <c r="Q449">
        <v>0.23194846748494483</v>
      </c>
      <c r="R449">
        <v>0.34782608695652173</v>
      </c>
      <c r="S449">
        <v>0.8125</v>
      </c>
      <c r="T449">
        <v>0.65</v>
      </c>
      <c r="U449">
        <v>0.62222222222222223</v>
      </c>
      <c r="V449">
        <v>0.62222222222222223</v>
      </c>
      <c r="W449">
        <v>9.9264457997486899E-2</v>
      </c>
      <c r="X449">
        <v>0.48023080486517788</v>
      </c>
      <c r="Y449">
        <v>48.023080486517792</v>
      </c>
      <c r="Z449" t="s">
        <v>968</v>
      </c>
      <c r="AA449">
        <v>0.60000036323152561</v>
      </c>
      <c r="AB449">
        <v>0.39999963676847439</v>
      </c>
      <c r="AC449">
        <v>0.66666565769081754</v>
      </c>
      <c r="AD449" t="s">
        <v>977</v>
      </c>
      <c r="AE449">
        <v>6448552118</v>
      </c>
      <c r="AF449" t="s">
        <v>1024</v>
      </c>
    </row>
    <row r="450" spans="1:32" x14ac:dyDescent="0.35">
      <c r="A450">
        <v>448</v>
      </c>
      <c r="B450">
        <v>48</v>
      </c>
      <c r="C450">
        <v>2023</v>
      </c>
      <c r="D450" t="s">
        <v>553</v>
      </c>
      <c r="E450" t="s">
        <v>88</v>
      </c>
      <c r="F450" s="4">
        <v>45243</v>
      </c>
      <c r="G450" t="s">
        <v>24</v>
      </c>
      <c r="H450">
        <v>530174</v>
      </c>
      <c r="I450">
        <v>318104</v>
      </c>
      <c r="J450">
        <v>212070</v>
      </c>
      <c r="K450">
        <v>988552118</v>
      </c>
      <c r="L450">
        <v>2600000000</v>
      </c>
      <c r="M450">
        <v>210000000</v>
      </c>
      <c r="N450">
        <v>480000</v>
      </c>
      <c r="O450">
        <v>200000</v>
      </c>
      <c r="P450">
        <v>1900000</v>
      </c>
      <c r="Q450">
        <v>7.6723824696938531E-2</v>
      </c>
      <c r="R450">
        <v>0.28260869565217389</v>
      </c>
      <c r="S450">
        <v>0.65625</v>
      </c>
      <c r="T450">
        <v>0.48</v>
      </c>
      <c r="U450">
        <v>0.44444444444444442</v>
      </c>
      <c r="V450">
        <v>0.42222222222222222</v>
      </c>
      <c r="W450">
        <v>9.5579717068720899E-2</v>
      </c>
      <c r="X450">
        <v>0.34644948002832221</v>
      </c>
      <c r="Y450">
        <v>34.644948002832223</v>
      </c>
      <c r="Z450" t="s">
        <v>967</v>
      </c>
      <c r="AA450">
        <v>0.5999992455307126</v>
      </c>
      <c r="AB450">
        <v>0.40000075446928746</v>
      </c>
      <c r="AC450">
        <v>0.66666876241732265</v>
      </c>
      <c r="AD450" t="s">
        <v>976</v>
      </c>
      <c r="AE450">
        <v>3798552118</v>
      </c>
      <c r="AF450" t="s">
        <v>1026</v>
      </c>
    </row>
    <row r="451" spans="1:32" x14ac:dyDescent="0.35">
      <c r="A451">
        <v>449</v>
      </c>
      <c r="B451">
        <v>49</v>
      </c>
      <c r="C451">
        <v>2023</v>
      </c>
      <c r="D451" t="s">
        <v>554</v>
      </c>
      <c r="E451" t="s">
        <v>555</v>
      </c>
      <c r="F451" s="4">
        <v>45184</v>
      </c>
      <c r="G451" t="s">
        <v>70</v>
      </c>
      <c r="H451">
        <v>512643</v>
      </c>
      <c r="I451">
        <v>307586</v>
      </c>
      <c r="J451">
        <v>205057</v>
      </c>
      <c r="K451">
        <v>122552118</v>
      </c>
      <c r="L451">
        <v>1200000000</v>
      </c>
      <c r="M451">
        <v>120000000</v>
      </c>
      <c r="N451">
        <v>200000</v>
      </c>
      <c r="O451">
        <v>90000</v>
      </c>
      <c r="P451">
        <v>700000</v>
      </c>
      <c r="Q451">
        <v>9.5115543697317992E-3</v>
      </c>
      <c r="R451">
        <v>0.13043478260869565</v>
      </c>
      <c r="S451">
        <v>0.375</v>
      </c>
      <c r="T451">
        <v>0.2</v>
      </c>
      <c r="U451">
        <v>0.2</v>
      </c>
      <c r="V451">
        <v>0.15555555555555556</v>
      </c>
      <c r="W451">
        <v>9.2419230096648056E-2</v>
      </c>
      <c r="X451">
        <v>0.16296877480732791</v>
      </c>
      <c r="Y451">
        <v>16.296877480732793</v>
      </c>
      <c r="Z451" t="s">
        <v>970</v>
      </c>
      <c r="AA451">
        <v>0.60000039013504525</v>
      </c>
      <c r="AB451">
        <v>0.39999960986495475</v>
      </c>
      <c r="AC451">
        <v>0.66666558295891232</v>
      </c>
      <c r="AD451" t="s">
        <v>977</v>
      </c>
      <c r="AE451">
        <v>1442552118</v>
      </c>
      <c r="AF451" t="s">
        <v>1025</v>
      </c>
    </row>
    <row r="452" spans="1:32" x14ac:dyDescent="0.35">
      <c r="A452">
        <v>450</v>
      </c>
      <c r="B452">
        <v>50</v>
      </c>
      <c r="C452">
        <v>2023</v>
      </c>
      <c r="D452" t="s">
        <v>439</v>
      </c>
      <c r="E452" t="s">
        <v>440</v>
      </c>
      <c r="F452" s="4">
        <v>44774</v>
      </c>
      <c r="G452" t="s">
        <v>441</v>
      </c>
      <c r="H452">
        <v>505343</v>
      </c>
      <c r="I452">
        <v>303206</v>
      </c>
      <c r="J452">
        <v>202137</v>
      </c>
      <c r="K452">
        <v>3112552118</v>
      </c>
      <c r="L452">
        <v>3500000000</v>
      </c>
      <c r="M452">
        <v>300000000</v>
      </c>
      <c r="N452">
        <v>800000</v>
      </c>
      <c r="O452">
        <v>350000</v>
      </c>
      <c r="P452">
        <v>3000000</v>
      </c>
      <c r="Q452">
        <v>0.24157239533780123</v>
      </c>
      <c r="R452">
        <v>0.38043478260869568</v>
      </c>
      <c r="S452">
        <v>0.9375</v>
      </c>
      <c r="T452">
        <v>0.8</v>
      </c>
      <c r="U452">
        <v>0.77777777777777779</v>
      </c>
      <c r="V452">
        <v>0.66666666666666663</v>
      </c>
      <c r="W452">
        <v>9.1103186807837855E-2</v>
      </c>
      <c r="X452">
        <v>0.55191440586425589</v>
      </c>
      <c r="Y452">
        <v>55.191440586425585</v>
      </c>
      <c r="Z452" t="s">
        <v>968</v>
      </c>
      <c r="AA452">
        <v>0.60000039577079334</v>
      </c>
      <c r="AB452">
        <v>0.39999960422920672</v>
      </c>
      <c r="AC452">
        <v>0.66666556730407711</v>
      </c>
      <c r="AD452" t="s">
        <v>977</v>
      </c>
      <c r="AE452">
        <v>6912552118</v>
      </c>
      <c r="AF452" t="s">
        <v>1031</v>
      </c>
    </row>
    <row r="453" spans="1:32" x14ac:dyDescent="0.35">
      <c r="A453">
        <v>451</v>
      </c>
      <c r="B453">
        <v>51</v>
      </c>
      <c r="C453">
        <v>2023</v>
      </c>
      <c r="D453" t="s">
        <v>556</v>
      </c>
      <c r="E453" t="s">
        <v>84</v>
      </c>
      <c r="F453" s="4">
        <v>45093</v>
      </c>
      <c r="G453" t="s">
        <v>85</v>
      </c>
      <c r="H453">
        <v>499885</v>
      </c>
      <c r="I453">
        <v>299931</v>
      </c>
      <c r="J453">
        <v>199954</v>
      </c>
      <c r="K453">
        <v>1744552118</v>
      </c>
      <c r="L453">
        <v>2200000000</v>
      </c>
      <c r="M453">
        <v>210000000</v>
      </c>
      <c r="N453">
        <v>480000</v>
      </c>
      <c r="O453">
        <v>200000</v>
      </c>
      <c r="P453">
        <v>1900000</v>
      </c>
      <c r="Q453">
        <v>0.1353987396708049</v>
      </c>
      <c r="R453">
        <v>0.2391304347826087</v>
      </c>
      <c r="S453">
        <v>0.65625</v>
      </c>
      <c r="T453">
        <v>0.48</v>
      </c>
      <c r="U453">
        <v>0.44444444444444442</v>
      </c>
      <c r="V453">
        <v>0.42222222222222222</v>
      </c>
      <c r="W453">
        <v>9.0119219099574002E-2</v>
      </c>
      <c r="X453">
        <v>0.34901900559918592</v>
      </c>
      <c r="Y453">
        <v>34.901900559918595</v>
      </c>
      <c r="Z453" t="s">
        <v>967</v>
      </c>
      <c r="AA453">
        <v>0.6</v>
      </c>
      <c r="AB453">
        <v>0.4</v>
      </c>
      <c r="AC453">
        <v>0.66666666666666663</v>
      </c>
      <c r="AD453" t="s">
        <v>977</v>
      </c>
      <c r="AE453">
        <v>4154552118</v>
      </c>
      <c r="AF453" t="s">
        <v>1027</v>
      </c>
    </row>
    <row r="454" spans="1:32" x14ac:dyDescent="0.35">
      <c r="A454">
        <v>452</v>
      </c>
      <c r="B454">
        <v>52</v>
      </c>
      <c r="C454">
        <v>2023</v>
      </c>
      <c r="D454" t="s">
        <v>557</v>
      </c>
      <c r="E454" t="s">
        <v>508</v>
      </c>
      <c r="F454" s="4">
        <v>45233</v>
      </c>
      <c r="G454" t="s">
        <v>18</v>
      </c>
      <c r="H454">
        <v>497726</v>
      </c>
      <c r="I454">
        <v>298636</v>
      </c>
      <c r="J454">
        <v>199090</v>
      </c>
      <c r="K454">
        <v>4112552118</v>
      </c>
      <c r="L454">
        <v>6200000000</v>
      </c>
      <c r="M454">
        <v>300000000</v>
      </c>
      <c r="N454">
        <v>800000</v>
      </c>
      <c r="O454">
        <v>350000</v>
      </c>
      <c r="P454">
        <v>4000000</v>
      </c>
      <c r="Q454">
        <v>0.31918471673180437</v>
      </c>
      <c r="R454">
        <v>0.67391304347826086</v>
      </c>
      <c r="S454">
        <v>0.9375</v>
      </c>
      <c r="T454">
        <v>0.8</v>
      </c>
      <c r="U454">
        <v>0.77777777777777779</v>
      </c>
      <c r="V454">
        <v>0.88888888888888884</v>
      </c>
      <c r="W454">
        <v>8.9729994789910811E-2</v>
      </c>
      <c r="X454">
        <v>0.64229154360769725</v>
      </c>
      <c r="Y454">
        <v>64.229154360769726</v>
      </c>
      <c r="Z454" t="s">
        <v>966</v>
      </c>
      <c r="AA454">
        <v>0.60000080365502306</v>
      </c>
      <c r="AB454">
        <v>0.39999919634497694</v>
      </c>
      <c r="AC454">
        <v>0.66666443429459277</v>
      </c>
      <c r="AD454" t="s">
        <v>977</v>
      </c>
      <c r="AE454">
        <v>10612552118</v>
      </c>
      <c r="AF454" t="s">
        <v>1026</v>
      </c>
    </row>
    <row r="455" spans="1:32" x14ac:dyDescent="0.35">
      <c r="A455">
        <v>453</v>
      </c>
      <c r="B455">
        <v>53</v>
      </c>
      <c r="C455">
        <v>2023</v>
      </c>
      <c r="D455" t="s">
        <v>558</v>
      </c>
      <c r="E455" t="s">
        <v>559</v>
      </c>
      <c r="F455" s="4">
        <v>45092</v>
      </c>
      <c r="G455" t="s">
        <v>259</v>
      </c>
      <c r="H455">
        <v>486187</v>
      </c>
      <c r="I455">
        <v>291712</v>
      </c>
      <c r="J455">
        <v>194475</v>
      </c>
      <c r="K455">
        <v>611552118</v>
      </c>
      <c r="L455">
        <v>1500000000</v>
      </c>
      <c r="M455">
        <v>120000000</v>
      </c>
      <c r="N455">
        <v>220000</v>
      </c>
      <c r="O455">
        <v>90000</v>
      </c>
      <c r="P455">
        <v>700000</v>
      </c>
      <c r="Q455">
        <v>4.7463979531399338E-2</v>
      </c>
      <c r="R455">
        <v>0.16304347826086957</v>
      </c>
      <c r="S455">
        <v>0.375</v>
      </c>
      <c r="T455">
        <v>0.22</v>
      </c>
      <c r="U455">
        <v>0.2</v>
      </c>
      <c r="V455">
        <v>0.15555555555555556</v>
      </c>
      <c r="W455">
        <v>8.7649744994077808E-2</v>
      </c>
      <c r="X455">
        <v>0.17761904623601493</v>
      </c>
      <c r="Y455">
        <v>17.761904623601492</v>
      </c>
      <c r="Z455" t="s">
        <v>970</v>
      </c>
      <c r="AA455">
        <v>0.5999995886356484</v>
      </c>
      <c r="AB455">
        <v>0.40000041136435155</v>
      </c>
      <c r="AC455">
        <v>0.66666780934620451</v>
      </c>
      <c r="AD455" t="s">
        <v>976</v>
      </c>
      <c r="AE455">
        <v>2231552118</v>
      </c>
      <c r="AF455" t="s">
        <v>1027</v>
      </c>
    </row>
    <row r="456" spans="1:32" x14ac:dyDescent="0.35">
      <c r="A456">
        <v>454</v>
      </c>
      <c r="B456">
        <v>54</v>
      </c>
      <c r="C456">
        <v>2023</v>
      </c>
      <c r="D456" t="s">
        <v>308</v>
      </c>
      <c r="E456" t="s">
        <v>20</v>
      </c>
      <c r="F456" s="4">
        <v>44491</v>
      </c>
      <c r="G456" t="s">
        <v>21</v>
      </c>
      <c r="H456">
        <v>482268</v>
      </c>
      <c r="I456">
        <v>289361</v>
      </c>
      <c r="J456">
        <v>192907</v>
      </c>
      <c r="K456">
        <v>1344552118</v>
      </c>
      <c r="L456">
        <v>1400000000</v>
      </c>
      <c r="M456">
        <v>210000000</v>
      </c>
      <c r="N456">
        <v>500000</v>
      </c>
      <c r="O456">
        <v>220000</v>
      </c>
      <c r="P456">
        <v>2000000</v>
      </c>
      <c r="Q456">
        <v>0.10435381111320365</v>
      </c>
      <c r="R456">
        <v>0.15217391304347827</v>
      </c>
      <c r="S456">
        <v>0.65625</v>
      </c>
      <c r="T456">
        <v>0.5</v>
      </c>
      <c r="U456">
        <v>0.48888888888888887</v>
      </c>
      <c r="V456">
        <v>0.44444444444444442</v>
      </c>
      <c r="W456">
        <v>8.6943228055879562E-2</v>
      </c>
      <c r="X456">
        <v>0.33954339519280363</v>
      </c>
      <c r="Y456">
        <v>33.95433951928036</v>
      </c>
      <c r="Z456" t="s">
        <v>967</v>
      </c>
      <c r="AA456">
        <v>0.60000041470717524</v>
      </c>
      <c r="AB456">
        <v>0.39999958529282476</v>
      </c>
      <c r="AC456">
        <v>0.6666655147030871</v>
      </c>
      <c r="AD456" t="s">
        <v>977</v>
      </c>
      <c r="AE456">
        <v>2954552118</v>
      </c>
      <c r="AF456" t="s">
        <v>1030</v>
      </c>
    </row>
    <row r="457" spans="1:32" x14ac:dyDescent="0.35">
      <c r="A457">
        <v>455</v>
      </c>
      <c r="B457">
        <v>55</v>
      </c>
      <c r="C457">
        <v>2023</v>
      </c>
      <c r="D457" t="s">
        <v>560</v>
      </c>
      <c r="E457" t="s">
        <v>20</v>
      </c>
      <c r="F457" s="4">
        <v>45222</v>
      </c>
      <c r="G457" t="s">
        <v>21</v>
      </c>
      <c r="H457">
        <v>467876</v>
      </c>
      <c r="I457">
        <v>280726</v>
      </c>
      <c r="J457">
        <v>187150</v>
      </c>
      <c r="K457">
        <v>2112552118</v>
      </c>
      <c r="L457">
        <v>2900000000</v>
      </c>
      <c r="M457">
        <v>230000000</v>
      </c>
      <c r="N457">
        <v>520000</v>
      </c>
      <c r="O457">
        <v>230000</v>
      </c>
      <c r="P457">
        <v>2200000</v>
      </c>
      <c r="Q457">
        <v>0.16396007394379808</v>
      </c>
      <c r="R457">
        <v>0.31521739130434784</v>
      </c>
      <c r="S457">
        <v>0.71875</v>
      </c>
      <c r="T457">
        <v>0.52</v>
      </c>
      <c r="U457">
        <v>0.51111111111111107</v>
      </c>
      <c r="V457">
        <v>0.48888888888888887</v>
      </c>
      <c r="W457">
        <v>8.4348639697995109E-2</v>
      </c>
      <c r="X457">
        <v>0.39810173130951332</v>
      </c>
      <c r="Y457">
        <v>39.810173130951334</v>
      </c>
      <c r="Z457" t="s">
        <v>967</v>
      </c>
      <c r="AA457">
        <v>0.60000085492737387</v>
      </c>
      <c r="AB457">
        <v>0.39999914507262607</v>
      </c>
      <c r="AC457">
        <v>0.66666429187178955</v>
      </c>
      <c r="AD457" t="s">
        <v>977</v>
      </c>
      <c r="AE457">
        <v>5242552118</v>
      </c>
      <c r="AF457" t="s">
        <v>1030</v>
      </c>
    </row>
    <row r="458" spans="1:32" x14ac:dyDescent="0.35">
      <c r="A458">
        <v>456</v>
      </c>
      <c r="B458">
        <v>56</v>
      </c>
      <c r="C458">
        <v>2023</v>
      </c>
      <c r="D458" t="s">
        <v>561</v>
      </c>
      <c r="E458" t="s">
        <v>562</v>
      </c>
      <c r="F458" s="4">
        <v>45082</v>
      </c>
      <c r="G458" t="s">
        <v>24</v>
      </c>
      <c r="H458">
        <v>460765</v>
      </c>
      <c r="I458">
        <v>276459</v>
      </c>
      <c r="J458">
        <v>184306</v>
      </c>
      <c r="K458">
        <v>744552118</v>
      </c>
      <c r="L458">
        <v>2300000000</v>
      </c>
      <c r="M458">
        <v>180000000</v>
      </c>
      <c r="N458">
        <v>400000</v>
      </c>
      <c r="O458">
        <v>170000</v>
      </c>
      <c r="P458">
        <v>1600000</v>
      </c>
      <c r="Q458">
        <v>5.7786418276801761E-2</v>
      </c>
      <c r="R458">
        <v>0.25</v>
      </c>
      <c r="S458">
        <v>0.5625</v>
      </c>
      <c r="T458">
        <v>0.4</v>
      </c>
      <c r="U458">
        <v>0.37777777777777777</v>
      </c>
      <c r="V458">
        <v>0.35555555555555557</v>
      </c>
      <c r="W458">
        <v>8.3066669310771904E-2</v>
      </c>
      <c r="X458">
        <v>0.29419166669178698</v>
      </c>
      <c r="Y458">
        <v>29.419166669178697</v>
      </c>
      <c r="Z458" t="s">
        <v>967</v>
      </c>
      <c r="AA458">
        <v>0.6</v>
      </c>
      <c r="AB458">
        <v>0.4</v>
      </c>
      <c r="AC458">
        <v>0.66666666666666663</v>
      </c>
      <c r="AD458" t="s">
        <v>977</v>
      </c>
      <c r="AE458">
        <v>3224552118</v>
      </c>
      <c r="AF458" t="s">
        <v>1027</v>
      </c>
    </row>
    <row r="459" spans="1:32" x14ac:dyDescent="0.35">
      <c r="A459">
        <v>457</v>
      </c>
      <c r="B459">
        <v>57</v>
      </c>
      <c r="C459">
        <v>2023</v>
      </c>
      <c r="D459" t="s">
        <v>563</v>
      </c>
      <c r="E459" t="s">
        <v>440</v>
      </c>
      <c r="F459" s="4">
        <v>44928</v>
      </c>
      <c r="G459" t="s">
        <v>441</v>
      </c>
      <c r="H459">
        <v>453900</v>
      </c>
      <c r="I459">
        <v>272340</v>
      </c>
      <c r="J459">
        <v>181560</v>
      </c>
      <c r="K459">
        <v>3988552118</v>
      </c>
      <c r="L459">
        <v>5200000000</v>
      </c>
      <c r="M459">
        <v>300000000</v>
      </c>
      <c r="N459">
        <v>800000</v>
      </c>
      <c r="O459">
        <v>350000</v>
      </c>
      <c r="P459">
        <v>3000000</v>
      </c>
      <c r="Q459">
        <v>0.309560788878948</v>
      </c>
      <c r="R459">
        <v>0.56521739130434778</v>
      </c>
      <c r="S459">
        <v>0.9375</v>
      </c>
      <c r="T459">
        <v>0.8</v>
      </c>
      <c r="U459">
        <v>0.77777777777777779</v>
      </c>
      <c r="V459">
        <v>0.66666666666666663</v>
      </c>
      <c r="W459">
        <v>8.1829047779582581E-2</v>
      </c>
      <c r="X459">
        <v>0.59454520488681495</v>
      </c>
      <c r="Y459">
        <v>59.454520488681496</v>
      </c>
      <c r="Z459" t="s">
        <v>968</v>
      </c>
      <c r="AA459">
        <v>0.6</v>
      </c>
      <c r="AB459">
        <v>0.4</v>
      </c>
      <c r="AC459">
        <v>0.66666666666666663</v>
      </c>
      <c r="AD459" t="s">
        <v>977</v>
      </c>
      <c r="AE459">
        <v>9488552118</v>
      </c>
      <c r="AF459" t="s">
        <v>1029</v>
      </c>
    </row>
    <row r="460" spans="1:32" x14ac:dyDescent="0.35">
      <c r="A460">
        <v>458</v>
      </c>
      <c r="B460">
        <v>58</v>
      </c>
      <c r="C460">
        <v>2023</v>
      </c>
      <c r="D460" t="s">
        <v>564</v>
      </c>
      <c r="E460" t="s">
        <v>58</v>
      </c>
      <c r="F460" s="4">
        <v>44935</v>
      </c>
      <c r="G460" t="s">
        <v>59</v>
      </c>
      <c r="H460">
        <v>417923</v>
      </c>
      <c r="I460">
        <v>250754</v>
      </c>
      <c r="J460">
        <v>167169</v>
      </c>
      <c r="K460">
        <v>822552118</v>
      </c>
      <c r="L460">
        <v>1300000000</v>
      </c>
      <c r="M460">
        <v>150000000</v>
      </c>
      <c r="N460">
        <v>300000</v>
      </c>
      <c r="O460">
        <v>130000</v>
      </c>
      <c r="P460">
        <v>1200000</v>
      </c>
      <c r="Q460">
        <v>6.3840179345534001E-2</v>
      </c>
      <c r="R460">
        <v>0.14130434782608695</v>
      </c>
      <c r="S460">
        <v>0.46875</v>
      </c>
      <c r="T460">
        <v>0.3</v>
      </c>
      <c r="U460">
        <v>0.28888888888888886</v>
      </c>
      <c r="V460">
        <v>0.26666666666666666</v>
      </c>
      <c r="W460">
        <v>7.5343117724579176E-2</v>
      </c>
      <c r="X460">
        <v>0.2256687699178902</v>
      </c>
      <c r="Y460">
        <v>22.56687699178902</v>
      </c>
      <c r="Z460" t="s">
        <v>967</v>
      </c>
      <c r="AA460">
        <v>0.60000047855705474</v>
      </c>
      <c r="AB460">
        <v>0.39999952144294521</v>
      </c>
      <c r="AC460">
        <v>0.66666533734257483</v>
      </c>
      <c r="AD460" t="s">
        <v>977</v>
      </c>
      <c r="AE460">
        <v>2272552118</v>
      </c>
      <c r="AF460" t="s">
        <v>1029</v>
      </c>
    </row>
    <row r="461" spans="1:32" x14ac:dyDescent="0.35">
      <c r="A461">
        <v>459</v>
      </c>
      <c r="B461">
        <v>59</v>
      </c>
      <c r="C461">
        <v>2023</v>
      </c>
      <c r="D461" t="s">
        <v>565</v>
      </c>
      <c r="E461" t="s">
        <v>97</v>
      </c>
      <c r="F461" s="4">
        <v>44970</v>
      </c>
      <c r="G461" t="s">
        <v>98</v>
      </c>
      <c r="H461">
        <v>409103</v>
      </c>
      <c r="I461">
        <v>245462</v>
      </c>
      <c r="J461">
        <v>163641</v>
      </c>
      <c r="K461">
        <v>611552118</v>
      </c>
      <c r="L461">
        <v>1400000000</v>
      </c>
      <c r="M461">
        <v>160000000</v>
      </c>
      <c r="N461">
        <v>320000</v>
      </c>
      <c r="O461">
        <v>140000</v>
      </c>
      <c r="P461">
        <v>1300000</v>
      </c>
      <c r="Q461">
        <v>4.7463979531399338E-2</v>
      </c>
      <c r="R461">
        <v>0.15217391304347827</v>
      </c>
      <c r="S461">
        <v>0.5</v>
      </c>
      <c r="T461">
        <v>0.32</v>
      </c>
      <c r="U461">
        <v>0.31111111111111112</v>
      </c>
      <c r="V461">
        <v>0.28888888888888886</v>
      </c>
      <c r="W461">
        <v>7.3753048983852335E-2</v>
      </c>
      <c r="X461">
        <v>0.23743702803237809</v>
      </c>
      <c r="Y461">
        <v>23.743702803237809</v>
      </c>
      <c r="Z461" t="s">
        <v>967</v>
      </c>
      <c r="AA461">
        <v>0.60000048887443991</v>
      </c>
      <c r="AB461">
        <v>0.39999951112556009</v>
      </c>
      <c r="AC461">
        <v>0.66666530868321772</v>
      </c>
      <c r="AD461" t="s">
        <v>977</v>
      </c>
      <c r="AE461">
        <v>2171552118</v>
      </c>
      <c r="AF461" t="s">
        <v>1033</v>
      </c>
    </row>
    <row r="462" spans="1:32" x14ac:dyDescent="0.35">
      <c r="A462">
        <v>460</v>
      </c>
      <c r="B462">
        <v>60</v>
      </c>
      <c r="C462">
        <v>2023</v>
      </c>
      <c r="D462" t="s">
        <v>566</v>
      </c>
      <c r="E462" t="s">
        <v>366</v>
      </c>
      <c r="F462" s="4">
        <v>44971</v>
      </c>
      <c r="G462" t="s">
        <v>367</v>
      </c>
      <c r="H462">
        <v>405233</v>
      </c>
      <c r="I462">
        <v>243140</v>
      </c>
      <c r="J462">
        <v>162093</v>
      </c>
      <c r="K462">
        <v>1122552118</v>
      </c>
      <c r="L462">
        <v>2600000000</v>
      </c>
      <c r="M462">
        <v>180000000</v>
      </c>
      <c r="N462">
        <v>400000</v>
      </c>
      <c r="O462">
        <v>170000</v>
      </c>
      <c r="P462">
        <v>1600000</v>
      </c>
      <c r="Q462">
        <v>8.7123875763734954E-2</v>
      </c>
      <c r="R462">
        <v>0.28260869565217389</v>
      </c>
      <c r="S462">
        <v>0.5625</v>
      </c>
      <c r="T462">
        <v>0.4</v>
      </c>
      <c r="U462">
        <v>0.37777777777777777</v>
      </c>
      <c r="V462">
        <v>0.35555555555555557</v>
      </c>
      <c r="W462">
        <v>7.3055365760880342E-2</v>
      </c>
      <c r="X462">
        <v>0.30391464390981648</v>
      </c>
      <c r="Y462">
        <v>30.39146439098165</v>
      </c>
      <c r="Z462" t="s">
        <v>967</v>
      </c>
      <c r="AA462">
        <v>0.60000049354322083</v>
      </c>
      <c r="AB462">
        <v>0.39999950645677917</v>
      </c>
      <c r="AC462">
        <v>0.66666529571440325</v>
      </c>
      <c r="AD462" t="s">
        <v>977</v>
      </c>
      <c r="AE462">
        <v>3902552118</v>
      </c>
      <c r="AF462" t="s">
        <v>1033</v>
      </c>
    </row>
    <row r="463" spans="1:32" x14ac:dyDescent="0.35">
      <c r="A463">
        <v>461</v>
      </c>
      <c r="B463">
        <v>61</v>
      </c>
      <c r="C463">
        <v>2023</v>
      </c>
      <c r="D463" t="s">
        <v>399</v>
      </c>
      <c r="E463" t="s">
        <v>74</v>
      </c>
      <c r="F463" s="4">
        <v>44841</v>
      </c>
      <c r="G463" t="s">
        <v>38</v>
      </c>
      <c r="H463">
        <v>392849</v>
      </c>
      <c r="I463">
        <v>235709</v>
      </c>
      <c r="J463">
        <v>157140</v>
      </c>
      <c r="K463">
        <v>2488774552</v>
      </c>
      <c r="L463">
        <v>3200000000</v>
      </c>
      <c r="M463">
        <v>240000000</v>
      </c>
      <c r="N463">
        <v>600000</v>
      </c>
      <c r="O463">
        <v>250000</v>
      </c>
      <c r="P463">
        <v>2500000</v>
      </c>
      <c r="Q463">
        <v>0.19315957040704021</v>
      </c>
      <c r="R463">
        <v>0.34782608695652173</v>
      </c>
      <c r="S463">
        <v>0.75</v>
      </c>
      <c r="T463">
        <v>0.6</v>
      </c>
      <c r="U463">
        <v>0.55555555555555558</v>
      </c>
      <c r="V463">
        <v>0.55555555555555558</v>
      </c>
      <c r="W463">
        <v>7.0822779447369991E-2</v>
      </c>
      <c r="X463">
        <v>0.4370785520839755</v>
      </c>
      <c r="Y463">
        <v>43.707855208397547</v>
      </c>
      <c r="Z463" t="s">
        <v>968</v>
      </c>
      <c r="AA463">
        <v>0.59999898179707722</v>
      </c>
      <c r="AB463">
        <v>0.40000101820292278</v>
      </c>
      <c r="AC463">
        <v>0.6666694950129185</v>
      </c>
      <c r="AD463" t="s">
        <v>976</v>
      </c>
      <c r="AE463">
        <v>5928774552</v>
      </c>
      <c r="AF463" t="s">
        <v>1030</v>
      </c>
    </row>
    <row r="464" spans="1:32" x14ac:dyDescent="0.35">
      <c r="A464">
        <v>462</v>
      </c>
      <c r="B464">
        <v>62</v>
      </c>
      <c r="C464">
        <v>2023</v>
      </c>
      <c r="D464" t="s">
        <v>567</v>
      </c>
      <c r="E464" t="s">
        <v>66</v>
      </c>
      <c r="F464" s="4">
        <v>44953</v>
      </c>
      <c r="G464" t="s">
        <v>18</v>
      </c>
      <c r="H464">
        <v>387296</v>
      </c>
      <c r="I464">
        <v>232378</v>
      </c>
      <c r="J464">
        <v>154918</v>
      </c>
      <c r="K464">
        <v>2774552118</v>
      </c>
      <c r="L464">
        <v>3200000000</v>
      </c>
      <c r="M464">
        <v>260000000</v>
      </c>
      <c r="N464">
        <v>600000</v>
      </c>
      <c r="O464">
        <v>260000</v>
      </c>
      <c r="P464">
        <v>2500000</v>
      </c>
      <c r="Q464">
        <v>0.21533943070662814</v>
      </c>
      <c r="R464">
        <v>0.34782608695652173</v>
      </c>
      <c r="S464">
        <v>0.8125</v>
      </c>
      <c r="T464">
        <v>0.6</v>
      </c>
      <c r="U464">
        <v>0.57777777777777772</v>
      </c>
      <c r="V464">
        <v>0.55555555555555558</v>
      </c>
      <c r="W464">
        <v>6.9821685148361345E-2</v>
      </c>
      <c r="X464">
        <v>0.45322469545389932</v>
      </c>
      <c r="Y464">
        <v>45.322469545389929</v>
      </c>
      <c r="Z464" t="s">
        <v>968</v>
      </c>
      <c r="AA464">
        <v>0.60000103280178463</v>
      </c>
      <c r="AB464">
        <v>0.39999896719821532</v>
      </c>
      <c r="AC464">
        <v>0.66666379777775864</v>
      </c>
      <c r="AD464" t="s">
        <v>977</v>
      </c>
      <c r="AE464">
        <v>6234552118</v>
      </c>
      <c r="AF464" t="s">
        <v>1029</v>
      </c>
    </row>
    <row r="465" spans="1:32" x14ac:dyDescent="0.35">
      <c r="A465">
        <v>463</v>
      </c>
      <c r="B465">
        <v>63</v>
      </c>
      <c r="C465">
        <v>2023</v>
      </c>
      <c r="D465" t="s">
        <v>568</v>
      </c>
      <c r="E465" t="s">
        <v>440</v>
      </c>
      <c r="F465" s="4">
        <v>45128</v>
      </c>
      <c r="G465" t="s">
        <v>441</v>
      </c>
      <c r="H465">
        <v>380630</v>
      </c>
      <c r="I465">
        <v>228378</v>
      </c>
      <c r="J465">
        <v>152252</v>
      </c>
      <c r="K465">
        <v>4488552118</v>
      </c>
      <c r="L465">
        <v>4500000000</v>
      </c>
      <c r="M465">
        <v>280000000</v>
      </c>
      <c r="N465">
        <v>650000</v>
      </c>
      <c r="O465">
        <v>280000</v>
      </c>
      <c r="P465">
        <v>2600000</v>
      </c>
      <c r="Q465">
        <v>0.34836694957594955</v>
      </c>
      <c r="R465">
        <v>0.4891304347826087</v>
      </c>
      <c r="S465">
        <v>0.875</v>
      </c>
      <c r="T465">
        <v>0.65</v>
      </c>
      <c r="U465">
        <v>0.62222222222222223</v>
      </c>
      <c r="V465">
        <v>0.57777777777777772</v>
      </c>
      <c r="W465">
        <v>6.8619939317784789E-2</v>
      </c>
      <c r="X465">
        <v>0.52587864038389298</v>
      </c>
      <c r="Y465">
        <v>52.587864038389299</v>
      </c>
      <c r="Z465" t="s">
        <v>968</v>
      </c>
      <c r="AA465">
        <v>0.6</v>
      </c>
      <c r="AB465">
        <v>0.4</v>
      </c>
      <c r="AC465">
        <v>0.66666666666666663</v>
      </c>
      <c r="AD465" t="s">
        <v>977</v>
      </c>
      <c r="AE465">
        <v>9268552118</v>
      </c>
      <c r="AF465" t="s">
        <v>1028</v>
      </c>
    </row>
    <row r="466" spans="1:32" x14ac:dyDescent="0.35">
      <c r="A466">
        <v>464</v>
      </c>
      <c r="B466">
        <v>64</v>
      </c>
      <c r="C466">
        <v>2023</v>
      </c>
      <c r="D466" t="s">
        <v>569</v>
      </c>
      <c r="E466" t="s">
        <v>527</v>
      </c>
      <c r="F466" s="4">
        <v>45009</v>
      </c>
      <c r="G466" t="s">
        <v>18</v>
      </c>
      <c r="H466">
        <v>376293</v>
      </c>
      <c r="I466">
        <v>225776</v>
      </c>
      <c r="J466">
        <v>150517</v>
      </c>
      <c r="K466">
        <v>2988552118</v>
      </c>
      <c r="L466">
        <v>3500000000</v>
      </c>
      <c r="M466">
        <v>260000000</v>
      </c>
      <c r="N466">
        <v>700000</v>
      </c>
      <c r="O466">
        <v>300000</v>
      </c>
      <c r="P466">
        <v>3500000</v>
      </c>
      <c r="Q466">
        <v>0.23194846748494483</v>
      </c>
      <c r="R466">
        <v>0.38043478260869568</v>
      </c>
      <c r="S466">
        <v>0.8125</v>
      </c>
      <c r="T466">
        <v>0.7</v>
      </c>
      <c r="U466">
        <v>0.66666666666666663</v>
      </c>
      <c r="V466">
        <v>0.77777777777777779</v>
      </c>
      <c r="W466">
        <v>6.7838065380309467E-2</v>
      </c>
      <c r="X466">
        <v>0.51376182438260243</v>
      </c>
      <c r="Y466">
        <v>51.376182438260244</v>
      </c>
      <c r="Z466" t="s">
        <v>968</v>
      </c>
      <c r="AA466">
        <v>0.60000053150071886</v>
      </c>
      <c r="AB466">
        <v>0.39999946849928114</v>
      </c>
      <c r="AC466">
        <v>0.66666519027708881</v>
      </c>
      <c r="AD466" t="s">
        <v>977</v>
      </c>
      <c r="AE466">
        <v>6748552118</v>
      </c>
      <c r="AF466" t="s">
        <v>1034</v>
      </c>
    </row>
    <row r="467" spans="1:32" x14ac:dyDescent="0.35">
      <c r="A467">
        <v>465</v>
      </c>
      <c r="B467">
        <v>65</v>
      </c>
      <c r="C467">
        <v>2023</v>
      </c>
      <c r="D467" t="s">
        <v>570</v>
      </c>
      <c r="E467" t="s">
        <v>281</v>
      </c>
      <c r="F467" s="4">
        <v>45231</v>
      </c>
      <c r="G467" t="s">
        <v>24</v>
      </c>
      <c r="H467">
        <v>373307</v>
      </c>
      <c r="I467">
        <v>223984</v>
      </c>
      <c r="J467">
        <v>149323</v>
      </c>
      <c r="K467">
        <v>611552118</v>
      </c>
      <c r="L467">
        <v>2200000000</v>
      </c>
      <c r="M467">
        <v>180000000</v>
      </c>
      <c r="N467">
        <v>400000</v>
      </c>
      <c r="O467">
        <v>170000</v>
      </c>
      <c r="P467">
        <v>1600000</v>
      </c>
      <c r="Q467">
        <v>4.7463979531399338E-2</v>
      </c>
      <c r="R467">
        <v>0.2391304347826087</v>
      </c>
      <c r="S467">
        <v>0.5625</v>
      </c>
      <c r="T467">
        <v>0.4</v>
      </c>
      <c r="U467">
        <v>0.37777777777777777</v>
      </c>
      <c r="V467">
        <v>0.35555555555555557</v>
      </c>
      <c r="W467">
        <v>6.7299749591215319E-2</v>
      </c>
      <c r="X467">
        <v>0.28875144046150686</v>
      </c>
      <c r="Y467">
        <v>28.875144046150687</v>
      </c>
      <c r="Z467" t="s">
        <v>967</v>
      </c>
      <c r="AA467">
        <v>0.59999946424792461</v>
      </c>
      <c r="AB467">
        <v>0.40000053575207539</v>
      </c>
      <c r="AC467">
        <v>0.66666815486820485</v>
      </c>
      <c r="AD467" t="s">
        <v>976</v>
      </c>
      <c r="AE467">
        <v>2991552118</v>
      </c>
      <c r="AF467" t="s">
        <v>1026</v>
      </c>
    </row>
    <row r="468" spans="1:32" x14ac:dyDescent="0.35">
      <c r="A468">
        <v>466</v>
      </c>
      <c r="B468">
        <v>66</v>
      </c>
      <c r="C468">
        <v>2023</v>
      </c>
      <c r="D468" t="s">
        <v>571</v>
      </c>
      <c r="E468" t="s">
        <v>97</v>
      </c>
      <c r="F468" s="4">
        <v>45194</v>
      </c>
      <c r="G468" t="s">
        <v>98</v>
      </c>
      <c r="H468">
        <v>362319</v>
      </c>
      <c r="I468">
        <v>217391</v>
      </c>
      <c r="J468">
        <v>144928</v>
      </c>
      <c r="K468">
        <v>522552118</v>
      </c>
      <c r="L468">
        <v>1300000000</v>
      </c>
      <c r="M468">
        <v>160000000</v>
      </c>
      <c r="N468">
        <v>300000</v>
      </c>
      <c r="O468">
        <v>130000</v>
      </c>
      <c r="P468">
        <v>1200000</v>
      </c>
      <c r="Q468">
        <v>4.0556482927333055E-2</v>
      </c>
      <c r="R468">
        <v>0.14130434782608695</v>
      </c>
      <c r="S468">
        <v>0.5</v>
      </c>
      <c r="T468">
        <v>0.3</v>
      </c>
      <c r="U468">
        <v>0.28888888888888886</v>
      </c>
      <c r="V468">
        <v>0.26666666666666666</v>
      </c>
      <c r="W468">
        <v>6.5318834021702091E-2</v>
      </c>
      <c r="X468">
        <v>0.22506253335529752</v>
      </c>
      <c r="Y468">
        <v>22.506253335529752</v>
      </c>
      <c r="Z468" t="s">
        <v>967</v>
      </c>
      <c r="AA468">
        <v>0.59999889600048573</v>
      </c>
      <c r="AB468">
        <v>0.40000110399951422</v>
      </c>
      <c r="AC468">
        <v>0.66666973333762669</v>
      </c>
      <c r="AD468" t="s">
        <v>976</v>
      </c>
      <c r="AE468">
        <v>1982552118</v>
      </c>
      <c r="AF468" t="s">
        <v>1025</v>
      </c>
    </row>
    <row r="469" spans="1:32" x14ac:dyDescent="0.35">
      <c r="A469">
        <v>467</v>
      </c>
      <c r="B469">
        <v>67</v>
      </c>
      <c r="C469">
        <v>2023</v>
      </c>
      <c r="D469" t="s">
        <v>572</v>
      </c>
      <c r="E469" t="s">
        <v>20</v>
      </c>
      <c r="F469" s="4">
        <v>43045</v>
      </c>
      <c r="G469" t="s">
        <v>21</v>
      </c>
      <c r="H469">
        <v>347101</v>
      </c>
      <c r="I469">
        <v>208261</v>
      </c>
      <c r="J469">
        <v>138840</v>
      </c>
      <c r="K469">
        <v>2112552118</v>
      </c>
      <c r="L469">
        <v>1500000000</v>
      </c>
      <c r="M469">
        <v>200000000</v>
      </c>
      <c r="N469">
        <v>500000</v>
      </c>
      <c r="O469">
        <v>200000</v>
      </c>
      <c r="P469">
        <v>1800000</v>
      </c>
      <c r="Q469">
        <v>0.16396007394379808</v>
      </c>
      <c r="R469">
        <v>0.16304347826086957</v>
      </c>
      <c r="S469">
        <v>0.625</v>
      </c>
      <c r="T469">
        <v>0.5</v>
      </c>
      <c r="U469">
        <v>0.44444444444444442</v>
      </c>
      <c r="V469">
        <v>0.4</v>
      </c>
      <c r="W469">
        <v>6.2575334464289256E-2</v>
      </c>
      <c r="X469">
        <v>0.33364126918308107</v>
      </c>
      <c r="Y469">
        <v>33.364126918308109</v>
      </c>
      <c r="Z469" t="s">
        <v>967</v>
      </c>
      <c r="AA469">
        <v>0.60000115240232665</v>
      </c>
      <c r="AB469">
        <v>0.39999884759767329</v>
      </c>
      <c r="AC469">
        <v>0.66666346555524081</v>
      </c>
      <c r="AD469" t="s">
        <v>977</v>
      </c>
      <c r="AE469">
        <v>3812552118</v>
      </c>
      <c r="AF469" t="s">
        <v>1026</v>
      </c>
    </row>
    <row r="470" spans="1:32" x14ac:dyDescent="0.35">
      <c r="A470">
        <v>468</v>
      </c>
      <c r="B470">
        <v>68</v>
      </c>
      <c r="C470">
        <v>2023</v>
      </c>
      <c r="D470" t="s">
        <v>573</v>
      </c>
      <c r="E470" t="s">
        <v>97</v>
      </c>
      <c r="F470" s="4">
        <v>45145</v>
      </c>
      <c r="G470" t="s">
        <v>98</v>
      </c>
      <c r="H470">
        <v>335279</v>
      </c>
      <c r="I470">
        <v>201167</v>
      </c>
      <c r="J470">
        <v>134112</v>
      </c>
      <c r="K470">
        <v>522552118</v>
      </c>
      <c r="L470">
        <v>1300000000</v>
      </c>
      <c r="M470">
        <v>150000000</v>
      </c>
      <c r="N470">
        <v>280000</v>
      </c>
      <c r="O470">
        <v>120000</v>
      </c>
      <c r="P470">
        <v>1000000</v>
      </c>
      <c r="Q470">
        <v>4.0556482927333055E-2</v>
      </c>
      <c r="R470">
        <v>0.14130434782608695</v>
      </c>
      <c r="S470">
        <v>0.46875</v>
      </c>
      <c r="T470">
        <v>0.28000000000000003</v>
      </c>
      <c r="U470">
        <v>0.26666666666666666</v>
      </c>
      <c r="V470">
        <v>0.22222222222222221</v>
      </c>
      <c r="W470">
        <v>6.0444065456027027E-2</v>
      </c>
      <c r="X470">
        <v>0.20881658659085103</v>
      </c>
      <c r="Y470">
        <v>20.881658659085105</v>
      </c>
      <c r="Z470" t="s">
        <v>967</v>
      </c>
      <c r="AA470">
        <v>0.59999880696375263</v>
      </c>
      <c r="AB470">
        <v>0.40000119303624743</v>
      </c>
      <c r="AC470">
        <v>0.66666998066283234</v>
      </c>
      <c r="AD470" t="s">
        <v>976</v>
      </c>
      <c r="AE470">
        <v>1972552118</v>
      </c>
      <c r="AF470" t="s">
        <v>1031</v>
      </c>
    </row>
    <row r="471" spans="1:32" x14ac:dyDescent="0.35">
      <c r="A471">
        <v>469</v>
      </c>
      <c r="B471">
        <v>69</v>
      </c>
      <c r="C471">
        <v>2023</v>
      </c>
      <c r="D471" t="s">
        <v>574</v>
      </c>
      <c r="E471" t="s">
        <v>366</v>
      </c>
      <c r="F471" s="4">
        <v>45159</v>
      </c>
      <c r="G471" t="s">
        <v>98</v>
      </c>
      <c r="H471">
        <v>334575</v>
      </c>
      <c r="I471">
        <v>200745</v>
      </c>
      <c r="J471">
        <v>133830</v>
      </c>
      <c r="K471">
        <v>822552118</v>
      </c>
      <c r="L471">
        <v>2300000000</v>
      </c>
      <c r="M471">
        <v>150000000</v>
      </c>
      <c r="N471">
        <v>280000</v>
      </c>
      <c r="O471">
        <v>120000</v>
      </c>
      <c r="P471">
        <v>1000000</v>
      </c>
      <c r="Q471">
        <v>6.3840179345534001E-2</v>
      </c>
      <c r="R471">
        <v>0.25</v>
      </c>
      <c r="S471">
        <v>0.46875</v>
      </c>
      <c r="T471">
        <v>0.28000000000000003</v>
      </c>
      <c r="U471">
        <v>0.26666666666666666</v>
      </c>
      <c r="V471">
        <v>0.22222222222222221</v>
      </c>
      <c r="W471">
        <v>6.0317148404613004E-2</v>
      </c>
      <c r="X471">
        <v>0.23147195194003689</v>
      </c>
      <c r="Y471">
        <v>23.14719519400369</v>
      </c>
      <c r="Z471" t="s">
        <v>967</v>
      </c>
      <c r="AA471">
        <v>0.6</v>
      </c>
      <c r="AB471">
        <v>0.4</v>
      </c>
      <c r="AC471">
        <v>0.66666666666666663</v>
      </c>
      <c r="AD471" t="s">
        <v>977</v>
      </c>
      <c r="AE471">
        <v>3272552118</v>
      </c>
      <c r="AF471" t="s">
        <v>1031</v>
      </c>
    </row>
    <row r="472" spans="1:32" x14ac:dyDescent="0.35">
      <c r="A472">
        <v>470</v>
      </c>
      <c r="B472">
        <v>70</v>
      </c>
      <c r="C472">
        <v>2023</v>
      </c>
      <c r="D472" t="s">
        <v>575</v>
      </c>
      <c r="E472" t="s">
        <v>249</v>
      </c>
      <c r="F472" s="4">
        <v>45061</v>
      </c>
      <c r="G472" t="s">
        <v>250</v>
      </c>
      <c r="H472">
        <v>333206</v>
      </c>
      <c r="I472">
        <v>199924</v>
      </c>
      <c r="J472">
        <v>133282</v>
      </c>
      <c r="K472">
        <v>1988552118</v>
      </c>
      <c r="L472">
        <v>3000000000</v>
      </c>
      <c r="M472">
        <v>220000000</v>
      </c>
      <c r="N472">
        <v>500000</v>
      </c>
      <c r="O472">
        <v>220000</v>
      </c>
      <c r="P472">
        <v>2000000</v>
      </c>
      <c r="Q472">
        <v>0.15433614609094168</v>
      </c>
      <c r="R472">
        <v>0.32608695652173914</v>
      </c>
      <c r="S472">
        <v>0.6875</v>
      </c>
      <c r="T472">
        <v>0.5</v>
      </c>
      <c r="U472">
        <v>0.48888888888888887</v>
      </c>
      <c r="V472">
        <v>0.44444444444444442</v>
      </c>
      <c r="W472">
        <v>6.0070345217985446E-2</v>
      </c>
      <c r="X472">
        <v>0.37983691576793244</v>
      </c>
      <c r="Y472">
        <v>37.983691576793241</v>
      </c>
      <c r="Z472" t="s">
        <v>967</v>
      </c>
      <c r="AA472">
        <v>0.60000120045857519</v>
      </c>
      <c r="AB472">
        <v>0.39999879954142481</v>
      </c>
      <c r="AC472">
        <v>0.66666333206618511</v>
      </c>
      <c r="AD472" t="s">
        <v>977</v>
      </c>
      <c r="AE472">
        <v>5208552118</v>
      </c>
      <c r="AF472" t="s">
        <v>1032</v>
      </c>
    </row>
    <row r="473" spans="1:32" x14ac:dyDescent="0.35">
      <c r="A473">
        <v>471</v>
      </c>
      <c r="B473">
        <v>71</v>
      </c>
      <c r="C473">
        <v>2023</v>
      </c>
      <c r="D473" t="s">
        <v>576</v>
      </c>
      <c r="E473" t="s">
        <v>348</v>
      </c>
      <c r="F473" s="4">
        <v>45103</v>
      </c>
      <c r="G473" t="s">
        <v>24</v>
      </c>
      <c r="H473">
        <v>329115</v>
      </c>
      <c r="I473">
        <v>197469</v>
      </c>
      <c r="J473">
        <v>131646</v>
      </c>
      <c r="K473">
        <v>1122552118</v>
      </c>
      <c r="L473">
        <v>2400000000</v>
      </c>
      <c r="M473">
        <v>200000000</v>
      </c>
      <c r="N473">
        <v>450000</v>
      </c>
      <c r="O473">
        <v>190000</v>
      </c>
      <c r="P473">
        <v>1800000</v>
      </c>
      <c r="Q473">
        <v>8.7123875763734954E-2</v>
      </c>
      <c r="R473">
        <v>0.2608695652173913</v>
      </c>
      <c r="S473">
        <v>0.625</v>
      </c>
      <c r="T473">
        <v>0.45</v>
      </c>
      <c r="U473">
        <v>0.42222222222222222</v>
      </c>
      <c r="V473">
        <v>0.4</v>
      </c>
      <c r="W473">
        <v>5.9332820136544E-2</v>
      </c>
      <c r="X473">
        <v>0.32619562282833753</v>
      </c>
      <c r="Y473">
        <v>32.619562282833755</v>
      </c>
      <c r="Z473" t="s">
        <v>967</v>
      </c>
      <c r="AA473">
        <v>0.6</v>
      </c>
      <c r="AB473">
        <v>0.4</v>
      </c>
      <c r="AC473">
        <v>0.66666666666666663</v>
      </c>
      <c r="AD473" t="s">
        <v>977</v>
      </c>
      <c r="AE473">
        <v>3722552118</v>
      </c>
      <c r="AF473" t="s">
        <v>1027</v>
      </c>
    </row>
    <row r="474" spans="1:32" x14ac:dyDescent="0.35">
      <c r="A474">
        <v>472</v>
      </c>
      <c r="B474">
        <v>72</v>
      </c>
      <c r="C474">
        <v>2023</v>
      </c>
      <c r="D474" t="s">
        <v>577</v>
      </c>
      <c r="E474" t="s">
        <v>246</v>
      </c>
      <c r="F474" s="4">
        <v>45174</v>
      </c>
      <c r="G474" t="s">
        <v>48</v>
      </c>
      <c r="H474">
        <v>323884</v>
      </c>
      <c r="I474">
        <v>194330</v>
      </c>
      <c r="J474">
        <v>129554</v>
      </c>
      <c r="K474">
        <v>244552118</v>
      </c>
      <c r="L474">
        <v>1200000000</v>
      </c>
      <c r="M474">
        <v>140000000</v>
      </c>
      <c r="N474">
        <v>260000</v>
      </c>
      <c r="O474">
        <v>110000</v>
      </c>
      <c r="P474">
        <v>900000</v>
      </c>
      <c r="Q474">
        <v>1.8980257579800184E-2</v>
      </c>
      <c r="R474">
        <v>0.13043478260869565</v>
      </c>
      <c r="S474">
        <v>0.4375</v>
      </c>
      <c r="T474">
        <v>0.26</v>
      </c>
      <c r="U474">
        <v>0.24444444444444444</v>
      </c>
      <c r="V474">
        <v>0.2</v>
      </c>
      <c r="W474">
        <v>5.8389775966165069E-2</v>
      </c>
      <c r="X474">
        <v>0.18981601254189825</v>
      </c>
      <c r="Y474">
        <v>18.981601254189826</v>
      </c>
      <c r="Z474" t="s">
        <v>970</v>
      </c>
      <c r="AA474">
        <v>0.59999876498993465</v>
      </c>
      <c r="AB474">
        <v>0.40000123501006535</v>
      </c>
      <c r="AC474">
        <v>0.6666700972572428</v>
      </c>
      <c r="AD474" t="s">
        <v>976</v>
      </c>
      <c r="AE474">
        <v>1584552118</v>
      </c>
      <c r="AF474" t="s">
        <v>1025</v>
      </c>
    </row>
    <row r="475" spans="1:32" x14ac:dyDescent="0.35">
      <c r="A475">
        <v>473</v>
      </c>
      <c r="B475">
        <v>73</v>
      </c>
      <c r="C475">
        <v>2023</v>
      </c>
      <c r="D475" t="s">
        <v>578</v>
      </c>
      <c r="E475" t="s">
        <v>246</v>
      </c>
      <c r="F475" s="4">
        <v>44984</v>
      </c>
      <c r="G475" t="s">
        <v>452</v>
      </c>
      <c r="H475">
        <v>300852</v>
      </c>
      <c r="I475">
        <v>180511</v>
      </c>
      <c r="J475">
        <v>120341</v>
      </c>
      <c r="K475">
        <v>244552118</v>
      </c>
      <c r="L475">
        <v>1200000000</v>
      </c>
      <c r="M475">
        <v>150000000</v>
      </c>
      <c r="N475">
        <v>280000</v>
      </c>
      <c r="O475">
        <v>120000</v>
      </c>
      <c r="P475">
        <v>1000000</v>
      </c>
      <c r="Q475">
        <v>1.8980257579800184E-2</v>
      </c>
      <c r="R475">
        <v>0.13043478260869565</v>
      </c>
      <c r="S475">
        <v>0.46875</v>
      </c>
      <c r="T475">
        <v>0.28000000000000003</v>
      </c>
      <c r="U475">
        <v>0.26666666666666666</v>
      </c>
      <c r="V475">
        <v>0.22222222222222221</v>
      </c>
      <c r="W475">
        <v>5.4237569250017575E-2</v>
      </c>
      <c r="X475">
        <v>0.20240232535867755</v>
      </c>
      <c r="Y475">
        <v>20.240232535867754</v>
      </c>
      <c r="Z475" t="s">
        <v>967</v>
      </c>
      <c r="AA475">
        <v>0.59999933522130477</v>
      </c>
      <c r="AB475">
        <v>0.40000066477869517</v>
      </c>
      <c r="AC475">
        <v>0.66666851327619925</v>
      </c>
      <c r="AD475" t="s">
        <v>976</v>
      </c>
      <c r="AE475">
        <v>1594552118</v>
      </c>
      <c r="AF475" t="s">
        <v>1033</v>
      </c>
    </row>
    <row r="476" spans="1:32" x14ac:dyDescent="0.35">
      <c r="A476">
        <v>474</v>
      </c>
      <c r="B476">
        <v>74</v>
      </c>
      <c r="C476">
        <v>2023</v>
      </c>
      <c r="D476" t="s">
        <v>579</v>
      </c>
      <c r="E476" t="s">
        <v>84</v>
      </c>
      <c r="F476" s="4">
        <v>45261</v>
      </c>
      <c r="G476" t="s">
        <v>85</v>
      </c>
      <c r="H476">
        <v>300000</v>
      </c>
      <c r="I476">
        <v>180000</v>
      </c>
      <c r="J476">
        <v>120000</v>
      </c>
      <c r="K476">
        <v>1122552118</v>
      </c>
      <c r="L476">
        <v>2200000000</v>
      </c>
      <c r="M476">
        <v>200000000</v>
      </c>
      <c r="N476">
        <v>450000</v>
      </c>
      <c r="O476">
        <v>190000</v>
      </c>
      <c r="P476">
        <v>1800000</v>
      </c>
      <c r="Q476">
        <v>8.7123875763734954E-2</v>
      </c>
      <c r="R476">
        <v>0.2391304347826087</v>
      </c>
      <c r="S476">
        <v>0.625</v>
      </c>
      <c r="T476">
        <v>0.45</v>
      </c>
      <c r="U476">
        <v>0.42222222222222222</v>
      </c>
      <c r="V476">
        <v>0.4</v>
      </c>
      <c r="W476">
        <v>5.4083970773022197E-2</v>
      </c>
      <c r="X476">
        <v>0.32192259722443711</v>
      </c>
      <c r="Y476">
        <v>32.192259722443708</v>
      </c>
      <c r="Z476" t="s">
        <v>967</v>
      </c>
      <c r="AA476">
        <v>0.6</v>
      </c>
      <c r="AB476">
        <v>0.4</v>
      </c>
      <c r="AC476">
        <v>0.66666666666666663</v>
      </c>
      <c r="AD476" t="s">
        <v>977</v>
      </c>
      <c r="AE476">
        <v>3522552118</v>
      </c>
      <c r="AF476" t="s">
        <v>1035</v>
      </c>
    </row>
    <row r="477" spans="1:32" x14ac:dyDescent="0.35">
      <c r="A477">
        <v>475</v>
      </c>
      <c r="B477">
        <v>75</v>
      </c>
      <c r="C477">
        <v>2023</v>
      </c>
      <c r="D477" t="s">
        <v>580</v>
      </c>
      <c r="E477" t="s">
        <v>214</v>
      </c>
      <c r="F477" s="4">
        <v>45247</v>
      </c>
      <c r="G477" t="s">
        <v>215</v>
      </c>
      <c r="H477">
        <v>295948</v>
      </c>
      <c r="I477">
        <v>177569</v>
      </c>
      <c r="J477">
        <v>118379</v>
      </c>
      <c r="K477">
        <v>1744552118</v>
      </c>
      <c r="L477">
        <v>2800000000</v>
      </c>
      <c r="M477">
        <v>220000000</v>
      </c>
      <c r="N477">
        <v>500000</v>
      </c>
      <c r="O477">
        <v>220000</v>
      </c>
      <c r="P477">
        <v>2000000</v>
      </c>
      <c r="Q477">
        <v>0.1353987396708049</v>
      </c>
      <c r="R477">
        <v>0.30434782608695654</v>
      </c>
      <c r="S477">
        <v>0.6875</v>
      </c>
      <c r="T477">
        <v>0.5</v>
      </c>
      <c r="U477">
        <v>0.48888888888888887</v>
      </c>
      <c r="V477">
        <v>0.44444444444444442</v>
      </c>
      <c r="W477">
        <v>5.3353476607781239E-2</v>
      </c>
      <c r="X477">
        <v>0.37199367489127239</v>
      </c>
      <c r="Y477">
        <v>37.199367489127241</v>
      </c>
      <c r="Z477" t="s">
        <v>967</v>
      </c>
      <c r="AA477">
        <v>0.60000067579439631</v>
      </c>
      <c r="AB477">
        <v>0.39999932420560369</v>
      </c>
      <c r="AC477">
        <v>0.6666647894621246</v>
      </c>
      <c r="AD477" t="s">
        <v>977</v>
      </c>
      <c r="AE477">
        <v>4764552118</v>
      </c>
      <c r="AF477" t="s">
        <v>1026</v>
      </c>
    </row>
    <row r="478" spans="1:32" x14ac:dyDescent="0.35">
      <c r="A478">
        <v>476</v>
      </c>
      <c r="B478">
        <v>76</v>
      </c>
      <c r="C478">
        <v>2023</v>
      </c>
      <c r="D478" t="s">
        <v>409</v>
      </c>
      <c r="E478" t="s">
        <v>20</v>
      </c>
      <c r="F478" s="4">
        <v>44760</v>
      </c>
      <c r="G478" t="s">
        <v>21</v>
      </c>
      <c r="H478">
        <v>293794</v>
      </c>
      <c r="I478">
        <v>176276</v>
      </c>
      <c r="J478">
        <v>117518</v>
      </c>
      <c r="K478">
        <v>2488552118</v>
      </c>
      <c r="L478">
        <v>2500000000</v>
      </c>
      <c r="M478">
        <v>220000000</v>
      </c>
      <c r="N478">
        <v>550000</v>
      </c>
      <c r="O478">
        <v>240000</v>
      </c>
      <c r="P478">
        <v>2200000</v>
      </c>
      <c r="Q478">
        <v>0.19314230678794325</v>
      </c>
      <c r="R478">
        <v>0.27173913043478259</v>
      </c>
      <c r="S478">
        <v>0.6875</v>
      </c>
      <c r="T478">
        <v>0.55000000000000004</v>
      </c>
      <c r="U478">
        <v>0.53333333333333333</v>
      </c>
      <c r="V478">
        <v>0.48888888888888887</v>
      </c>
      <c r="W478">
        <v>5.296515369763094E-2</v>
      </c>
      <c r="X478">
        <v>0.39491243430248224</v>
      </c>
      <c r="Y478">
        <v>39.491243430248225</v>
      </c>
      <c r="Z478" t="s">
        <v>967</v>
      </c>
      <c r="AA478">
        <v>0.59999863850180735</v>
      </c>
      <c r="AB478">
        <v>0.4000013614981926</v>
      </c>
      <c r="AC478">
        <v>0.6666704486146724</v>
      </c>
      <c r="AD478" t="s">
        <v>976</v>
      </c>
      <c r="AE478">
        <v>5208552118</v>
      </c>
      <c r="AF478" t="s">
        <v>1028</v>
      </c>
    </row>
    <row r="479" spans="1:32" x14ac:dyDescent="0.35">
      <c r="A479">
        <v>477</v>
      </c>
      <c r="B479">
        <v>77</v>
      </c>
      <c r="C479">
        <v>2023</v>
      </c>
      <c r="D479" t="s">
        <v>581</v>
      </c>
      <c r="E479" t="s">
        <v>582</v>
      </c>
      <c r="F479" s="4">
        <v>45175</v>
      </c>
      <c r="G479" t="s">
        <v>452</v>
      </c>
      <c r="H479">
        <v>277427</v>
      </c>
      <c r="I479">
        <v>166456</v>
      </c>
      <c r="J479">
        <v>110971</v>
      </c>
      <c r="K479">
        <v>611552118</v>
      </c>
      <c r="L479">
        <v>1600000000</v>
      </c>
      <c r="M479">
        <v>150000000</v>
      </c>
      <c r="N479">
        <v>280000</v>
      </c>
      <c r="O479">
        <v>120000</v>
      </c>
      <c r="P479">
        <v>1000000</v>
      </c>
      <c r="Q479">
        <v>4.7463979531399338E-2</v>
      </c>
      <c r="R479">
        <v>0.17391304347826086</v>
      </c>
      <c r="S479">
        <v>0.46875</v>
      </c>
      <c r="T479">
        <v>0.28000000000000003</v>
      </c>
      <c r="U479">
        <v>0.26666666666666666</v>
      </c>
      <c r="V479">
        <v>0.22222222222222221</v>
      </c>
      <c r="W479">
        <v>5.0014512532157426E-2</v>
      </c>
      <c r="X479">
        <v>0.2144561634188269</v>
      </c>
      <c r="Y479">
        <v>21.44561634188269</v>
      </c>
      <c r="Z479" t="s">
        <v>967</v>
      </c>
      <c r="AA479">
        <v>0.59999927908963435</v>
      </c>
      <c r="AB479">
        <v>0.40000072091036559</v>
      </c>
      <c r="AC479">
        <v>0.66666866919786605</v>
      </c>
      <c r="AD479" t="s">
        <v>976</v>
      </c>
      <c r="AE479">
        <v>2361552118</v>
      </c>
      <c r="AF479" t="s">
        <v>1025</v>
      </c>
    </row>
    <row r="480" spans="1:32" x14ac:dyDescent="0.35">
      <c r="A480">
        <v>478</v>
      </c>
      <c r="B480">
        <v>78</v>
      </c>
      <c r="C480">
        <v>2023</v>
      </c>
      <c r="D480" t="s">
        <v>426</v>
      </c>
      <c r="E480" t="s">
        <v>427</v>
      </c>
      <c r="F480" s="4">
        <v>44851</v>
      </c>
      <c r="G480" t="s">
        <v>107</v>
      </c>
      <c r="H480">
        <v>271253</v>
      </c>
      <c r="I480">
        <v>162752</v>
      </c>
      <c r="J480">
        <v>108501</v>
      </c>
      <c r="K480">
        <v>2774552118</v>
      </c>
      <c r="L480">
        <v>4500000000</v>
      </c>
      <c r="M480">
        <v>260000000</v>
      </c>
      <c r="N480">
        <v>650000</v>
      </c>
      <c r="O480">
        <v>280000</v>
      </c>
      <c r="P480">
        <v>2500000</v>
      </c>
      <c r="Q480">
        <v>0.21533943070662814</v>
      </c>
      <c r="R480">
        <v>0.4891304347826087</v>
      </c>
      <c r="S480">
        <v>0.8125</v>
      </c>
      <c r="T480">
        <v>0.65</v>
      </c>
      <c r="U480">
        <v>0.62222222222222223</v>
      </c>
      <c r="V480">
        <v>0.55555555555555558</v>
      </c>
      <c r="W480">
        <v>4.8901464413648628E-2</v>
      </c>
      <c r="X480">
        <v>0.48772298808129344</v>
      </c>
      <c r="Y480">
        <v>48.772298808129342</v>
      </c>
      <c r="Z480" t="s">
        <v>968</v>
      </c>
      <c r="AA480">
        <v>0.60000073731903425</v>
      </c>
      <c r="AB480">
        <v>0.39999926268096575</v>
      </c>
      <c r="AC480">
        <v>0.66666461856075498</v>
      </c>
      <c r="AD480" t="s">
        <v>977</v>
      </c>
      <c r="AE480">
        <v>7534552118</v>
      </c>
      <c r="AF480" t="s">
        <v>1030</v>
      </c>
    </row>
    <row r="481" spans="1:32" x14ac:dyDescent="0.35">
      <c r="A481">
        <v>479</v>
      </c>
      <c r="B481">
        <v>79</v>
      </c>
      <c r="C481">
        <v>2023</v>
      </c>
      <c r="D481" t="s">
        <v>583</v>
      </c>
      <c r="E481" t="s">
        <v>584</v>
      </c>
      <c r="F481" s="4">
        <v>45085</v>
      </c>
      <c r="G481" t="s">
        <v>167</v>
      </c>
      <c r="H481">
        <v>265141</v>
      </c>
      <c r="I481">
        <v>159085</v>
      </c>
      <c r="J481">
        <v>106056</v>
      </c>
      <c r="K481">
        <v>522552118</v>
      </c>
      <c r="L481">
        <v>1300000000</v>
      </c>
      <c r="M481">
        <v>150000000</v>
      </c>
      <c r="N481">
        <v>280000</v>
      </c>
      <c r="O481">
        <v>120000</v>
      </c>
      <c r="P481">
        <v>1000000</v>
      </c>
      <c r="Q481">
        <v>4.0556482927333055E-2</v>
      </c>
      <c r="R481">
        <v>0.14130434782608695</v>
      </c>
      <c r="S481">
        <v>0.46875</v>
      </c>
      <c r="T481">
        <v>0.28000000000000003</v>
      </c>
      <c r="U481">
        <v>0.26666666666666666</v>
      </c>
      <c r="V481">
        <v>0.22222222222222221</v>
      </c>
      <c r="W481">
        <v>4.7799593649099595E-2</v>
      </c>
      <c r="X481">
        <v>0.20742569469208902</v>
      </c>
      <c r="Y481">
        <v>20.742569469208902</v>
      </c>
      <c r="Z481" t="s">
        <v>967</v>
      </c>
      <c r="AA481">
        <v>0.60000150863125656</v>
      </c>
      <c r="AB481">
        <v>0.39999849136874344</v>
      </c>
      <c r="AC481">
        <v>0.6666624760348242</v>
      </c>
      <c r="AD481" t="s">
        <v>977</v>
      </c>
      <c r="AE481">
        <v>1972552118</v>
      </c>
      <c r="AF481" t="s">
        <v>1027</v>
      </c>
    </row>
    <row r="482" spans="1:32" x14ac:dyDescent="0.35">
      <c r="A482">
        <v>480</v>
      </c>
      <c r="B482">
        <v>80</v>
      </c>
      <c r="C482">
        <v>2023</v>
      </c>
      <c r="D482" t="s">
        <v>585</v>
      </c>
      <c r="E482" t="s">
        <v>586</v>
      </c>
      <c r="F482" s="4">
        <v>45063</v>
      </c>
      <c r="G482" t="s">
        <v>172</v>
      </c>
      <c r="H482">
        <v>264193</v>
      </c>
      <c r="I482">
        <v>158516</v>
      </c>
      <c r="J482">
        <v>105677</v>
      </c>
      <c r="K482">
        <v>188552118</v>
      </c>
      <c r="L482">
        <v>1400000000</v>
      </c>
      <c r="M482">
        <v>120000000</v>
      </c>
      <c r="N482">
        <v>220000</v>
      </c>
      <c r="O482">
        <v>90000</v>
      </c>
      <c r="P482">
        <v>700000</v>
      </c>
      <c r="Q482">
        <v>1.4633967581736006E-2</v>
      </c>
      <c r="R482">
        <v>0.15217391304347827</v>
      </c>
      <c r="S482">
        <v>0.375</v>
      </c>
      <c r="T482">
        <v>0.22</v>
      </c>
      <c r="U482">
        <v>0.2</v>
      </c>
      <c r="V482">
        <v>0.15555555555555556</v>
      </c>
      <c r="W482">
        <v>4.7628688301456841E-2</v>
      </c>
      <c r="X482">
        <v>0.16545950176193069</v>
      </c>
      <c r="Y482">
        <v>16.54595017619307</v>
      </c>
      <c r="Z482" t="s">
        <v>970</v>
      </c>
      <c r="AA482">
        <v>0.60000075702232836</v>
      </c>
      <c r="AB482">
        <v>0.39999924297767164</v>
      </c>
      <c r="AC482">
        <v>0.66666456382951877</v>
      </c>
      <c r="AD482" t="s">
        <v>977</v>
      </c>
      <c r="AE482">
        <v>1708552118</v>
      </c>
      <c r="AF482" t="s">
        <v>1032</v>
      </c>
    </row>
    <row r="483" spans="1:32" x14ac:dyDescent="0.35">
      <c r="A483">
        <v>481</v>
      </c>
      <c r="B483">
        <v>81</v>
      </c>
      <c r="C483">
        <v>2023</v>
      </c>
      <c r="D483" t="s">
        <v>587</v>
      </c>
      <c r="E483" t="s">
        <v>45</v>
      </c>
      <c r="F483" s="4">
        <v>45124</v>
      </c>
      <c r="G483" t="s">
        <v>24</v>
      </c>
      <c r="H483">
        <v>262157</v>
      </c>
      <c r="I483">
        <v>157294</v>
      </c>
      <c r="J483">
        <v>104863</v>
      </c>
      <c r="K483">
        <v>1988552118</v>
      </c>
      <c r="L483">
        <v>2600000000</v>
      </c>
      <c r="M483">
        <v>210000000</v>
      </c>
      <c r="N483">
        <v>450000</v>
      </c>
      <c r="O483">
        <v>200000</v>
      </c>
      <c r="P483">
        <v>2000000</v>
      </c>
      <c r="Q483">
        <v>0.15433614609094168</v>
      </c>
      <c r="R483">
        <v>0.28260869565217389</v>
      </c>
      <c r="S483">
        <v>0.65625</v>
      </c>
      <c r="T483">
        <v>0.45</v>
      </c>
      <c r="U483">
        <v>0.44444444444444442</v>
      </c>
      <c r="V483">
        <v>0.44444444444444442</v>
      </c>
      <c r="W483">
        <v>4.7261638419810598E-2</v>
      </c>
      <c r="X483">
        <v>0.35357137589452931</v>
      </c>
      <c r="Y483">
        <v>35.357137589452933</v>
      </c>
      <c r="Z483" t="s">
        <v>967</v>
      </c>
      <c r="AA483">
        <v>0.59999923709837999</v>
      </c>
      <c r="AB483">
        <v>0.40000076290162001</v>
      </c>
      <c r="AC483">
        <v>0.66666878584052791</v>
      </c>
      <c r="AD483" t="s">
        <v>976</v>
      </c>
      <c r="AE483">
        <v>4798552118</v>
      </c>
      <c r="AF483" t="s">
        <v>1028</v>
      </c>
    </row>
    <row r="484" spans="1:32" x14ac:dyDescent="0.35">
      <c r="A484">
        <v>482</v>
      </c>
      <c r="B484">
        <v>82</v>
      </c>
      <c r="C484">
        <v>2023</v>
      </c>
      <c r="D484" t="s">
        <v>190</v>
      </c>
      <c r="E484" t="s">
        <v>20</v>
      </c>
      <c r="F484" s="4">
        <v>44004</v>
      </c>
      <c r="G484" t="s">
        <v>21</v>
      </c>
      <c r="H484">
        <v>257290</v>
      </c>
      <c r="I484">
        <v>154374</v>
      </c>
      <c r="J484">
        <v>102916</v>
      </c>
      <c r="K484">
        <v>388596428</v>
      </c>
      <c r="L484">
        <v>800000000</v>
      </c>
      <c r="M484">
        <v>200000000</v>
      </c>
      <c r="N484">
        <v>500000</v>
      </c>
      <c r="O484">
        <v>200000</v>
      </c>
      <c r="P484">
        <v>2000000</v>
      </c>
      <c r="Q484">
        <v>3.0159870862497606E-2</v>
      </c>
      <c r="R484">
        <v>8.6956521739130432E-2</v>
      </c>
      <c r="S484">
        <v>0.625</v>
      </c>
      <c r="T484">
        <v>0.5</v>
      </c>
      <c r="U484">
        <v>0.44444444444444442</v>
      </c>
      <c r="V484">
        <v>0.44444444444444442</v>
      </c>
      <c r="W484">
        <v>4.6384216133969598E-2</v>
      </c>
      <c r="X484">
        <v>0.3001747603367495</v>
      </c>
      <c r="Y484">
        <v>30.017476033674949</v>
      </c>
      <c r="Z484" t="s">
        <v>967</v>
      </c>
      <c r="AA484">
        <v>0.6</v>
      </c>
      <c r="AB484">
        <v>0.4</v>
      </c>
      <c r="AC484">
        <v>0.66666666666666663</v>
      </c>
      <c r="AD484" t="s">
        <v>977</v>
      </c>
      <c r="AE484">
        <v>1388596428</v>
      </c>
      <c r="AF484" t="s">
        <v>1027</v>
      </c>
    </row>
    <row r="485" spans="1:32" x14ac:dyDescent="0.35">
      <c r="A485">
        <v>483</v>
      </c>
      <c r="B485">
        <v>83</v>
      </c>
      <c r="C485">
        <v>2023</v>
      </c>
      <c r="D485" t="s">
        <v>465</v>
      </c>
      <c r="E485" t="s">
        <v>440</v>
      </c>
      <c r="F485" s="4">
        <v>44774</v>
      </c>
      <c r="G485" t="s">
        <v>441</v>
      </c>
      <c r="H485">
        <v>253002</v>
      </c>
      <c r="I485">
        <v>151801</v>
      </c>
      <c r="J485">
        <v>101201</v>
      </c>
      <c r="K485">
        <v>3112552118</v>
      </c>
      <c r="L485">
        <v>3500000000</v>
      </c>
      <c r="M485">
        <v>300000000</v>
      </c>
      <c r="N485">
        <v>800000</v>
      </c>
      <c r="O485">
        <v>350000</v>
      </c>
      <c r="P485">
        <v>3000000</v>
      </c>
      <c r="Q485">
        <v>0.24157239533780123</v>
      </c>
      <c r="R485">
        <v>0.38043478260869568</v>
      </c>
      <c r="S485">
        <v>0.9375</v>
      </c>
      <c r="T485">
        <v>0.8</v>
      </c>
      <c r="U485">
        <v>0.77777777777777779</v>
      </c>
      <c r="V485">
        <v>0.66666666666666663</v>
      </c>
      <c r="W485">
        <v>4.5611175911720536E-2</v>
      </c>
      <c r="X485">
        <v>0.54691028466568292</v>
      </c>
      <c r="Y485">
        <v>54.691028466568291</v>
      </c>
      <c r="Z485" t="s">
        <v>968</v>
      </c>
      <c r="AA485">
        <v>0.59999920949241503</v>
      </c>
      <c r="AB485">
        <v>0.40000079050758491</v>
      </c>
      <c r="AC485">
        <v>0.66666886252396229</v>
      </c>
      <c r="AD485" t="s">
        <v>976</v>
      </c>
      <c r="AE485">
        <v>6912552118</v>
      </c>
      <c r="AF485" t="s">
        <v>1031</v>
      </c>
    </row>
    <row r="486" spans="1:32" x14ac:dyDescent="0.35">
      <c r="A486">
        <v>484</v>
      </c>
      <c r="B486">
        <v>84</v>
      </c>
      <c r="C486">
        <v>2023</v>
      </c>
      <c r="D486" t="s">
        <v>588</v>
      </c>
      <c r="E486" t="s">
        <v>23</v>
      </c>
      <c r="F486" s="4">
        <v>45117</v>
      </c>
      <c r="G486" t="s">
        <v>24</v>
      </c>
      <c r="H486">
        <v>252617</v>
      </c>
      <c r="I486">
        <v>151570</v>
      </c>
      <c r="J486">
        <v>101047</v>
      </c>
      <c r="K486">
        <v>1822552118</v>
      </c>
      <c r="L486">
        <v>2700000000</v>
      </c>
      <c r="M486">
        <v>220000000</v>
      </c>
      <c r="N486">
        <v>500000</v>
      </c>
      <c r="O486">
        <v>220000</v>
      </c>
      <c r="P486">
        <v>2000000</v>
      </c>
      <c r="Q486">
        <v>0.14145250073953716</v>
      </c>
      <c r="R486">
        <v>0.29347826086956524</v>
      </c>
      <c r="S486">
        <v>0.6875</v>
      </c>
      <c r="T486">
        <v>0.5</v>
      </c>
      <c r="U486">
        <v>0.48888888888888887</v>
      </c>
      <c r="V486">
        <v>0.44444444444444442</v>
      </c>
      <c r="W486">
        <v>4.5541768149228494E-2</v>
      </c>
      <c r="X486">
        <v>0.37037623786624685</v>
      </c>
      <c r="Y486">
        <v>37.037623786624685</v>
      </c>
      <c r="Z486" t="s">
        <v>967</v>
      </c>
      <c r="AA486">
        <v>0.59999920828764497</v>
      </c>
      <c r="AB486">
        <v>0.40000079171235509</v>
      </c>
      <c r="AC486">
        <v>0.66666886587055485</v>
      </c>
      <c r="AD486" t="s">
        <v>976</v>
      </c>
      <c r="AE486">
        <v>4742552118</v>
      </c>
      <c r="AF486" t="s">
        <v>1028</v>
      </c>
    </row>
    <row r="487" spans="1:32" x14ac:dyDescent="0.35">
      <c r="A487">
        <v>485</v>
      </c>
      <c r="B487">
        <v>85</v>
      </c>
      <c r="C487">
        <v>2023</v>
      </c>
      <c r="D487" t="s">
        <v>589</v>
      </c>
      <c r="E487" t="s">
        <v>20</v>
      </c>
      <c r="F487" s="4">
        <v>45222</v>
      </c>
      <c r="G487" t="s">
        <v>21</v>
      </c>
      <c r="H487">
        <v>249978</v>
      </c>
      <c r="I487">
        <v>149987</v>
      </c>
      <c r="J487">
        <v>99991</v>
      </c>
      <c r="K487">
        <v>2112552118</v>
      </c>
      <c r="L487">
        <v>2900000000</v>
      </c>
      <c r="M487">
        <v>230000000</v>
      </c>
      <c r="N487">
        <v>520000</v>
      </c>
      <c r="O487">
        <v>230000</v>
      </c>
      <c r="P487">
        <v>2200000</v>
      </c>
      <c r="Q487">
        <v>0.16396007394379808</v>
      </c>
      <c r="R487">
        <v>0.31521739130434784</v>
      </c>
      <c r="S487">
        <v>0.71875</v>
      </c>
      <c r="T487">
        <v>0.52</v>
      </c>
      <c r="U487">
        <v>0.51111111111111107</v>
      </c>
      <c r="V487">
        <v>0.48888888888888887</v>
      </c>
      <c r="W487">
        <v>4.5066009486328475E-2</v>
      </c>
      <c r="X487">
        <v>0.39378064198622997</v>
      </c>
      <c r="Y487">
        <v>39.378064198622994</v>
      </c>
      <c r="Z487" t="s">
        <v>967</v>
      </c>
      <c r="AA487">
        <v>0.60000080007040624</v>
      </c>
      <c r="AB487">
        <v>0.39999919992959382</v>
      </c>
      <c r="AC487">
        <v>0.66666444425183513</v>
      </c>
      <c r="AD487" t="s">
        <v>977</v>
      </c>
      <c r="AE487">
        <v>5242552118</v>
      </c>
      <c r="AF487" t="s">
        <v>1030</v>
      </c>
    </row>
    <row r="488" spans="1:32" x14ac:dyDescent="0.35">
      <c r="A488">
        <v>486</v>
      </c>
      <c r="B488">
        <v>86</v>
      </c>
      <c r="C488">
        <v>2023</v>
      </c>
      <c r="D488" t="s">
        <v>590</v>
      </c>
      <c r="E488" t="s">
        <v>591</v>
      </c>
      <c r="F488" s="4">
        <v>45048</v>
      </c>
      <c r="G488" t="s">
        <v>85</v>
      </c>
      <c r="H488">
        <v>248816</v>
      </c>
      <c r="I488">
        <v>149290</v>
      </c>
      <c r="J488">
        <v>99526</v>
      </c>
      <c r="K488">
        <v>244552118</v>
      </c>
      <c r="L488">
        <v>1400000000</v>
      </c>
      <c r="M488">
        <v>150000000</v>
      </c>
      <c r="N488">
        <v>280000</v>
      </c>
      <c r="O488">
        <v>120000</v>
      </c>
      <c r="P488">
        <v>1000000</v>
      </c>
      <c r="Q488">
        <v>1.8980257579800184E-2</v>
      </c>
      <c r="R488">
        <v>0.15217391304347827</v>
      </c>
      <c r="S488">
        <v>0.46875</v>
      </c>
      <c r="T488">
        <v>0.28000000000000003</v>
      </c>
      <c r="U488">
        <v>0.26666666666666666</v>
      </c>
      <c r="V488">
        <v>0.22222222222222221</v>
      </c>
      <c r="W488">
        <v>4.4856524239534304E-2</v>
      </c>
      <c r="X488">
        <v>0.20506606258143745</v>
      </c>
      <c r="Y488">
        <v>20.506606258143744</v>
      </c>
      <c r="Z488" t="s">
        <v>967</v>
      </c>
      <c r="AA488">
        <v>0.60000160761365828</v>
      </c>
      <c r="AB488">
        <v>0.39999839238634172</v>
      </c>
      <c r="AC488">
        <v>0.6666622010851363</v>
      </c>
      <c r="AD488" t="s">
        <v>977</v>
      </c>
      <c r="AE488">
        <v>1794552118</v>
      </c>
      <c r="AF488" t="s">
        <v>1032</v>
      </c>
    </row>
    <row r="489" spans="1:32" x14ac:dyDescent="0.35">
      <c r="A489">
        <v>487</v>
      </c>
      <c r="B489">
        <v>87</v>
      </c>
      <c r="C489">
        <v>2023</v>
      </c>
      <c r="D489" t="s">
        <v>592</v>
      </c>
      <c r="E489" t="s">
        <v>115</v>
      </c>
      <c r="F489" s="4">
        <v>45229</v>
      </c>
      <c r="G489" t="s">
        <v>24</v>
      </c>
      <c r="H489">
        <v>248738</v>
      </c>
      <c r="I489">
        <v>149243</v>
      </c>
      <c r="J489">
        <v>99495</v>
      </c>
      <c r="K489">
        <v>1122552118</v>
      </c>
      <c r="L489">
        <v>2400000000</v>
      </c>
      <c r="M489">
        <v>200000000</v>
      </c>
      <c r="N489">
        <v>450000</v>
      </c>
      <c r="O489">
        <v>190000</v>
      </c>
      <c r="P489">
        <v>1800000</v>
      </c>
      <c r="Q489">
        <v>8.7123875763734954E-2</v>
      </c>
      <c r="R489">
        <v>0.2608695652173913</v>
      </c>
      <c r="S489">
        <v>0.625</v>
      </c>
      <c r="T489">
        <v>0.45</v>
      </c>
      <c r="U489">
        <v>0.42222222222222222</v>
      </c>
      <c r="V489">
        <v>0.4</v>
      </c>
      <c r="W489">
        <v>4.4842462407133313E-2</v>
      </c>
      <c r="X489">
        <v>0.32460168347810237</v>
      </c>
      <c r="Y489">
        <v>32.460168347810239</v>
      </c>
      <c r="Z489" t="s">
        <v>967</v>
      </c>
      <c r="AA489">
        <v>0.60000080405888923</v>
      </c>
      <c r="AB489">
        <v>0.39999919594111072</v>
      </c>
      <c r="AC489">
        <v>0.66666443317274515</v>
      </c>
      <c r="AD489" t="s">
        <v>977</v>
      </c>
      <c r="AE489">
        <v>3722552118</v>
      </c>
      <c r="AF489" t="s">
        <v>1030</v>
      </c>
    </row>
    <row r="490" spans="1:32" x14ac:dyDescent="0.35">
      <c r="A490">
        <v>488</v>
      </c>
      <c r="B490">
        <v>88</v>
      </c>
      <c r="C490">
        <v>2023</v>
      </c>
      <c r="D490" t="s">
        <v>401</v>
      </c>
      <c r="E490" t="s">
        <v>47</v>
      </c>
      <c r="F490" s="4">
        <v>44820</v>
      </c>
      <c r="G490" t="s">
        <v>48</v>
      </c>
      <c r="H490">
        <v>245541</v>
      </c>
      <c r="I490">
        <v>147325</v>
      </c>
      <c r="J490">
        <v>98216</v>
      </c>
      <c r="K490">
        <v>5774552118</v>
      </c>
      <c r="L490">
        <v>9200000000</v>
      </c>
      <c r="M490">
        <v>280000000</v>
      </c>
      <c r="N490">
        <v>700000</v>
      </c>
      <c r="O490">
        <v>300000</v>
      </c>
      <c r="P490">
        <v>3000000</v>
      </c>
      <c r="Q490">
        <v>0.44817639488863759</v>
      </c>
      <c r="R490">
        <v>1</v>
      </c>
      <c r="S490">
        <v>0.875</v>
      </c>
      <c r="T490">
        <v>0.7</v>
      </c>
      <c r="U490">
        <v>0.66666666666666663</v>
      </c>
      <c r="V490">
        <v>0.66666666666666663</v>
      </c>
      <c r="W490">
        <v>4.4266107558595474E-2</v>
      </c>
      <c r="X490">
        <v>0.65145768957806682</v>
      </c>
      <c r="Y490">
        <v>65.145768957806681</v>
      </c>
      <c r="Z490" t="s">
        <v>966</v>
      </c>
      <c r="AA490">
        <v>0.60000162905583998</v>
      </c>
      <c r="AB490">
        <v>0.39999837094416002</v>
      </c>
      <c r="AC490">
        <v>0.66666214152384184</v>
      </c>
      <c r="AD490" t="s">
        <v>977</v>
      </c>
      <c r="AE490">
        <v>15254552118</v>
      </c>
      <c r="AF490" t="s">
        <v>1025</v>
      </c>
    </row>
    <row r="491" spans="1:32" x14ac:dyDescent="0.35">
      <c r="A491">
        <v>489</v>
      </c>
      <c r="B491">
        <v>89</v>
      </c>
      <c r="C491">
        <v>2023</v>
      </c>
      <c r="D491" t="s">
        <v>312</v>
      </c>
      <c r="E491" t="s">
        <v>74</v>
      </c>
      <c r="F491" s="4">
        <v>44431</v>
      </c>
      <c r="G491" t="s">
        <v>38</v>
      </c>
      <c r="H491">
        <v>241710</v>
      </c>
      <c r="I491">
        <v>145026</v>
      </c>
      <c r="J491">
        <v>96684</v>
      </c>
      <c r="K491">
        <v>2774552118</v>
      </c>
      <c r="L491">
        <v>3000000000</v>
      </c>
      <c r="M491">
        <v>260000000</v>
      </c>
      <c r="N491">
        <v>650000</v>
      </c>
      <c r="O491">
        <v>280000</v>
      </c>
      <c r="P491">
        <v>2500000</v>
      </c>
      <c r="Q491">
        <v>0.21533943070662814</v>
      </c>
      <c r="R491">
        <v>0.32608695652173914</v>
      </c>
      <c r="S491">
        <v>0.8125</v>
      </c>
      <c r="T491">
        <v>0.65</v>
      </c>
      <c r="U491">
        <v>0.62222222222222223</v>
      </c>
      <c r="V491">
        <v>0.55555555555555558</v>
      </c>
      <c r="W491">
        <v>4.3575455251823984E-2</v>
      </c>
      <c r="X491">
        <v>0.45941973576914491</v>
      </c>
      <c r="Y491">
        <v>45.941973576914492</v>
      </c>
      <c r="Z491" t="s">
        <v>968</v>
      </c>
      <c r="AA491">
        <v>0.6</v>
      </c>
      <c r="AB491">
        <v>0.4</v>
      </c>
      <c r="AC491">
        <v>0.66666666666666663</v>
      </c>
      <c r="AD491" t="s">
        <v>977</v>
      </c>
      <c r="AE491">
        <v>6034552118</v>
      </c>
      <c r="AF491" t="s">
        <v>1031</v>
      </c>
    </row>
    <row r="492" spans="1:32" x14ac:dyDescent="0.35">
      <c r="A492">
        <v>490</v>
      </c>
      <c r="B492">
        <v>90</v>
      </c>
      <c r="C492">
        <v>2023</v>
      </c>
      <c r="D492" t="s">
        <v>19</v>
      </c>
      <c r="E492" t="s">
        <v>20</v>
      </c>
      <c r="F492" s="4">
        <v>43724</v>
      </c>
      <c r="G492" t="s">
        <v>21</v>
      </c>
      <c r="H492">
        <v>234725</v>
      </c>
      <c r="I492">
        <v>140835</v>
      </c>
      <c r="J492">
        <v>93890</v>
      </c>
      <c r="K492">
        <v>2112884661</v>
      </c>
      <c r="L492">
        <v>1100000000</v>
      </c>
      <c r="M492">
        <v>200000000</v>
      </c>
      <c r="N492">
        <v>500000</v>
      </c>
      <c r="O492">
        <v>200000</v>
      </c>
      <c r="P492">
        <v>1800000</v>
      </c>
      <c r="Q492">
        <v>0.16398588337799139</v>
      </c>
      <c r="R492">
        <v>0.11956521739130435</v>
      </c>
      <c r="S492">
        <v>0.625</v>
      </c>
      <c r="T492">
        <v>0.5</v>
      </c>
      <c r="U492">
        <v>0.44444444444444442</v>
      </c>
      <c r="V492">
        <v>0.4</v>
      </c>
      <c r="W492">
        <v>4.2316200132325447E-2</v>
      </c>
      <c r="X492">
        <v>0.32402610575689378</v>
      </c>
      <c r="Y492">
        <v>32.40261057568938</v>
      </c>
      <c r="Z492" t="s">
        <v>967</v>
      </c>
      <c r="AA492">
        <v>0.6</v>
      </c>
      <c r="AB492">
        <v>0.4</v>
      </c>
      <c r="AC492">
        <v>0.66666666666666663</v>
      </c>
      <c r="AD492" t="s">
        <v>977</v>
      </c>
      <c r="AE492">
        <v>3412884661</v>
      </c>
      <c r="AF492" t="s">
        <v>1025</v>
      </c>
    </row>
    <row r="493" spans="1:32" x14ac:dyDescent="0.35">
      <c r="A493">
        <v>491</v>
      </c>
      <c r="B493">
        <v>91</v>
      </c>
      <c r="C493">
        <v>2023</v>
      </c>
      <c r="D493" t="s">
        <v>593</v>
      </c>
      <c r="E493" t="s">
        <v>559</v>
      </c>
      <c r="F493" s="4">
        <v>44984</v>
      </c>
      <c r="G493" t="s">
        <v>62</v>
      </c>
      <c r="H493">
        <v>231740</v>
      </c>
      <c r="I493">
        <v>139044</v>
      </c>
      <c r="J493">
        <v>92696</v>
      </c>
      <c r="K493">
        <v>522552118</v>
      </c>
      <c r="L493">
        <v>1600000000</v>
      </c>
      <c r="M493">
        <v>100000000</v>
      </c>
      <c r="N493">
        <v>200000</v>
      </c>
      <c r="O493">
        <v>80000</v>
      </c>
      <c r="P493">
        <v>600000</v>
      </c>
      <c r="Q493">
        <v>4.0556482927333055E-2</v>
      </c>
      <c r="R493">
        <v>0.17391304347826086</v>
      </c>
      <c r="S493">
        <v>0.3125</v>
      </c>
      <c r="T493">
        <v>0.2</v>
      </c>
      <c r="U493">
        <v>0.17777777777777778</v>
      </c>
      <c r="V493">
        <v>0.13333333333333333</v>
      </c>
      <c r="W493">
        <v>4.1778064623133875E-2</v>
      </c>
      <c r="X493">
        <v>0.15544708253788012</v>
      </c>
      <c r="Y493">
        <v>15.544708253788011</v>
      </c>
      <c r="Z493" t="s">
        <v>970</v>
      </c>
      <c r="AA493">
        <v>0.6</v>
      </c>
      <c r="AB493">
        <v>0.4</v>
      </c>
      <c r="AC493">
        <v>0.66666666666666663</v>
      </c>
      <c r="AD493" t="s">
        <v>977</v>
      </c>
      <c r="AE493">
        <v>2222552118</v>
      </c>
      <c r="AF493" t="s">
        <v>1033</v>
      </c>
    </row>
    <row r="494" spans="1:32" x14ac:dyDescent="0.35">
      <c r="A494">
        <v>492</v>
      </c>
      <c r="B494">
        <v>92</v>
      </c>
      <c r="C494">
        <v>2023</v>
      </c>
      <c r="D494" t="s">
        <v>594</v>
      </c>
      <c r="E494" t="s">
        <v>531</v>
      </c>
      <c r="F494" s="4">
        <v>45016</v>
      </c>
      <c r="G494" t="s">
        <v>48</v>
      </c>
      <c r="H494">
        <v>227997</v>
      </c>
      <c r="I494">
        <v>136798</v>
      </c>
      <c r="J494">
        <v>91199</v>
      </c>
      <c r="K494">
        <v>2112552118</v>
      </c>
      <c r="L494">
        <v>3900000000</v>
      </c>
      <c r="M494">
        <v>200000000</v>
      </c>
      <c r="N494">
        <v>500000</v>
      </c>
      <c r="O494">
        <v>200000</v>
      </c>
      <c r="P494">
        <v>2000000</v>
      </c>
      <c r="Q494">
        <v>0.16396007394379808</v>
      </c>
      <c r="R494">
        <v>0.42391304347826086</v>
      </c>
      <c r="S494">
        <v>0.625</v>
      </c>
      <c r="T494">
        <v>0.5</v>
      </c>
      <c r="U494">
        <v>0.44444444444444442</v>
      </c>
      <c r="V494">
        <v>0.44444444444444442</v>
      </c>
      <c r="W494">
        <v>4.110327694778914E-2</v>
      </c>
      <c r="X494">
        <v>0.38096050227655598</v>
      </c>
      <c r="Y494">
        <v>38.096050227655596</v>
      </c>
      <c r="Z494" t="s">
        <v>967</v>
      </c>
      <c r="AA494">
        <v>0.5999991227954754</v>
      </c>
      <c r="AB494">
        <v>0.4000008772045246</v>
      </c>
      <c r="AC494">
        <v>0.66666910334946416</v>
      </c>
      <c r="AD494" t="s">
        <v>976</v>
      </c>
      <c r="AE494">
        <v>6212552118</v>
      </c>
      <c r="AF494" t="s">
        <v>1034</v>
      </c>
    </row>
    <row r="495" spans="1:32" x14ac:dyDescent="0.35">
      <c r="A495">
        <v>493</v>
      </c>
      <c r="B495">
        <v>93</v>
      </c>
      <c r="C495">
        <v>2023</v>
      </c>
      <c r="D495" t="s">
        <v>410</v>
      </c>
      <c r="E495" t="s">
        <v>45</v>
      </c>
      <c r="F495" s="4">
        <v>44911</v>
      </c>
      <c r="G495" t="s">
        <v>24</v>
      </c>
      <c r="H495">
        <v>227472</v>
      </c>
      <c r="I495">
        <v>136483</v>
      </c>
      <c r="J495">
        <v>90989</v>
      </c>
      <c r="K495">
        <v>1122552118</v>
      </c>
      <c r="L495">
        <v>2100000000</v>
      </c>
      <c r="M495">
        <v>200000000</v>
      </c>
      <c r="N495">
        <v>450000</v>
      </c>
      <c r="O495">
        <v>190000</v>
      </c>
      <c r="P495">
        <v>1800000</v>
      </c>
      <c r="Q495">
        <v>8.7123875763734954E-2</v>
      </c>
      <c r="R495">
        <v>0.22826086956521738</v>
      </c>
      <c r="S495">
        <v>0.625</v>
      </c>
      <c r="T495">
        <v>0.45</v>
      </c>
      <c r="U495">
        <v>0.42222222222222222</v>
      </c>
      <c r="V495">
        <v>0.4</v>
      </c>
      <c r="W495">
        <v>4.1008629998936348E-2</v>
      </c>
      <c r="X495">
        <v>0.3186364836523311</v>
      </c>
      <c r="Y495">
        <v>31.863648365233111</v>
      </c>
      <c r="Z495" t="s">
        <v>967</v>
      </c>
      <c r="AA495">
        <v>0.59999912077090811</v>
      </c>
      <c r="AB495">
        <v>0.40000087922909194</v>
      </c>
      <c r="AC495">
        <v>0.66666910897327869</v>
      </c>
      <c r="AD495" t="s">
        <v>976</v>
      </c>
      <c r="AE495">
        <v>3422552118</v>
      </c>
      <c r="AF495" t="s">
        <v>1035</v>
      </c>
    </row>
    <row r="496" spans="1:32" x14ac:dyDescent="0.35">
      <c r="A496">
        <v>494</v>
      </c>
      <c r="B496">
        <v>94</v>
      </c>
      <c r="C496">
        <v>2023</v>
      </c>
      <c r="D496" t="s">
        <v>595</v>
      </c>
      <c r="E496" t="s">
        <v>20</v>
      </c>
      <c r="F496" s="4">
        <v>42877</v>
      </c>
      <c r="G496" t="s">
        <v>21</v>
      </c>
      <c r="H496">
        <v>225173</v>
      </c>
      <c r="I496">
        <v>135104</v>
      </c>
      <c r="J496">
        <v>90069</v>
      </c>
      <c r="K496">
        <v>1122552118</v>
      </c>
      <c r="L496">
        <v>1200000000</v>
      </c>
      <c r="M496">
        <v>180000000</v>
      </c>
      <c r="N496">
        <v>400000</v>
      </c>
      <c r="O496">
        <v>170000</v>
      </c>
      <c r="P496">
        <v>1500000</v>
      </c>
      <c r="Q496">
        <v>8.7123875763734954E-2</v>
      </c>
      <c r="R496">
        <v>0.13043478260869565</v>
      </c>
      <c r="S496">
        <v>0.5625</v>
      </c>
      <c r="T496">
        <v>0.4</v>
      </c>
      <c r="U496">
        <v>0.37777777777777777</v>
      </c>
      <c r="V496">
        <v>0.33333333333333331</v>
      </c>
      <c r="W496">
        <v>4.0594166502912421E-2</v>
      </c>
      <c r="X496">
        <v>0.27180768010738199</v>
      </c>
      <c r="Y496">
        <v>27.180768010738198</v>
      </c>
      <c r="Z496" t="s">
        <v>967</v>
      </c>
      <c r="AA496">
        <v>0.60000088820595721</v>
      </c>
      <c r="AB496">
        <v>0.39999911179404279</v>
      </c>
      <c r="AC496">
        <v>0.66666419943154898</v>
      </c>
      <c r="AD496" t="s">
        <v>977</v>
      </c>
      <c r="AE496">
        <v>2502552118</v>
      </c>
      <c r="AF496" t="s">
        <v>1032</v>
      </c>
    </row>
    <row r="497" spans="1:32" x14ac:dyDescent="0.35">
      <c r="A497">
        <v>495</v>
      </c>
      <c r="B497">
        <v>95</v>
      </c>
      <c r="C497">
        <v>2023</v>
      </c>
      <c r="D497" t="s">
        <v>596</v>
      </c>
      <c r="E497" t="s">
        <v>221</v>
      </c>
      <c r="F497" s="4">
        <v>44998</v>
      </c>
      <c r="G497" t="s">
        <v>24</v>
      </c>
      <c r="H497">
        <v>221331</v>
      </c>
      <c r="I497">
        <v>132799</v>
      </c>
      <c r="J497">
        <v>88532</v>
      </c>
      <c r="K497">
        <v>1122552118</v>
      </c>
      <c r="L497">
        <v>2300000000</v>
      </c>
      <c r="M497">
        <v>220000000</v>
      </c>
      <c r="N497">
        <v>500000</v>
      </c>
      <c r="O497">
        <v>220000</v>
      </c>
      <c r="P497">
        <v>2000000</v>
      </c>
      <c r="Q497">
        <v>8.7123875763734954E-2</v>
      </c>
      <c r="R497">
        <v>0.25</v>
      </c>
      <c r="S497">
        <v>0.6875</v>
      </c>
      <c r="T497">
        <v>0.5</v>
      </c>
      <c r="U497">
        <v>0.48888888888888887</v>
      </c>
      <c r="V497">
        <v>0.44444444444444442</v>
      </c>
      <c r="W497">
        <v>3.9901531117212584E-2</v>
      </c>
      <c r="X497">
        <v>0.35258535494925458</v>
      </c>
      <c r="Y497">
        <v>35.258535494925461</v>
      </c>
      <c r="Z497" t="s">
        <v>967</v>
      </c>
      <c r="AA497">
        <v>0.60000180724796792</v>
      </c>
      <c r="AB497">
        <v>0.39999819275203202</v>
      </c>
      <c r="AC497">
        <v>0.66666164654854332</v>
      </c>
      <c r="AD497" t="s">
        <v>977</v>
      </c>
      <c r="AE497">
        <v>3642552118</v>
      </c>
      <c r="AF497" t="s">
        <v>1034</v>
      </c>
    </row>
    <row r="498" spans="1:32" x14ac:dyDescent="0.35">
      <c r="A498">
        <v>496</v>
      </c>
      <c r="B498">
        <v>96</v>
      </c>
      <c r="C498">
        <v>2023</v>
      </c>
      <c r="D498" t="s">
        <v>597</v>
      </c>
      <c r="E498" t="s">
        <v>214</v>
      </c>
      <c r="F498" s="4">
        <v>45068</v>
      </c>
      <c r="G498" t="s">
        <v>215</v>
      </c>
      <c r="H498">
        <v>219724</v>
      </c>
      <c r="I498">
        <v>131834</v>
      </c>
      <c r="J498">
        <v>87890</v>
      </c>
      <c r="K498">
        <v>1988552118</v>
      </c>
      <c r="L498">
        <v>3200000000</v>
      </c>
      <c r="M498">
        <v>260000000</v>
      </c>
      <c r="N498">
        <v>700000</v>
      </c>
      <c r="O498">
        <v>300000</v>
      </c>
      <c r="P498">
        <v>2500000</v>
      </c>
      <c r="Q498">
        <v>0.15433614609094168</v>
      </c>
      <c r="R498">
        <v>0.34782608695652173</v>
      </c>
      <c r="S498">
        <v>0.8125</v>
      </c>
      <c r="T498">
        <v>0.7</v>
      </c>
      <c r="U498">
        <v>0.66666666666666663</v>
      </c>
      <c r="V498">
        <v>0.55555555555555558</v>
      </c>
      <c r="W498">
        <v>3.9611821313771764E-2</v>
      </c>
      <c r="X498">
        <v>0.46447657475682635</v>
      </c>
      <c r="Y498">
        <v>46.447657475682632</v>
      </c>
      <c r="Z498" t="s">
        <v>968</v>
      </c>
      <c r="AA498">
        <v>0.59999817953432488</v>
      </c>
      <c r="AB498">
        <v>0.40000182046567512</v>
      </c>
      <c r="AC498">
        <v>0.66667172353110726</v>
      </c>
      <c r="AD498" t="s">
        <v>976</v>
      </c>
      <c r="AE498">
        <v>5448552118</v>
      </c>
      <c r="AF498" t="s">
        <v>1032</v>
      </c>
    </row>
    <row r="499" spans="1:32" x14ac:dyDescent="0.35">
      <c r="A499">
        <v>497</v>
      </c>
      <c r="B499">
        <v>97</v>
      </c>
      <c r="C499">
        <v>2023</v>
      </c>
      <c r="D499" t="s">
        <v>598</v>
      </c>
      <c r="E499" t="s">
        <v>20</v>
      </c>
      <c r="F499" s="4">
        <v>44963</v>
      </c>
      <c r="G499" t="s">
        <v>21</v>
      </c>
      <c r="H499">
        <v>219551</v>
      </c>
      <c r="I499">
        <v>131731</v>
      </c>
      <c r="J499">
        <v>87820</v>
      </c>
      <c r="K499">
        <v>988552118</v>
      </c>
      <c r="L499">
        <v>2100000000</v>
      </c>
      <c r="M499">
        <v>150000000</v>
      </c>
      <c r="N499">
        <v>300000</v>
      </c>
      <c r="O499">
        <v>130000</v>
      </c>
      <c r="P499">
        <v>1200000</v>
      </c>
      <c r="Q499">
        <v>7.6723824696938531E-2</v>
      </c>
      <c r="R499">
        <v>0.22826086956521738</v>
      </c>
      <c r="S499">
        <v>0.46875</v>
      </c>
      <c r="T499">
        <v>0.3</v>
      </c>
      <c r="U499">
        <v>0.28888888888888886</v>
      </c>
      <c r="V499">
        <v>0.26666666666666666</v>
      </c>
      <c r="W499">
        <v>3.9580632890625987E-2</v>
      </c>
      <c r="X499">
        <v>0.2388365614450603</v>
      </c>
      <c r="Y499">
        <v>23.88365614450603</v>
      </c>
      <c r="Z499" t="s">
        <v>967</v>
      </c>
      <c r="AA499">
        <v>0.60000182190015072</v>
      </c>
      <c r="AB499">
        <v>0.39999817809984922</v>
      </c>
      <c r="AC499">
        <v>0.66666160584828171</v>
      </c>
      <c r="AD499" t="s">
        <v>977</v>
      </c>
      <c r="AE499">
        <v>3238552118</v>
      </c>
      <c r="AF499" t="s">
        <v>1033</v>
      </c>
    </row>
    <row r="500" spans="1:32" x14ac:dyDescent="0.35">
      <c r="A500">
        <v>498</v>
      </c>
      <c r="B500">
        <v>98</v>
      </c>
      <c r="C500">
        <v>2023</v>
      </c>
      <c r="D500" t="s">
        <v>486</v>
      </c>
      <c r="E500" t="s">
        <v>45</v>
      </c>
      <c r="F500" s="4">
        <v>44911</v>
      </c>
      <c r="G500" t="s">
        <v>24</v>
      </c>
      <c r="H500">
        <v>217190</v>
      </c>
      <c r="I500">
        <v>130314</v>
      </c>
      <c r="J500">
        <v>86876</v>
      </c>
      <c r="K500">
        <v>1122552118</v>
      </c>
      <c r="L500">
        <v>2100000000</v>
      </c>
      <c r="M500">
        <v>200000000</v>
      </c>
      <c r="N500">
        <v>450000</v>
      </c>
      <c r="O500">
        <v>190000</v>
      </c>
      <c r="P500">
        <v>1800000</v>
      </c>
      <c r="Q500">
        <v>8.7123875763734954E-2</v>
      </c>
      <c r="R500">
        <v>0.22826086956521738</v>
      </c>
      <c r="S500">
        <v>0.625</v>
      </c>
      <c r="T500">
        <v>0.45</v>
      </c>
      <c r="U500">
        <v>0.42222222222222222</v>
      </c>
      <c r="V500">
        <v>0.4</v>
      </c>
      <c r="W500">
        <v>3.9154992040642302E-2</v>
      </c>
      <c r="X500">
        <v>0.31843258347691877</v>
      </c>
      <c r="Y500">
        <v>31.843258347691876</v>
      </c>
      <c r="Z500" t="s">
        <v>967</v>
      </c>
      <c r="AA500">
        <v>0.6</v>
      </c>
      <c r="AB500">
        <v>0.4</v>
      </c>
      <c r="AC500">
        <v>0.66666666666666663</v>
      </c>
      <c r="AD500" t="s">
        <v>977</v>
      </c>
      <c r="AE500">
        <v>3422552118</v>
      </c>
      <c r="AF500" t="s">
        <v>1035</v>
      </c>
    </row>
    <row r="501" spans="1:32" x14ac:dyDescent="0.35">
      <c r="A501">
        <v>499</v>
      </c>
      <c r="B501">
        <v>99</v>
      </c>
      <c r="C501">
        <v>2023</v>
      </c>
      <c r="D501" t="s">
        <v>599</v>
      </c>
      <c r="E501" t="s">
        <v>427</v>
      </c>
      <c r="F501" s="4">
        <v>45047</v>
      </c>
      <c r="G501" t="s">
        <v>107</v>
      </c>
      <c r="H501">
        <v>215408</v>
      </c>
      <c r="I501">
        <v>129245</v>
      </c>
      <c r="J501">
        <v>86163</v>
      </c>
      <c r="K501">
        <v>2488552118</v>
      </c>
      <c r="L501">
        <v>3800000000</v>
      </c>
      <c r="M501">
        <v>240000000</v>
      </c>
      <c r="N501">
        <v>550000</v>
      </c>
      <c r="O501">
        <v>240000</v>
      </c>
      <c r="P501">
        <v>2200000</v>
      </c>
      <c r="Q501">
        <v>0.19314230678794325</v>
      </c>
      <c r="R501">
        <v>0.41304347826086957</v>
      </c>
      <c r="S501">
        <v>0.75</v>
      </c>
      <c r="T501">
        <v>0.55000000000000004</v>
      </c>
      <c r="U501">
        <v>0.53333333333333333</v>
      </c>
      <c r="V501">
        <v>0.48888888888888887</v>
      </c>
      <c r="W501">
        <v>3.8833733254250546E-2</v>
      </c>
      <c r="X501">
        <v>0.4267547171841452</v>
      </c>
      <c r="Y501">
        <v>42.675471718414521</v>
      </c>
      <c r="Z501" t="s">
        <v>968</v>
      </c>
      <c r="AA501">
        <v>0.60000092847062314</v>
      </c>
      <c r="AB501">
        <v>0.3999990715293768</v>
      </c>
      <c r="AC501">
        <v>0.66666408758559326</v>
      </c>
      <c r="AD501" t="s">
        <v>977</v>
      </c>
      <c r="AE501">
        <v>6528552118</v>
      </c>
      <c r="AF501" t="s">
        <v>1032</v>
      </c>
    </row>
    <row r="502" spans="1:32" x14ac:dyDescent="0.35">
      <c r="A502">
        <v>500</v>
      </c>
      <c r="B502">
        <v>100</v>
      </c>
      <c r="C502">
        <v>2023</v>
      </c>
      <c r="D502" t="s">
        <v>600</v>
      </c>
      <c r="E502" t="s">
        <v>601</v>
      </c>
      <c r="F502" s="4">
        <v>44970</v>
      </c>
      <c r="G502" t="s">
        <v>602</v>
      </c>
      <c r="H502">
        <v>215324</v>
      </c>
      <c r="I502">
        <v>129194</v>
      </c>
      <c r="J502">
        <v>86130</v>
      </c>
      <c r="K502">
        <v>244552118</v>
      </c>
      <c r="L502">
        <v>1200000000</v>
      </c>
      <c r="M502">
        <v>80000000</v>
      </c>
      <c r="N502">
        <v>150000</v>
      </c>
      <c r="O502">
        <v>60000</v>
      </c>
      <c r="P502">
        <v>400000</v>
      </c>
      <c r="Q502">
        <v>1.8980257579800184E-2</v>
      </c>
      <c r="R502">
        <v>0.13043478260869565</v>
      </c>
      <c r="S502">
        <v>0.25</v>
      </c>
      <c r="T502">
        <v>0.15</v>
      </c>
      <c r="U502">
        <v>0.13333333333333333</v>
      </c>
      <c r="V502">
        <v>8.8888888888888892E-2</v>
      </c>
      <c r="W502">
        <v>3.8818589742434101E-2</v>
      </c>
      <c r="X502">
        <v>0.11636040427951005</v>
      </c>
      <c r="Y502">
        <v>11.636040427951006</v>
      </c>
      <c r="Z502" t="s">
        <v>970</v>
      </c>
      <c r="AA502">
        <v>0.59999814233434268</v>
      </c>
      <c r="AB502">
        <v>0.40000185766565732</v>
      </c>
      <c r="AC502">
        <v>0.66667182686502469</v>
      </c>
      <c r="AD502" t="s">
        <v>976</v>
      </c>
      <c r="AE502">
        <v>1524552118</v>
      </c>
      <c r="AF502" t="s">
        <v>1033</v>
      </c>
    </row>
    <row r="503" spans="1:32" x14ac:dyDescent="0.35">
      <c r="A503">
        <v>501</v>
      </c>
      <c r="B503">
        <v>1</v>
      </c>
      <c r="C503">
        <v>2024</v>
      </c>
      <c r="D503" t="s">
        <v>603</v>
      </c>
      <c r="E503" t="s">
        <v>20</v>
      </c>
      <c r="F503" s="4">
        <v>45931</v>
      </c>
      <c r="G503" t="s">
        <v>21</v>
      </c>
      <c r="H503">
        <v>3180338</v>
      </c>
      <c r="I503">
        <v>1272135</v>
      </c>
      <c r="J503">
        <v>1908203</v>
      </c>
      <c r="K503">
        <v>1122552118</v>
      </c>
      <c r="L503">
        <v>2600000000</v>
      </c>
      <c r="M503">
        <v>210000000</v>
      </c>
      <c r="N503">
        <v>420000</v>
      </c>
      <c r="O503">
        <v>180000</v>
      </c>
      <c r="P503">
        <v>2000000</v>
      </c>
      <c r="Q503">
        <v>8.7123875763734954E-2</v>
      </c>
      <c r="R503">
        <v>0.28260869565217389</v>
      </c>
      <c r="S503">
        <v>0.65625</v>
      </c>
      <c r="T503">
        <v>0.42</v>
      </c>
      <c r="U503">
        <v>0.4</v>
      </c>
      <c r="V503">
        <v>0.44444444444444442</v>
      </c>
      <c r="W503">
        <v>0.57335102480110622</v>
      </c>
      <c r="X503">
        <v>0.38936522195979689</v>
      </c>
      <c r="Y503">
        <v>38.936522195979691</v>
      </c>
      <c r="Z503" t="s">
        <v>967</v>
      </c>
      <c r="AA503">
        <v>0.39999993711360238</v>
      </c>
      <c r="AB503">
        <v>0.60000006288639762</v>
      </c>
      <c r="AC503">
        <v>1.500000393040047</v>
      </c>
      <c r="AD503" t="s">
        <v>975</v>
      </c>
      <c r="AE503">
        <v>3932552118</v>
      </c>
      <c r="AF503" t="s">
        <v>1030</v>
      </c>
    </row>
    <row r="504" spans="1:32" x14ac:dyDescent="0.35">
      <c r="A504">
        <v>502</v>
      </c>
      <c r="B504">
        <v>2</v>
      </c>
      <c r="C504">
        <v>2024</v>
      </c>
      <c r="D504" t="s">
        <v>604</v>
      </c>
      <c r="E504" t="s">
        <v>20</v>
      </c>
      <c r="F504" s="4">
        <v>45411</v>
      </c>
      <c r="G504" t="s">
        <v>21</v>
      </c>
      <c r="H504">
        <v>3153616</v>
      </c>
      <c r="I504">
        <v>1261446</v>
      </c>
      <c r="J504">
        <v>1892170</v>
      </c>
      <c r="K504">
        <v>1744552118</v>
      </c>
      <c r="L504">
        <v>3200000000</v>
      </c>
      <c r="M504">
        <v>240000000</v>
      </c>
      <c r="N504">
        <v>500000</v>
      </c>
      <c r="O504">
        <v>220000</v>
      </c>
      <c r="P504">
        <v>2200000</v>
      </c>
      <c r="Q504">
        <v>0.1353987396708049</v>
      </c>
      <c r="R504">
        <v>0.34782608695652173</v>
      </c>
      <c r="S504">
        <v>0.75</v>
      </c>
      <c r="T504">
        <v>0.5</v>
      </c>
      <c r="U504">
        <v>0.48888888888888887</v>
      </c>
      <c r="V504">
        <v>0.48888888888888887</v>
      </c>
      <c r="W504">
        <v>0.56853358524445052</v>
      </c>
      <c r="X504">
        <v>0.45076312452246536</v>
      </c>
      <c r="Y504">
        <v>45.076312452246533</v>
      </c>
      <c r="Z504" t="s">
        <v>968</v>
      </c>
      <c r="AA504">
        <v>0.39999987316147556</v>
      </c>
      <c r="AB504">
        <v>0.60000012683852444</v>
      </c>
      <c r="AC504">
        <v>1.500000792741029</v>
      </c>
      <c r="AD504" t="s">
        <v>975</v>
      </c>
      <c r="AE504">
        <v>5184552118</v>
      </c>
      <c r="AF504" t="s">
        <v>1024</v>
      </c>
    </row>
    <row r="505" spans="1:32" x14ac:dyDescent="0.35">
      <c r="A505">
        <v>503</v>
      </c>
      <c r="B505">
        <v>3</v>
      </c>
      <c r="C505">
        <v>2024</v>
      </c>
      <c r="D505" t="s">
        <v>605</v>
      </c>
      <c r="E505" t="s">
        <v>74</v>
      </c>
      <c r="F505" s="4">
        <v>45492</v>
      </c>
      <c r="G505" t="s">
        <v>38</v>
      </c>
      <c r="H505">
        <v>2880052</v>
      </c>
      <c r="I505">
        <v>1152021</v>
      </c>
      <c r="J505">
        <v>1728031</v>
      </c>
      <c r="K505">
        <v>1988552118</v>
      </c>
      <c r="L505">
        <v>3400000000</v>
      </c>
      <c r="M505">
        <v>180000000</v>
      </c>
      <c r="N505">
        <v>320000</v>
      </c>
      <c r="O505">
        <v>140000</v>
      </c>
      <c r="P505">
        <v>1500000</v>
      </c>
      <c r="Q505">
        <v>0.15433614609094168</v>
      </c>
      <c r="R505">
        <v>0.36956521739130432</v>
      </c>
      <c r="S505">
        <v>0.5625</v>
      </c>
      <c r="T505">
        <v>0.32</v>
      </c>
      <c r="U505">
        <v>0.31111111111111112</v>
      </c>
      <c r="V505">
        <v>0.33333333333333331</v>
      </c>
      <c r="W505">
        <v>0.51921549397594702</v>
      </c>
      <c r="X505">
        <v>0.35733974203468988</v>
      </c>
      <c r="Y505">
        <v>35.733974203468989</v>
      </c>
      <c r="Z505" t="s">
        <v>967</v>
      </c>
      <c r="AA505">
        <v>0.40000006944319061</v>
      </c>
      <c r="AB505">
        <v>0.59999993055680934</v>
      </c>
      <c r="AC505">
        <v>1.499999565980134</v>
      </c>
      <c r="AD505" t="s">
        <v>976</v>
      </c>
      <c r="AE505">
        <v>5568552118</v>
      </c>
      <c r="AF505" t="s">
        <v>1028</v>
      </c>
    </row>
    <row r="506" spans="1:32" x14ac:dyDescent="0.35">
      <c r="A506">
        <v>504</v>
      </c>
      <c r="B506">
        <v>4</v>
      </c>
      <c r="C506">
        <v>2024</v>
      </c>
      <c r="D506" t="s">
        <v>606</v>
      </c>
      <c r="E506" t="s">
        <v>214</v>
      </c>
      <c r="F506" s="4">
        <v>45853</v>
      </c>
      <c r="G506" t="s">
        <v>215</v>
      </c>
      <c r="H506">
        <v>2402335</v>
      </c>
      <c r="I506">
        <v>960934</v>
      </c>
      <c r="J506">
        <v>1441401</v>
      </c>
      <c r="K506">
        <v>1488552118</v>
      </c>
      <c r="L506">
        <v>2400000000</v>
      </c>
      <c r="M506">
        <v>180000000</v>
      </c>
      <c r="N506">
        <v>320000</v>
      </c>
      <c r="O506">
        <v>140000</v>
      </c>
      <c r="P506">
        <v>1800000</v>
      </c>
      <c r="Q506">
        <v>0.1155299853939401</v>
      </c>
      <c r="R506">
        <v>0.2608695652173913</v>
      </c>
      <c r="S506">
        <v>0.5625</v>
      </c>
      <c r="T506">
        <v>0.32</v>
      </c>
      <c r="U506">
        <v>0.31111111111111112</v>
      </c>
      <c r="V506">
        <v>0.4</v>
      </c>
      <c r="W506">
        <v>0.43309271975669422</v>
      </c>
      <c r="X506">
        <v>0.33040286707554656</v>
      </c>
      <c r="Y506">
        <v>33.040286707554657</v>
      </c>
      <c r="Z506" t="s">
        <v>967</v>
      </c>
      <c r="AA506">
        <v>0.4</v>
      </c>
      <c r="AB506">
        <v>0.6</v>
      </c>
      <c r="AC506">
        <v>1.5</v>
      </c>
      <c r="AD506" t="s">
        <v>975</v>
      </c>
      <c r="AE506">
        <v>4068552118</v>
      </c>
      <c r="AF506" t="s">
        <v>1028</v>
      </c>
    </row>
    <row r="507" spans="1:32" x14ac:dyDescent="0.35">
      <c r="A507">
        <v>505</v>
      </c>
      <c r="B507">
        <v>5</v>
      </c>
      <c r="C507">
        <v>2024</v>
      </c>
      <c r="D507" t="s">
        <v>607</v>
      </c>
      <c r="E507" t="s">
        <v>45</v>
      </c>
      <c r="F507" s="4">
        <v>45376</v>
      </c>
      <c r="G507" t="s">
        <v>24</v>
      </c>
      <c r="H507">
        <v>2208837</v>
      </c>
      <c r="I507">
        <v>883535</v>
      </c>
      <c r="J507">
        <v>1325302</v>
      </c>
      <c r="K507">
        <v>988552118</v>
      </c>
      <c r="L507">
        <v>2200000000</v>
      </c>
      <c r="M507">
        <v>160000000</v>
      </c>
      <c r="N507">
        <v>300000</v>
      </c>
      <c r="O507">
        <v>130000</v>
      </c>
      <c r="P507">
        <v>1400000</v>
      </c>
      <c r="Q507">
        <v>7.6723824696938531E-2</v>
      </c>
      <c r="R507">
        <v>0.2391304347826087</v>
      </c>
      <c r="S507">
        <v>0.5</v>
      </c>
      <c r="T507">
        <v>0.3</v>
      </c>
      <c r="U507">
        <v>0.28888888888888886</v>
      </c>
      <c r="V507">
        <v>0.31111111111111112</v>
      </c>
      <c r="W507">
        <v>0.39820891916790008</v>
      </c>
      <c r="X507">
        <v>0.29015433235585031</v>
      </c>
      <c r="Y507">
        <v>29.015433235585032</v>
      </c>
      <c r="Z507" t="s">
        <v>967</v>
      </c>
      <c r="AA507">
        <v>0.40000009054538654</v>
      </c>
      <c r="AB507">
        <v>0.59999990945461346</v>
      </c>
      <c r="AC507">
        <v>1.4999994340914622</v>
      </c>
      <c r="AD507" t="s">
        <v>976</v>
      </c>
      <c r="AE507">
        <v>3348552118</v>
      </c>
      <c r="AF507" t="s">
        <v>1034</v>
      </c>
    </row>
    <row r="508" spans="1:32" x14ac:dyDescent="0.35">
      <c r="A508">
        <v>506</v>
      </c>
      <c r="B508">
        <v>6</v>
      </c>
      <c r="C508">
        <v>2024</v>
      </c>
      <c r="D508" t="s">
        <v>608</v>
      </c>
      <c r="E508" t="s">
        <v>74</v>
      </c>
      <c r="F508" s="4">
        <v>45432</v>
      </c>
      <c r="G508" t="s">
        <v>38</v>
      </c>
      <c r="H508">
        <v>2041231</v>
      </c>
      <c r="I508">
        <v>816492</v>
      </c>
      <c r="J508">
        <v>1224739</v>
      </c>
      <c r="K508">
        <v>1122552118</v>
      </c>
      <c r="L508">
        <v>3200000000</v>
      </c>
      <c r="M508">
        <v>150000000</v>
      </c>
      <c r="N508">
        <v>280000</v>
      </c>
      <c r="O508">
        <v>120000</v>
      </c>
      <c r="P508">
        <v>1300000</v>
      </c>
      <c r="Q508">
        <v>8.7123875763734954E-2</v>
      </c>
      <c r="R508">
        <v>0.34782608695652173</v>
      </c>
      <c r="S508">
        <v>0.46875</v>
      </c>
      <c r="T508">
        <v>0.28000000000000003</v>
      </c>
      <c r="U508">
        <v>0.26666666666666666</v>
      </c>
      <c r="V508">
        <v>0.28888888888888886</v>
      </c>
      <c r="W508">
        <v>0.36799292581662291</v>
      </c>
      <c r="X508">
        <v>0.29413778759324283</v>
      </c>
      <c r="Y508">
        <v>29.413778759324284</v>
      </c>
      <c r="Z508" t="s">
        <v>967</v>
      </c>
      <c r="AA508">
        <v>0.39999980403981716</v>
      </c>
      <c r="AB508">
        <v>0.60000019596018284</v>
      </c>
      <c r="AC508">
        <v>1.5000012247517429</v>
      </c>
      <c r="AD508" t="s">
        <v>975</v>
      </c>
      <c r="AE508">
        <v>4472552118</v>
      </c>
      <c r="AF508" t="s">
        <v>1032</v>
      </c>
    </row>
    <row r="509" spans="1:32" x14ac:dyDescent="0.35">
      <c r="A509">
        <v>507</v>
      </c>
      <c r="B509">
        <v>7</v>
      </c>
      <c r="C509">
        <v>2024</v>
      </c>
      <c r="D509" t="s">
        <v>609</v>
      </c>
      <c r="E509" t="s">
        <v>66</v>
      </c>
      <c r="F509" s="4">
        <v>45383</v>
      </c>
      <c r="G509" t="s">
        <v>18</v>
      </c>
      <c r="H509">
        <v>1716505</v>
      </c>
      <c r="I509">
        <v>686602</v>
      </c>
      <c r="J509">
        <v>1029903</v>
      </c>
      <c r="K509">
        <v>1744552118</v>
      </c>
      <c r="L509">
        <v>2800000000</v>
      </c>
      <c r="M509">
        <v>200000000</v>
      </c>
      <c r="N509">
        <v>420000</v>
      </c>
      <c r="O509">
        <v>180000</v>
      </c>
      <c r="P509">
        <v>2000000</v>
      </c>
      <c r="Q509">
        <v>0.1353987396708049</v>
      </c>
      <c r="R509">
        <v>0.30434782608695654</v>
      </c>
      <c r="S509">
        <v>0.625</v>
      </c>
      <c r="T509">
        <v>0.42</v>
      </c>
      <c r="U509">
        <v>0.4</v>
      </c>
      <c r="V509">
        <v>0.44444444444444442</v>
      </c>
      <c r="W509">
        <v>0.3094513541724882</v>
      </c>
      <c r="X509">
        <v>0.36803388586783453</v>
      </c>
      <c r="Y509">
        <v>36.803388586783456</v>
      </c>
      <c r="Z509" t="s">
        <v>967</v>
      </c>
      <c r="AA509">
        <v>0.4</v>
      </c>
      <c r="AB509">
        <v>0.6</v>
      </c>
      <c r="AC509">
        <v>1.5</v>
      </c>
      <c r="AD509" t="s">
        <v>975</v>
      </c>
      <c r="AE509">
        <v>4744552118</v>
      </c>
      <c r="AF509" t="s">
        <v>1024</v>
      </c>
    </row>
    <row r="510" spans="1:32" x14ac:dyDescent="0.35">
      <c r="A510">
        <v>508</v>
      </c>
      <c r="B510">
        <v>8</v>
      </c>
      <c r="C510">
        <v>2024</v>
      </c>
      <c r="D510" t="s">
        <v>610</v>
      </c>
      <c r="E510" t="s">
        <v>66</v>
      </c>
      <c r="F510" s="4">
        <v>45879</v>
      </c>
      <c r="G510" t="s">
        <v>18</v>
      </c>
      <c r="H510">
        <v>1665335</v>
      </c>
      <c r="I510">
        <v>666134</v>
      </c>
      <c r="J510">
        <v>999201</v>
      </c>
      <c r="K510">
        <v>822552118</v>
      </c>
      <c r="L510">
        <v>2400000000</v>
      </c>
      <c r="M510">
        <v>210000000</v>
      </c>
      <c r="N510">
        <v>360000</v>
      </c>
      <c r="O510">
        <v>160000</v>
      </c>
      <c r="P510">
        <v>2000000</v>
      </c>
      <c r="Q510">
        <v>6.3840179345534001E-2</v>
      </c>
      <c r="R510">
        <v>0.2608695652173913</v>
      </c>
      <c r="S510">
        <v>0.65625</v>
      </c>
      <c r="T510">
        <v>0.36</v>
      </c>
      <c r="U510">
        <v>0.35555555555555557</v>
      </c>
      <c r="V510">
        <v>0.44444444444444442</v>
      </c>
      <c r="W510">
        <v>0.3002264315576364</v>
      </c>
      <c r="X510">
        <v>0.33725702139604824</v>
      </c>
      <c r="Y510">
        <v>33.725702139604827</v>
      </c>
      <c r="Z510" t="s">
        <v>967</v>
      </c>
      <c r="AA510">
        <v>0.4</v>
      </c>
      <c r="AB510">
        <v>0.6</v>
      </c>
      <c r="AC510">
        <v>1.5</v>
      </c>
      <c r="AD510" t="s">
        <v>975</v>
      </c>
      <c r="AE510">
        <v>3432552118</v>
      </c>
      <c r="AF510" t="s">
        <v>1031</v>
      </c>
    </row>
    <row r="511" spans="1:32" x14ac:dyDescent="0.35">
      <c r="A511">
        <v>509</v>
      </c>
      <c r="B511">
        <v>9</v>
      </c>
      <c r="C511">
        <v>2024</v>
      </c>
      <c r="D511" t="s">
        <v>611</v>
      </c>
      <c r="E511" t="s">
        <v>352</v>
      </c>
      <c r="F511" s="4">
        <v>45411</v>
      </c>
      <c r="G511" t="s">
        <v>59</v>
      </c>
      <c r="H511">
        <v>1665125</v>
      </c>
      <c r="I511">
        <v>832563</v>
      </c>
      <c r="J511">
        <v>832562</v>
      </c>
      <c r="K511">
        <v>1488552118</v>
      </c>
      <c r="L511">
        <v>3200000000</v>
      </c>
      <c r="M511">
        <v>180000000</v>
      </c>
      <c r="N511">
        <v>350000</v>
      </c>
      <c r="O511">
        <v>150000</v>
      </c>
      <c r="P511">
        <v>1500000</v>
      </c>
      <c r="Q511">
        <v>0.1155299853939401</v>
      </c>
      <c r="R511">
        <v>0.34782608695652173</v>
      </c>
      <c r="S511">
        <v>0.5625</v>
      </c>
      <c r="T511">
        <v>0.35</v>
      </c>
      <c r="U511">
        <v>0.33333333333333331</v>
      </c>
      <c r="V511">
        <v>0.33333333333333331</v>
      </c>
      <c r="W511">
        <v>0.3001885727780953</v>
      </c>
      <c r="X511">
        <v>0.32965490849244172</v>
      </c>
      <c r="Y511">
        <v>32.965490849244169</v>
      </c>
      <c r="Z511" t="s">
        <v>967</v>
      </c>
      <c r="AA511">
        <v>0.50000030027775688</v>
      </c>
      <c r="AB511">
        <v>0.49999969972224306</v>
      </c>
      <c r="AC511">
        <v>0.99999879888969367</v>
      </c>
      <c r="AD511" t="s">
        <v>976</v>
      </c>
      <c r="AE511">
        <v>4868552118</v>
      </c>
      <c r="AF511" t="s">
        <v>1024</v>
      </c>
    </row>
    <row r="512" spans="1:32" x14ac:dyDescent="0.35">
      <c r="A512">
        <v>510</v>
      </c>
      <c r="B512">
        <v>10</v>
      </c>
      <c r="C512">
        <v>2024</v>
      </c>
      <c r="D512" t="s">
        <v>612</v>
      </c>
      <c r="E512" t="s">
        <v>45</v>
      </c>
      <c r="F512" s="4">
        <v>45376</v>
      </c>
      <c r="G512" t="s">
        <v>24</v>
      </c>
      <c r="H512">
        <v>1407843</v>
      </c>
      <c r="I512">
        <v>703922</v>
      </c>
      <c r="J512">
        <v>703921</v>
      </c>
      <c r="K512">
        <v>988552118</v>
      </c>
      <c r="L512">
        <v>2200000000</v>
      </c>
      <c r="M512">
        <v>160000000</v>
      </c>
      <c r="N512">
        <v>300000</v>
      </c>
      <c r="O512">
        <v>130000</v>
      </c>
      <c r="P512">
        <v>1400000</v>
      </c>
      <c r="Q512">
        <v>7.6723824696938531E-2</v>
      </c>
      <c r="R512">
        <v>0.2391304347826087</v>
      </c>
      <c r="S512">
        <v>0.5</v>
      </c>
      <c r="T512">
        <v>0.3</v>
      </c>
      <c r="U512">
        <v>0.28888888888888886</v>
      </c>
      <c r="V512">
        <v>0.31111111111111112</v>
      </c>
      <c r="W512">
        <v>0.25380579888334626</v>
      </c>
      <c r="X512">
        <v>0.27426998912454936</v>
      </c>
      <c r="Y512">
        <v>27.426998912454938</v>
      </c>
      <c r="Z512" t="s">
        <v>967</v>
      </c>
      <c r="AA512">
        <v>0.50000035515323793</v>
      </c>
      <c r="AB512">
        <v>0.49999964484676201</v>
      </c>
      <c r="AC512">
        <v>0.99999857938805725</v>
      </c>
      <c r="AD512" t="s">
        <v>976</v>
      </c>
      <c r="AE512">
        <v>3348552118</v>
      </c>
      <c r="AF512" t="s">
        <v>1034</v>
      </c>
    </row>
    <row r="513" spans="1:32" x14ac:dyDescent="0.35">
      <c r="A513">
        <v>511</v>
      </c>
      <c r="B513">
        <v>11</v>
      </c>
      <c r="C513">
        <v>2024</v>
      </c>
      <c r="D513" t="s">
        <v>613</v>
      </c>
      <c r="E513" t="s">
        <v>84</v>
      </c>
      <c r="F513" s="4">
        <v>45443</v>
      </c>
      <c r="G513" t="s">
        <v>85</v>
      </c>
      <c r="H513">
        <v>1358002</v>
      </c>
      <c r="I513">
        <v>679001</v>
      </c>
      <c r="J513">
        <v>679001</v>
      </c>
      <c r="K513">
        <v>1122552118</v>
      </c>
      <c r="L513">
        <v>2000000000</v>
      </c>
      <c r="M513">
        <v>170000000</v>
      </c>
      <c r="N513">
        <v>300000</v>
      </c>
      <c r="O513">
        <v>130000</v>
      </c>
      <c r="P513">
        <v>1200000</v>
      </c>
      <c r="Q513">
        <v>8.7123875763734954E-2</v>
      </c>
      <c r="R513">
        <v>0.21739130434782608</v>
      </c>
      <c r="S513">
        <v>0.53125</v>
      </c>
      <c r="T513">
        <v>0.3</v>
      </c>
      <c r="U513">
        <v>0.28888888888888886</v>
      </c>
      <c r="V513">
        <v>0.26666666666666666</v>
      </c>
      <c r="W513">
        <v>0.24482046825901896</v>
      </c>
      <c r="X513">
        <v>0.27081212644065034</v>
      </c>
      <c r="Y513">
        <v>27.081212644065033</v>
      </c>
      <c r="Z513" t="s">
        <v>967</v>
      </c>
      <c r="AA513">
        <v>0.5</v>
      </c>
      <c r="AB513">
        <v>0.5</v>
      </c>
      <c r="AC513">
        <v>1</v>
      </c>
      <c r="AD513" t="s">
        <v>976</v>
      </c>
      <c r="AE513">
        <v>3292552118</v>
      </c>
      <c r="AF513" t="s">
        <v>1032</v>
      </c>
    </row>
    <row r="514" spans="1:32" x14ac:dyDescent="0.35">
      <c r="A514">
        <v>512</v>
      </c>
      <c r="B514">
        <v>12</v>
      </c>
      <c r="C514">
        <v>2024</v>
      </c>
      <c r="D514" t="s">
        <v>614</v>
      </c>
      <c r="E514" t="s">
        <v>328</v>
      </c>
      <c r="F514" s="4">
        <v>45439</v>
      </c>
      <c r="G514" t="s">
        <v>24</v>
      </c>
      <c r="H514">
        <v>1321648</v>
      </c>
      <c r="I514">
        <v>660824</v>
      </c>
      <c r="J514">
        <v>660824</v>
      </c>
      <c r="K514">
        <v>1488552118</v>
      </c>
      <c r="L514">
        <v>3000000000</v>
      </c>
      <c r="M514">
        <v>220000000</v>
      </c>
      <c r="N514">
        <v>480000</v>
      </c>
      <c r="O514">
        <v>200000</v>
      </c>
      <c r="P514">
        <v>1800000</v>
      </c>
      <c r="Q514">
        <v>0.1155299853939401</v>
      </c>
      <c r="R514">
        <v>0.32608695652173914</v>
      </c>
      <c r="S514">
        <v>0.6875</v>
      </c>
      <c r="T514">
        <v>0.48</v>
      </c>
      <c r="U514">
        <v>0.44444444444444442</v>
      </c>
      <c r="V514">
        <v>0.4</v>
      </c>
      <c r="W514">
        <v>0.23826657268074411</v>
      </c>
      <c r="X514">
        <v>0.37854228075226448</v>
      </c>
      <c r="Y514">
        <v>37.854228075226445</v>
      </c>
      <c r="Z514" t="s">
        <v>967</v>
      </c>
      <c r="AA514">
        <v>0.5</v>
      </c>
      <c r="AB514">
        <v>0.5</v>
      </c>
      <c r="AC514">
        <v>1</v>
      </c>
      <c r="AD514" t="s">
        <v>976</v>
      </c>
      <c r="AE514">
        <v>4708552118</v>
      </c>
      <c r="AF514" t="s">
        <v>1032</v>
      </c>
    </row>
    <row r="515" spans="1:32" x14ac:dyDescent="0.35">
      <c r="A515">
        <v>513</v>
      </c>
      <c r="B515">
        <v>13</v>
      </c>
      <c r="C515">
        <v>2024</v>
      </c>
      <c r="D515" t="s">
        <v>615</v>
      </c>
      <c r="E515" t="s">
        <v>214</v>
      </c>
      <c r="F515" s="4">
        <v>45853</v>
      </c>
      <c r="G515" t="s">
        <v>215</v>
      </c>
      <c r="H515">
        <v>1290540</v>
      </c>
      <c r="I515">
        <v>645270</v>
      </c>
      <c r="J515">
        <v>645270</v>
      </c>
      <c r="K515">
        <v>1488552118</v>
      </c>
      <c r="L515">
        <v>2400000000</v>
      </c>
      <c r="M515">
        <v>180000000</v>
      </c>
      <c r="N515">
        <v>320000</v>
      </c>
      <c r="O515">
        <v>140000</v>
      </c>
      <c r="P515">
        <v>1800000</v>
      </c>
      <c r="Q515">
        <v>0.1155299853939401</v>
      </c>
      <c r="R515">
        <v>0.2608695652173913</v>
      </c>
      <c r="S515">
        <v>0.5625</v>
      </c>
      <c r="T515">
        <v>0.32</v>
      </c>
      <c r="U515">
        <v>0.31111111111111112</v>
      </c>
      <c r="V515">
        <v>0.4</v>
      </c>
      <c r="W515">
        <v>0.23265842547138688</v>
      </c>
      <c r="X515">
        <v>0.30835509470416278</v>
      </c>
      <c r="Y515">
        <v>30.835509470416277</v>
      </c>
      <c r="Z515" t="s">
        <v>967</v>
      </c>
      <c r="AA515">
        <v>0.5</v>
      </c>
      <c r="AB515">
        <v>0.5</v>
      </c>
      <c r="AC515">
        <v>1</v>
      </c>
      <c r="AD515" t="s">
        <v>976</v>
      </c>
      <c r="AE515">
        <v>4068552118</v>
      </c>
      <c r="AF515" t="s">
        <v>1028</v>
      </c>
    </row>
    <row r="516" spans="1:32" x14ac:dyDescent="0.35">
      <c r="A516">
        <v>514</v>
      </c>
      <c r="B516">
        <v>14</v>
      </c>
      <c r="C516">
        <v>2024</v>
      </c>
      <c r="D516" t="s">
        <v>616</v>
      </c>
      <c r="E516" t="s">
        <v>30</v>
      </c>
      <c r="F516" s="4">
        <v>45453</v>
      </c>
      <c r="G516" t="s">
        <v>38</v>
      </c>
      <c r="H516">
        <v>1245318</v>
      </c>
      <c r="I516">
        <v>622659</v>
      </c>
      <c r="J516">
        <v>622659</v>
      </c>
      <c r="K516">
        <v>244552118</v>
      </c>
      <c r="L516">
        <v>700000000</v>
      </c>
      <c r="M516">
        <v>150000000</v>
      </c>
      <c r="N516">
        <v>280000</v>
      </c>
      <c r="O516">
        <v>120000</v>
      </c>
      <c r="P516">
        <v>1000000</v>
      </c>
      <c r="Q516">
        <v>1.8980257579800184E-2</v>
      </c>
      <c r="R516">
        <v>7.6086956521739135E-2</v>
      </c>
      <c r="S516">
        <v>0.46875</v>
      </c>
      <c r="T516">
        <v>0.28000000000000003</v>
      </c>
      <c r="U516">
        <v>0.26666666666666666</v>
      </c>
      <c r="V516">
        <v>0.22222222222222221</v>
      </c>
      <c r="W516">
        <v>0.22450580771706152</v>
      </c>
      <c r="X516">
        <v>0.21189270115526981</v>
      </c>
      <c r="Y516">
        <v>21.18927011552698</v>
      </c>
      <c r="Z516" t="s">
        <v>967</v>
      </c>
      <c r="AA516">
        <v>0.5</v>
      </c>
      <c r="AB516">
        <v>0.5</v>
      </c>
      <c r="AC516">
        <v>1</v>
      </c>
      <c r="AD516" t="s">
        <v>976</v>
      </c>
      <c r="AE516">
        <v>1094552118</v>
      </c>
      <c r="AF516" t="s">
        <v>1027</v>
      </c>
    </row>
    <row r="517" spans="1:32" x14ac:dyDescent="0.35">
      <c r="A517">
        <v>515</v>
      </c>
      <c r="B517">
        <v>15</v>
      </c>
      <c r="C517">
        <v>2024</v>
      </c>
      <c r="D517" t="s">
        <v>617</v>
      </c>
      <c r="E517" t="s">
        <v>84</v>
      </c>
      <c r="F517" s="4">
        <v>45611</v>
      </c>
      <c r="G517" t="s">
        <v>85</v>
      </c>
      <c r="H517">
        <v>1178623</v>
      </c>
      <c r="I517">
        <v>589312</v>
      </c>
      <c r="J517">
        <v>589311</v>
      </c>
      <c r="K517">
        <v>988552118</v>
      </c>
      <c r="L517">
        <v>2100000000</v>
      </c>
      <c r="M517">
        <v>170000000</v>
      </c>
      <c r="N517">
        <v>300000</v>
      </c>
      <c r="O517">
        <v>130000</v>
      </c>
      <c r="P517">
        <v>1200000</v>
      </c>
      <c r="Q517">
        <v>7.6723824696938531E-2</v>
      </c>
      <c r="R517">
        <v>0.22826086956521738</v>
      </c>
      <c r="S517">
        <v>0.53125</v>
      </c>
      <c r="T517">
        <v>0.3</v>
      </c>
      <c r="U517">
        <v>0.28888888888888886</v>
      </c>
      <c r="V517">
        <v>0.26666666666666666</v>
      </c>
      <c r="W517">
        <v>0.2124820396147058</v>
      </c>
      <c r="X517">
        <v>0.26723071618470912</v>
      </c>
      <c r="Y517">
        <v>26.723071618470911</v>
      </c>
      <c r="Z517" t="s">
        <v>967</v>
      </c>
      <c r="AA517">
        <v>0.50000042422386126</v>
      </c>
      <c r="AB517">
        <v>0.49999957577613874</v>
      </c>
      <c r="AC517">
        <v>0.9999983031059948</v>
      </c>
      <c r="AD517" t="s">
        <v>976</v>
      </c>
      <c r="AE517">
        <v>3258552118</v>
      </c>
      <c r="AF517" t="s">
        <v>1026</v>
      </c>
    </row>
    <row r="518" spans="1:32" x14ac:dyDescent="0.35">
      <c r="A518">
        <v>516</v>
      </c>
      <c r="B518">
        <v>16</v>
      </c>
      <c r="C518">
        <v>2024</v>
      </c>
      <c r="D518" t="s">
        <v>618</v>
      </c>
      <c r="E518" t="s">
        <v>511</v>
      </c>
      <c r="F518" s="4">
        <v>45524</v>
      </c>
      <c r="G518" t="s">
        <v>98</v>
      </c>
      <c r="H518">
        <v>1140035</v>
      </c>
      <c r="I518">
        <v>570018</v>
      </c>
      <c r="J518">
        <v>570017</v>
      </c>
      <c r="K518">
        <v>744552118</v>
      </c>
      <c r="L518">
        <v>1600000000</v>
      </c>
      <c r="M518">
        <v>140000000</v>
      </c>
      <c r="N518">
        <v>260000</v>
      </c>
      <c r="O518">
        <v>110000</v>
      </c>
      <c r="P518">
        <v>900000</v>
      </c>
      <c r="Q518">
        <v>5.7786418276801761E-2</v>
      </c>
      <c r="R518">
        <v>0.17391304347826086</v>
      </c>
      <c r="S518">
        <v>0.4375</v>
      </c>
      <c r="T518">
        <v>0.26</v>
      </c>
      <c r="U518">
        <v>0.24444444444444444</v>
      </c>
      <c r="V518">
        <v>0.2</v>
      </c>
      <c r="W518">
        <v>0.20552539873407452</v>
      </c>
      <c r="X518">
        <v>0.22037734431965467</v>
      </c>
      <c r="Y518">
        <v>22.037734431965468</v>
      </c>
      <c r="Z518" t="s">
        <v>967</v>
      </c>
      <c r="AA518">
        <v>0.50000043858302601</v>
      </c>
      <c r="AB518">
        <v>0.49999956141697405</v>
      </c>
      <c r="AC518">
        <v>0.99999824566943496</v>
      </c>
      <c r="AD518" t="s">
        <v>976</v>
      </c>
      <c r="AE518">
        <v>2484552118</v>
      </c>
      <c r="AF518" t="s">
        <v>1031</v>
      </c>
    </row>
    <row r="519" spans="1:32" x14ac:dyDescent="0.35">
      <c r="A519">
        <v>517</v>
      </c>
      <c r="B519">
        <v>17</v>
      </c>
      <c r="C519">
        <v>2024</v>
      </c>
      <c r="D519" t="s">
        <v>619</v>
      </c>
      <c r="E519" t="s">
        <v>37</v>
      </c>
      <c r="F519" s="4">
        <v>45345</v>
      </c>
      <c r="G519" t="s">
        <v>38</v>
      </c>
      <c r="H519">
        <v>1125729</v>
      </c>
      <c r="I519">
        <v>562865</v>
      </c>
      <c r="J519">
        <v>562864</v>
      </c>
      <c r="K519">
        <v>1122552118</v>
      </c>
      <c r="L519">
        <v>2800000000</v>
      </c>
      <c r="M519">
        <v>200000000</v>
      </c>
      <c r="N519">
        <v>450000</v>
      </c>
      <c r="O519">
        <v>190000</v>
      </c>
      <c r="P519">
        <v>1700000</v>
      </c>
      <c r="Q519">
        <v>8.7123875763734954E-2</v>
      </c>
      <c r="R519">
        <v>0.30434782608695654</v>
      </c>
      <c r="S519">
        <v>0.625</v>
      </c>
      <c r="T519">
        <v>0.45</v>
      </c>
      <c r="U519">
        <v>0.42222222222222222</v>
      </c>
      <c r="V519">
        <v>0.37777777777777777</v>
      </c>
      <c r="W519">
        <v>0.20294631444781167</v>
      </c>
      <c r="X519">
        <v>0.34671774488373641</v>
      </c>
      <c r="Y519">
        <v>34.671774488373643</v>
      </c>
      <c r="Z519" t="s">
        <v>967</v>
      </c>
      <c r="AA519">
        <v>0.50000044415663092</v>
      </c>
      <c r="AB519">
        <v>0.49999955584336903</v>
      </c>
      <c r="AC519">
        <v>0.9999982233750544</v>
      </c>
      <c r="AD519" t="s">
        <v>976</v>
      </c>
      <c r="AE519">
        <v>4122552118</v>
      </c>
      <c r="AF519" t="s">
        <v>1033</v>
      </c>
    </row>
    <row r="520" spans="1:32" x14ac:dyDescent="0.35">
      <c r="A520">
        <v>518</v>
      </c>
      <c r="B520">
        <v>18</v>
      </c>
      <c r="C520">
        <v>2024</v>
      </c>
      <c r="D520" t="s">
        <v>620</v>
      </c>
      <c r="E520" t="s">
        <v>249</v>
      </c>
      <c r="F520" s="4">
        <v>45352</v>
      </c>
      <c r="G520" t="s">
        <v>18</v>
      </c>
      <c r="H520">
        <v>1100757</v>
      </c>
      <c r="I520">
        <v>550379</v>
      </c>
      <c r="J520">
        <v>550378</v>
      </c>
      <c r="K520">
        <v>1744552118</v>
      </c>
      <c r="L520">
        <v>3000000000</v>
      </c>
      <c r="M520">
        <v>120000000</v>
      </c>
      <c r="N520">
        <v>200000</v>
      </c>
      <c r="O520">
        <v>90000</v>
      </c>
      <c r="P520">
        <v>700000</v>
      </c>
      <c r="Q520">
        <v>0.1353987396708049</v>
      </c>
      <c r="R520">
        <v>0.32608695652173914</v>
      </c>
      <c r="S520">
        <v>0.375</v>
      </c>
      <c r="T520">
        <v>0.2</v>
      </c>
      <c r="U520">
        <v>0.2</v>
      </c>
      <c r="V520">
        <v>0.15555555555555556</v>
      </c>
      <c r="W520">
        <v>0.19844436472066532</v>
      </c>
      <c r="X520">
        <v>0.23055210253538039</v>
      </c>
      <c r="Y520">
        <v>23.055210253538039</v>
      </c>
      <c r="Z520" t="s">
        <v>967</v>
      </c>
      <c r="AA520">
        <v>0.50000045423285977</v>
      </c>
      <c r="AB520">
        <v>0.49999954576714023</v>
      </c>
      <c r="AC520">
        <v>0.9999981830702116</v>
      </c>
      <c r="AD520" t="s">
        <v>976</v>
      </c>
      <c r="AE520">
        <v>4864552118</v>
      </c>
      <c r="AF520" t="s">
        <v>1034</v>
      </c>
    </row>
    <row r="521" spans="1:32" x14ac:dyDescent="0.35">
      <c r="A521">
        <v>519</v>
      </c>
      <c r="B521">
        <v>19</v>
      </c>
      <c r="C521">
        <v>2024</v>
      </c>
      <c r="D521" t="s">
        <v>621</v>
      </c>
      <c r="E521" t="s">
        <v>440</v>
      </c>
      <c r="F521" s="4">
        <v>45464</v>
      </c>
      <c r="G521" t="s">
        <v>441</v>
      </c>
      <c r="H521">
        <v>1081459</v>
      </c>
      <c r="I521">
        <v>540730</v>
      </c>
      <c r="J521">
        <v>540729</v>
      </c>
      <c r="K521">
        <v>2112552118</v>
      </c>
      <c r="L521">
        <v>4800000000</v>
      </c>
      <c r="M521">
        <v>190000000</v>
      </c>
      <c r="N521">
        <v>420000</v>
      </c>
      <c r="O521">
        <v>180000</v>
      </c>
      <c r="P521">
        <v>1600000</v>
      </c>
      <c r="Q521">
        <v>0.16396007394379808</v>
      </c>
      <c r="R521">
        <v>0.52173913043478259</v>
      </c>
      <c r="S521">
        <v>0.59375</v>
      </c>
      <c r="T521">
        <v>0.42</v>
      </c>
      <c r="U521">
        <v>0.4</v>
      </c>
      <c r="V521">
        <v>0.35555555555555557</v>
      </c>
      <c r="W521">
        <v>0.19496532316073936</v>
      </c>
      <c r="X521">
        <v>0.38218381769814475</v>
      </c>
      <c r="Y521">
        <v>38.218381769814478</v>
      </c>
      <c r="Z521" t="s">
        <v>967</v>
      </c>
      <c r="AA521">
        <v>0.50000046233837803</v>
      </c>
      <c r="AB521">
        <v>0.49999953766162192</v>
      </c>
      <c r="AC521">
        <v>0.99999815064819786</v>
      </c>
      <c r="AD521" t="s">
        <v>976</v>
      </c>
      <c r="AE521">
        <v>7102552118</v>
      </c>
      <c r="AF521" t="s">
        <v>1027</v>
      </c>
    </row>
    <row r="522" spans="1:32" x14ac:dyDescent="0.35">
      <c r="A522">
        <v>520</v>
      </c>
      <c r="B522">
        <v>20</v>
      </c>
      <c r="C522">
        <v>2024</v>
      </c>
      <c r="D522" t="s">
        <v>622</v>
      </c>
      <c r="E522" t="s">
        <v>427</v>
      </c>
      <c r="F522" s="4">
        <v>45341</v>
      </c>
      <c r="G522" t="s">
        <v>107</v>
      </c>
      <c r="H522">
        <v>1069667</v>
      </c>
      <c r="I522">
        <v>534834</v>
      </c>
      <c r="J522">
        <v>534833</v>
      </c>
      <c r="K522">
        <v>2488552118</v>
      </c>
      <c r="L522">
        <v>4500000000</v>
      </c>
      <c r="M522">
        <v>210000000</v>
      </c>
      <c r="N522">
        <v>450000</v>
      </c>
      <c r="O522">
        <v>200000</v>
      </c>
      <c r="P522">
        <v>1800000</v>
      </c>
      <c r="Q522">
        <v>0.19314230678794325</v>
      </c>
      <c r="R522">
        <v>0.4891304347826087</v>
      </c>
      <c r="S522">
        <v>0.65625</v>
      </c>
      <c r="T522">
        <v>0.45</v>
      </c>
      <c r="U522">
        <v>0.44444444444444442</v>
      </c>
      <c r="V522">
        <v>0.4</v>
      </c>
      <c r="W522">
        <v>0.19283946254955445</v>
      </c>
      <c r="X522">
        <v>0.40634540779310202</v>
      </c>
      <c r="Y522">
        <v>40.6345407793102</v>
      </c>
      <c r="Z522" t="s">
        <v>968</v>
      </c>
      <c r="AA522">
        <v>0.50000046743519244</v>
      </c>
      <c r="AB522">
        <v>0.49999953256480756</v>
      </c>
      <c r="AC522">
        <v>0.99999813026097817</v>
      </c>
      <c r="AD522" t="s">
        <v>976</v>
      </c>
      <c r="AE522">
        <v>7198552118</v>
      </c>
      <c r="AF522" t="s">
        <v>1033</v>
      </c>
    </row>
    <row r="523" spans="1:32" x14ac:dyDescent="0.35">
      <c r="A523">
        <v>521</v>
      </c>
      <c r="B523">
        <v>21</v>
      </c>
      <c r="C523">
        <v>2024</v>
      </c>
      <c r="D523" t="s">
        <v>623</v>
      </c>
      <c r="E523" t="s">
        <v>538</v>
      </c>
      <c r="F523" s="4">
        <v>45460</v>
      </c>
      <c r="G523" t="s">
        <v>24</v>
      </c>
      <c r="H523">
        <v>1011065</v>
      </c>
      <c r="I523">
        <v>505533</v>
      </c>
      <c r="J523">
        <v>505532</v>
      </c>
      <c r="K523">
        <v>822552118</v>
      </c>
      <c r="L523">
        <v>2000000000</v>
      </c>
      <c r="M523">
        <v>160000000</v>
      </c>
      <c r="N523">
        <v>300000</v>
      </c>
      <c r="O523">
        <v>130000</v>
      </c>
      <c r="P523">
        <v>1200000</v>
      </c>
      <c r="Q523">
        <v>6.3840179345534001E-2</v>
      </c>
      <c r="R523">
        <v>0.21739130434782608</v>
      </c>
      <c r="S523">
        <v>0.5</v>
      </c>
      <c r="T523">
        <v>0.3</v>
      </c>
      <c r="U523">
        <v>0.28888888888888886</v>
      </c>
      <c r="V523">
        <v>0.26666666666666666</v>
      </c>
      <c r="W523">
        <v>0.18227469969875229</v>
      </c>
      <c r="X523">
        <v>0.25505352654374486</v>
      </c>
      <c r="Y523">
        <v>25.505352654374487</v>
      </c>
      <c r="Z523" t="s">
        <v>967</v>
      </c>
      <c r="AA523">
        <v>0.50000049452804718</v>
      </c>
      <c r="AB523">
        <v>0.49999950547195282</v>
      </c>
      <c r="AC523">
        <v>0.99999802188976783</v>
      </c>
      <c r="AD523" t="s">
        <v>976</v>
      </c>
      <c r="AE523">
        <v>2982552118</v>
      </c>
      <c r="AF523" t="s">
        <v>1027</v>
      </c>
    </row>
    <row r="524" spans="1:32" x14ac:dyDescent="0.35">
      <c r="A524">
        <v>522</v>
      </c>
      <c r="B524">
        <v>22</v>
      </c>
      <c r="C524">
        <v>2024</v>
      </c>
      <c r="D524" t="s">
        <v>624</v>
      </c>
      <c r="E524" t="s">
        <v>328</v>
      </c>
      <c r="F524" s="4">
        <v>45586</v>
      </c>
      <c r="G524" t="s">
        <v>24</v>
      </c>
      <c r="H524">
        <v>1000643</v>
      </c>
      <c r="I524">
        <v>500322</v>
      </c>
      <c r="J524">
        <v>500321</v>
      </c>
      <c r="K524">
        <v>744552118</v>
      </c>
      <c r="L524">
        <v>1800000000</v>
      </c>
      <c r="M524">
        <v>150000000</v>
      </c>
      <c r="N524">
        <v>280000</v>
      </c>
      <c r="O524">
        <v>120000</v>
      </c>
      <c r="P524">
        <v>1000000</v>
      </c>
      <c r="Q524">
        <v>5.7786418276801761E-2</v>
      </c>
      <c r="R524">
        <v>0.19565217391304349</v>
      </c>
      <c r="S524">
        <v>0.46875</v>
      </c>
      <c r="T524">
        <v>0.28000000000000003</v>
      </c>
      <c r="U524">
        <v>0.26666666666666666</v>
      </c>
      <c r="V524">
        <v>0.22222222222222221</v>
      </c>
      <c r="W524">
        <v>0.1803958225540975</v>
      </c>
      <c r="X524">
        <v>0.23435179866932576</v>
      </c>
      <c r="Y524">
        <v>23.435179866932575</v>
      </c>
      <c r="Z524" t="s">
        <v>967</v>
      </c>
      <c r="AA524">
        <v>0.50000049967870663</v>
      </c>
      <c r="AB524">
        <v>0.49999950032129342</v>
      </c>
      <c r="AC524">
        <v>0.99999800128717109</v>
      </c>
      <c r="AD524" t="s">
        <v>976</v>
      </c>
      <c r="AE524">
        <v>2694552118</v>
      </c>
      <c r="AF524" t="s">
        <v>1030</v>
      </c>
    </row>
    <row r="525" spans="1:32" x14ac:dyDescent="0.35">
      <c r="A525">
        <v>523</v>
      </c>
      <c r="B525">
        <v>23</v>
      </c>
      <c r="C525">
        <v>2024</v>
      </c>
      <c r="D525" t="s">
        <v>625</v>
      </c>
      <c r="E525" t="s">
        <v>440</v>
      </c>
      <c r="F525" s="4">
        <v>45436</v>
      </c>
      <c r="G525" t="s">
        <v>441</v>
      </c>
      <c r="H525">
        <v>981212</v>
      </c>
      <c r="I525">
        <v>588727</v>
      </c>
      <c r="J525">
        <v>392485</v>
      </c>
      <c r="K525">
        <v>2488552118</v>
      </c>
      <c r="L525">
        <v>4600000000</v>
      </c>
      <c r="M525">
        <v>180000000</v>
      </c>
      <c r="N525">
        <v>400000</v>
      </c>
      <c r="O525">
        <v>170000</v>
      </c>
      <c r="P525">
        <v>1500000</v>
      </c>
      <c r="Q525">
        <v>0.19314230678794325</v>
      </c>
      <c r="R525">
        <v>0.5</v>
      </c>
      <c r="S525">
        <v>0.5625</v>
      </c>
      <c r="T525">
        <v>0.4</v>
      </c>
      <c r="U525">
        <v>0.37777777777777777</v>
      </c>
      <c r="V525">
        <v>0.33333333333333331</v>
      </c>
      <c r="W525">
        <v>0.17689280376712885</v>
      </c>
      <c r="X525">
        <v>0.36870993474732505</v>
      </c>
      <c r="Y525">
        <v>36.870993474732508</v>
      </c>
      <c r="Z525" t="s">
        <v>967</v>
      </c>
      <c r="AA525">
        <v>0.59999979617045041</v>
      </c>
      <c r="AB525">
        <v>0.40000020382954959</v>
      </c>
      <c r="AC525">
        <v>0.66666723286005225</v>
      </c>
      <c r="AD525" t="s">
        <v>976</v>
      </c>
      <c r="AE525">
        <v>7268552118</v>
      </c>
      <c r="AF525" t="s">
        <v>1032</v>
      </c>
    </row>
    <row r="526" spans="1:32" x14ac:dyDescent="0.35">
      <c r="A526">
        <v>524</v>
      </c>
      <c r="B526">
        <v>24</v>
      </c>
      <c r="C526">
        <v>2024</v>
      </c>
      <c r="D526" t="s">
        <v>626</v>
      </c>
      <c r="E526" t="s">
        <v>417</v>
      </c>
      <c r="F526" s="4">
        <v>45545</v>
      </c>
      <c r="G526" t="s">
        <v>21</v>
      </c>
      <c r="H526">
        <v>932599</v>
      </c>
      <c r="I526">
        <v>559559</v>
      </c>
      <c r="J526">
        <v>373040</v>
      </c>
      <c r="K526">
        <v>611552118</v>
      </c>
      <c r="L526">
        <v>1500000000</v>
      </c>
      <c r="M526">
        <v>150000000</v>
      </c>
      <c r="N526">
        <v>300000</v>
      </c>
      <c r="O526">
        <v>130000</v>
      </c>
      <c r="P526">
        <v>1200000</v>
      </c>
      <c r="Q526">
        <v>4.7463979531399338E-2</v>
      </c>
      <c r="R526">
        <v>0.16304347826086957</v>
      </c>
      <c r="S526">
        <v>0.46875</v>
      </c>
      <c r="T526">
        <v>0.3</v>
      </c>
      <c r="U526">
        <v>0.28888888888888886</v>
      </c>
      <c r="V526">
        <v>0.26666666666666666</v>
      </c>
      <c r="W526">
        <v>0.16812885686316575</v>
      </c>
      <c r="X526">
        <v>0.23662313743050351</v>
      </c>
      <c r="Y526">
        <v>23.662313743050351</v>
      </c>
      <c r="Z526" t="s">
        <v>967</v>
      </c>
      <c r="AA526">
        <v>0.59999957109111202</v>
      </c>
      <c r="AB526">
        <v>0.40000042890888798</v>
      </c>
      <c r="AC526">
        <v>0.66666785808109597</v>
      </c>
      <c r="AD526" t="s">
        <v>976</v>
      </c>
      <c r="AE526">
        <v>2261552118</v>
      </c>
      <c r="AF526" t="s">
        <v>1025</v>
      </c>
    </row>
    <row r="527" spans="1:32" x14ac:dyDescent="0.35">
      <c r="A527">
        <v>525</v>
      </c>
      <c r="B527">
        <v>25</v>
      </c>
      <c r="C527">
        <v>2024</v>
      </c>
      <c r="D527" t="s">
        <v>627</v>
      </c>
      <c r="E527" t="s">
        <v>511</v>
      </c>
      <c r="F527" s="4">
        <v>45444</v>
      </c>
      <c r="G527" t="s">
        <v>452</v>
      </c>
      <c r="H527">
        <v>929122</v>
      </c>
      <c r="I527">
        <v>557473</v>
      </c>
      <c r="J527">
        <v>371649</v>
      </c>
      <c r="K527">
        <v>744552118</v>
      </c>
      <c r="L527">
        <v>1600000000</v>
      </c>
      <c r="M527">
        <v>140000000</v>
      </c>
      <c r="N527">
        <v>260000</v>
      </c>
      <c r="O527">
        <v>110000</v>
      </c>
      <c r="P527">
        <v>900000</v>
      </c>
      <c r="Q527">
        <v>5.7786418276801761E-2</v>
      </c>
      <c r="R527">
        <v>0.17391304347826086</v>
      </c>
      <c r="S527">
        <v>0.4375</v>
      </c>
      <c r="T527">
        <v>0.26</v>
      </c>
      <c r="U527">
        <v>0.24444444444444444</v>
      </c>
      <c r="V527">
        <v>0.2</v>
      </c>
      <c r="W527">
        <v>0.16750202364190642</v>
      </c>
      <c r="X527">
        <v>0.21619477305951618</v>
      </c>
      <c r="Y527">
        <v>21.619477305951619</v>
      </c>
      <c r="Z527" t="s">
        <v>967</v>
      </c>
      <c r="AA527">
        <v>0.59999978474301541</v>
      </c>
      <c r="AB527">
        <v>0.40000021525698454</v>
      </c>
      <c r="AC527">
        <v>0.66666726460294934</v>
      </c>
      <c r="AD527" t="s">
        <v>976</v>
      </c>
      <c r="AE527">
        <v>2484552118</v>
      </c>
      <c r="AF527" t="s">
        <v>1027</v>
      </c>
    </row>
    <row r="528" spans="1:32" x14ac:dyDescent="0.35">
      <c r="A528">
        <v>526</v>
      </c>
      <c r="B528">
        <v>26</v>
      </c>
      <c r="C528">
        <v>2024</v>
      </c>
      <c r="D528" t="s">
        <v>628</v>
      </c>
      <c r="E528" t="s">
        <v>53</v>
      </c>
      <c r="F528" s="4">
        <v>45488</v>
      </c>
      <c r="G528" t="s">
        <v>24</v>
      </c>
      <c r="H528">
        <v>915337</v>
      </c>
      <c r="I528">
        <v>549202</v>
      </c>
      <c r="J528">
        <v>366135</v>
      </c>
      <c r="K528">
        <v>822552118</v>
      </c>
      <c r="L528">
        <v>2100000000</v>
      </c>
      <c r="M528">
        <v>200000000</v>
      </c>
      <c r="N528">
        <v>420000</v>
      </c>
      <c r="O528">
        <v>180000</v>
      </c>
      <c r="P528">
        <v>1700000</v>
      </c>
      <c r="Q528">
        <v>6.3840179345534001E-2</v>
      </c>
      <c r="R528">
        <v>0.22826086956521738</v>
      </c>
      <c r="S528">
        <v>0.625</v>
      </c>
      <c r="T528">
        <v>0.42</v>
      </c>
      <c r="U528">
        <v>0.4</v>
      </c>
      <c r="V528">
        <v>0.37777777777777777</v>
      </c>
      <c r="W528">
        <v>0.16501686518488606</v>
      </c>
      <c r="X528">
        <v>0.31833076861195386</v>
      </c>
      <c r="Y528">
        <v>31.833076861195387</v>
      </c>
      <c r="Z528" t="s">
        <v>967</v>
      </c>
      <c r="AA528">
        <v>0.59999978150123945</v>
      </c>
      <c r="AB528">
        <v>0.40000021849876055</v>
      </c>
      <c r="AC528">
        <v>0.66666727360788924</v>
      </c>
      <c r="AD528" t="s">
        <v>976</v>
      </c>
      <c r="AE528">
        <v>3122552118</v>
      </c>
      <c r="AF528" t="s">
        <v>1028</v>
      </c>
    </row>
    <row r="529" spans="1:32" x14ac:dyDescent="0.35">
      <c r="A529">
        <v>527</v>
      </c>
      <c r="B529">
        <v>27</v>
      </c>
      <c r="C529">
        <v>2024</v>
      </c>
      <c r="D529" t="s">
        <v>629</v>
      </c>
      <c r="E529" t="s">
        <v>559</v>
      </c>
      <c r="F529" s="4">
        <v>45509</v>
      </c>
      <c r="G529" t="s">
        <v>259</v>
      </c>
      <c r="H529">
        <v>868965</v>
      </c>
      <c r="I529">
        <v>521379</v>
      </c>
      <c r="J529">
        <v>347586</v>
      </c>
      <c r="K529">
        <v>522552118</v>
      </c>
      <c r="L529">
        <v>1200000000</v>
      </c>
      <c r="M529">
        <v>120000000</v>
      </c>
      <c r="N529">
        <v>200000</v>
      </c>
      <c r="O529">
        <v>90000</v>
      </c>
      <c r="P529">
        <v>700000</v>
      </c>
      <c r="Q529">
        <v>4.0556482927333055E-2</v>
      </c>
      <c r="R529">
        <v>0.13043478260869565</v>
      </c>
      <c r="S529">
        <v>0.375</v>
      </c>
      <c r="T529">
        <v>0.2</v>
      </c>
      <c r="U529">
        <v>0.2</v>
      </c>
      <c r="V529">
        <v>0.15555555555555556</v>
      </c>
      <c r="W529">
        <v>0.15665692554259744</v>
      </c>
      <c r="X529">
        <v>0.17562300844675061</v>
      </c>
      <c r="Y529">
        <v>17.562300844675061</v>
      </c>
      <c r="Z529" t="s">
        <v>970</v>
      </c>
      <c r="AA529">
        <v>0.6</v>
      </c>
      <c r="AB529">
        <v>0.4</v>
      </c>
      <c r="AC529">
        <v>0.66666666666666663</v>
      </c>
      <c r="AD529" t="s">
        <v>977</v>
      </c>
      <c r="AE529">
        <v>1842552118</v>
      </c>
      <c r="AF529" t="s">
        <v>1031</v>
      </c>
    </row>
    <row r="530" spans="1:32" x14ac:dyDescent="0.35">
      <c r="A530">
        <v>528</v>
      </c>
      <c r="B530">
        <v>28</v>
      </c>
      <c r="C530">
        <v>2024</v>
      </c>
      <c r="D530" t="s">
        <v>630</v>
      </c>
      <c r="E530" t="s">
        <v>37</v>
      </c>
      <c r="F530" s="4">
        <v>45536</v>
      </c>
      <c r="G530" t="s">
        <v>38</v>
      </c>
      <c r="H530">
        <v>864316</v>
      </c>
      <c r="I530">
        <v>518590</v>
      </c>
      <c r="J530">
        <v>345726</v>
      </c>
      <c r="K530">
        <v>611552118</v>
      </c>
      <c r="L530">
        <v>1600000000</v>
      </c>
      <c r="M530">
        <v>130000000</v>
      </c>
      <c r="N530">
        <v>220000</v>
      </c>
      <c r="O530">
        <v>90000</v>
      </c>
      <c r="P530">
        <v>800000</v>
      </c>
      <c r="Q530">
        <v>4.7463979531399338E-2</v>
      </c>
      <c r="R530">
        <v>0.17391304347826086</v>
      </c>
      <c r="S530">
        <v>0.40625</v>
      </c>
      <c r="T530">
        <v>0.22</v>
      </c>
      <c r="U530">
        <v>0.2</v>
      </c>
      <c r="V530">
        <v>0.17777777777777778</v>
      </c>
      <c r="W530">
        <v>0.15581880427551817</v>
      </c>
      <c r="X530">
        <v>0.19431963551059656</v>
      </c>
      <c r="Y530">
        <v>19.431963551059656</v>
      </c>
      <c r="Z530" t="s">
        <v>970</v>
      </c>
      <c r="AA530">
        <v>0.60000046279370045</v>
      </c>
      <c r="AB530">
        <v>0.39999953720629955</v>
      </c>
      <c r="AC530">
        <v>0.66666538112960139</v>
      </c>
      <c r="AD530" t="s">
        <v>977</v>
      </c>
      <c r="AE530">
        <v>2341552118</v>
      </c>
      <c r="AF530" t="s">
        <v>1025</v>
      </c>
    </row>
    <row r="531" spans="1:32" x14ac:dyDescent="0.35">
      <c r="A531">
        <v>529</v>
      </c>
      <c r="B531">
        <v>29</v>
      </c>
      <c r="C531">
        <v>2024</v>
      </c>
      <c r="D531" t="s">
        <v>631</v>
      </c>
      <c r="E531" t="s">
        <v>201</v>
      </c>
      <c r="F531" s="4">
        <v>45519</v>
      </c>
      <c r="G531" t="s">
        <v>48</v>
      </c>
      <c r="H531">
        <v>827889</v>
      </c>
      <c r="I531">
        <v>496733</v>
      </c>
      <c r="J531">
        <v>331156</v>
      </c>
      <c r="K531">
        <v>122552118</v>
      </c>
      <c r="L531">
        <v>400000000</v>
      </c>
      <c r="M531">
        <v>110000000</v>
      </c>
      <c r="N531">
        <v>200000</v>
      </c>
      <c r="O531">
        <v>80000</v>
      </c>
      <c r="P531">
        <v>600000</v>
      </c>
      <c r="Q531">
        <v>9.5115543697317992E-3</v>
      </c>
      <c r="R531">
        <v>4.3478260869565216E-2</v>
      </c>
      <c r="S531">
        <v>0.34375</v>
      </c>
      <c r="T531">
        <v>0.2</v>
      </c>
      <c r="U531">
        <v>0.17777777777777778</v>
      </c>
      <c r="V531">
        <v>0.13333333333333333</v>
      </c>
      <c r="W531">
        <v>0.14925174826435525</v>
      </c>
      <c r="X531">
        <v>0.14419468755456799</v>
      </c>
      <c r="Y531">
        <v>14.4194687554568</v>
      </c>
      <c r="Z531" t="s">
        <v>970</v>
      </c>
      <c r="AA531">
        <v>0.59999951684344155</v>
      </c>
      <c r="AB531">
        <v>0.40000048315655845</v>
      </c>
      <c r="AC531">
        <v>0.66666800876929855</v>
      </c>
      <c r="AD531" t="s">
        <v>976</v>
      </c>
      <c r="AE531">
        <v>632552118</v>
      </c>
      <c r="AF531" t="s">
        <v>1031</v>
      </c>
    </row>
    <row r="532" spans="1:32" x14ac:dyDescent="0.35">
      <c r="A532">
        <v>530</v>
      </c>
      <c r="B532">
        <v>30</v>
      </c>
      <c r="C532">
        <v>2024</v>
      </c>
      <c r="D532" t="s">
        <v>632</v>
      </c>
      <c r="E532" t="s">
        <v>427</v>
      </c>
      <c r="F532" s="4">
        <v>45341</v>
      </c>
      <c r="G532" t="s">
        <v>107</v>
      </c>
      <c r="H532">
        <v>771189</v>
      </c>
      <c r="I532">
        <v>462713</v>
      </c>
      <c r="J532">
        <v>308476</v>
      </c>
      <c r="K532">
        <v>1744552118</v>
      </c>
      <c r="L532">
        <v>3200000000</v>
      </c>
      <c r="M532">
        <v>190000000</v>
      </c>
      <c r="N532">
        <v>450000</v>
      </c>
      <c r="O532">
        <v>200000</v>
      </c>
      <c r="P532">
        <v>1800000</v>
      </c>
      <c r="Q532">
        <v>0.1353987396708049</v>
      </c>
      <c r="R532">
        <v>0.34782608695652173</v>
      </c>
      <c r="S532">
        <v>0.59375</v>
      </c>
      <c r="T532">
        <v>0.45</v>
      </c>
      <c r="U532">
        <v>0.44444444444444442</v>
      </c>
      <c r="V532">
        <v>0.4</v>
      </c>
      <c r="W532">
        <v>0.13902987778825404</v>
      </c>
      <c r="X532">
        <v>0.35663577225783927</v>
      </c>
      <c r="Y532">
        <v>35.663577225783925</v>
      </c>
      <c r="Z532" t="s">
        <v>967</v>
      </c>
      <c r="AA532">
        <v>0.59999948132040271</v>
      </c>
      <c r="AB532">
        <v>0.40000051867959735</v>
      </c>
      <c r="AC532">
        <v>0.6666681074445715</v>
      </c>
      <c r="AD532" t="s">
        <v>976</v>
      </c>
      <c r="AE532">
        <v>5134552118</v>
      </c>
      <c r="AF532" t="s">
        <v>1033</v>
      </c>
    </row>
    <row r="533" spans="1:32" x14ac:dyDescent="0.35">
      <c r="A533">
        <v>531</v>
      </c>
      <c r="B533">
        <v>31</v>
      </c>
      <c r="C533">
        <v>2024</v>
      </c>
      <c r="D533" t="s">
        <v>633</v>
      </c>
      <c r="E533" t="s">
        <v>433</v>
      </c>
      <c r="F533" s="4">
        <v>45306</v>
      </c>
      <c r="G533" t="s">
        <v>38</v>
      </c>
      <c r="H533">
        <v>749460</v>
      </c>
      <c r="I533">
        <v>449676</v>
      </c>
      <c r="J533">
        <v>299784</v>
      </c>
      <c r="K533">
        <v>988552118</v>
      </c>
      <c r="L533">
        <v>2200000000</v>
      </c>
      <c r="M533">
        <v>150000000</v>
      </c>
      <c r="N533">
        <v>260000</v>
      </c>
      <c r="O533">
        <v>110000</v>
      </c>
      <c r="P533">
        <v>800000</v>
      </c>
      <c r="Q533">
        <v>7.6723824696938531E-2</v>
      </c>
      <c r="R533">
        <v>0.2391304347826087</v>
      </c>
      <c r="S533">
        <v>0.46875</v>
      </c>
      <c r="T533">
        <v>0.26</v>
      </c>
      <c r="U533">
        <v>0.24444444444444444</v>
      </c>
      <c r="V533">
        <v>0.17777777777777778</v>
      </c>
      <c r="W533">
        <v>0.13511257578516406</v>
      </c>
      <c r="X533">
        <v>0.22914845680597162</v>
      </c>
      <c r="Y533">
        <v>22.914845680597161</v>
      </c>
      <c r="Z533" t="s">
        <v>967</v>
      </c>
      <c r="AA533">
        <v>0.6</v>
      </c>
      <c r="AB533">
        <v>0.4</v>
      </c>
      <c r="AC533">
        <v>0.66666666666666663</v>
      </c>
      <c r="AD533" t="s">
        <v>977</v>
      </c>
      <c r="AE533">
        <v>3338552118</v>
      </c>
      <c r="AF533" t="s">
        <v>1029</v>
      </c>
    </row>
    <row r="534" spans="1:32" x14ac:dyDescent="0.35">
      <c r="A534">
        <v>532</v>
      </c>
      <c r="B534">
        <v>32</v>
      </c>
      <c r="C534">
        <v>2024</v>
      </c>
      <c r="D534" t="s">
        <v>634</v>
      </c>
      <c r="E534" t="s">
        <v>527</v>
      </c>
      <c r="F534" s="4">
        <v>45492</v>
      </c>
      <c r="G534" t="s">
        <v>18</v>
      </c>
      <c r="H534">
        <v>725012</v>
      </c>
      <c r="I534">
        <v>435007</v>
      </c>
      <c r="J534">
        <v>290005</v>
      </c>
      <c r="K534">
        <v>1988552118</v>
      </c>
      <c r="L534">
        <v>4200000000</v>
      </c>
      <c r="M534">
        <v>240000000</v>
      </c>
      <c r="N534">
        <v>600000</v>
      </c>
      <c r="O534">
        <v>260000</v>
      </c>
      <c r="P534">
        <v>3500000</v>
      </c>
      <c r="Q534">
        <v>0.15433614609094168</v>
      </c>
      <c r="R534">
        <v>0.45652173913043476</v>
      </c>
      <c r="S534">
        <v>0.75</v>
      </c>
      <c r="T534">
        <v>0.6</v>
      </c>
      <c r="U534">
        <v>0.57777777777777772</v>
      </c>
      <c r="V534">
        <v>0.77777777777777779</v>
      </c>
      <c r="W534">
        <v>0.1307050927269679</v>
      </c>
      <c r="X534">
        <v>0.4847112065929543</v>
      </c>
      <c r="Y534">
        <v>48.47112065929543</v>
      </c>
      <c r="Z534" t="s">
        <v>968</v>
      </c>
      <c r="AA534">
        <v>0.59999972414249692</v>
      </c>
      <c r="AB534">
        <v>0.40000027585750303</v>
      </c>
      <c r="AC534">
        <v>0.66666743293786079</v>
      </c>
      <c r="AD534" t="s">
        <v>976</v>
      </c>
      <c r="AE534">
        <v>6428552118</v>
      </c>
      <c r="AF534" t="s">
        <v>1028</v>
      </c>
    </row>
    <row r="535" spans="1:32" x14ac:dyDescent="0.35">
      <c r="A535">
        <v>533</v>
      </c>
      <c r="B535">
        <v>33</v>
      </c>
      <c r="C535">
        <v>2024</v>
      </c>
      <c r="D535" t="s">
        <v>635</v>
      </c>
      <c r="E535" t="s">
        <v>559</v>
      </c>
      <c r="F535" s="4">
        <v>45422</v>
      </c>
      <c r="G535" t="s">
        <v>85</v>
      </c>
      <c r="H535">
        <v>706237</v>
      </c>
      <c r="I535">
        <v>423742</v>
      </c>
      <c r="J535">
        <v>282495</v>
      </c>
      <c r="K535">
        <v>611552118</v>
      </c>
      <c r="L535">
        <v>1400000000</v>
      </c>
      <c r="M535">
        <v>130000000</v>
      </c>
      <c r="N535">
        <v>220000</v>
      </c>
      <c r="O535">
        <v>90000</v>
      </c>
      <c r="P535">
        <v>800000</v>
      </c>
      <c r="Q535">
        <v>4.7463979531399338E-2</v>
      </c>
      <c r="R535">
        <v>0.15217391304347827</v>
      </c>
      <c r="S535">
        <v>0.40625</v>
      </c>
      <c r="T535">
        <v>0.22</v>
      </c>
      <c r="U535">
        <v>0.2</v>
      </c>
      <c r="V535">
        <v>0.17777777777777778</v>
      </c>
      <c r="W535">
        <v>0.1273203375560896</v>
      </c>
      <c r="X535">
        <v>0.18748915199754637</v>
      </c>
      <c r="Y535">
        <v>18.748915199754638</v>
      </c>
      <c r="Z535" t="s">
        <v>970</v>
      </c>
      <c r="AA535">
        <v>0.59999971680894659</v>
      </c>
      <c r="AB535">
        <v>0.40000028319105341</v>
      </c>
      <c r="AC535">
        <v>0.66666745330885302</v>
      </c>
      <c r="AD535" t="s">
        <v>976</v>
      </c>
      <c r="AE535">
        <v>2141552118</v>
      </c>
      <c r="AF535" t="s">
        <v>1032</v>
      </c>
    </row>
    <row r="536" spans="1:32" x14ac:dyDescent="0.35">
      <c r="A536">
        <v>534</v>
      </c>
      <c r="B536">
        <v>34</v>
      </c>
      <c r="C536">
        <v>2024</v>
      </c>
      <c r="D536" t="s">
        <v>636</v>
      </c>
      <c r="E536" t="s">
        <v>104</v>
      </c>
      <c r="F536" s="4">
        <v>45453</v>
      </c>
      <c r="G536" t="s">
        <v>98</v>
      </c>
      <c r="H536">
        <v>674761</v>
      </c>
      <c r="I536">
        <v>404857</v>
      </c>
      <c r="J536">
        <v>269904</v>
      </c>
      <c r="K536">
        <v>988552118</v>
      </c>
      <c r="L536">
        <v>2000000000</v>
      </c>
      <c r="M536">
        <v>120000000</v>
      </c>
      <c r="N536">
        <v>200000</v>
      </c>
      <c r="O536">
        <v>90000</v>
      </c>
      <c r="P536">
        <v>700000</v>
      </c>
      <c r="Q536">
        <v>7.6723824696938531E-2</v>
      </c>
      <c r="R536">
        <v>0.21739130434782608</v>
      </c>
      <c r="S536">
        <v>0.375</v>
      </c>
      <c r="T536">
        <v>0.2</v>
      </c>
      <c r="U536">
        <v>0.2</v>
      </c>
      <c r="V536">
        <v>0.15555555555555556</v>
      </c>
      <c r="W536">
        <v>0.1216458473425841</v>
      </c>
      <c r="X536">
        <v>0.19306452005893027</v>
      </c>
      <c r="Y536">
        <v>19.306452005893028</v>
      </c>
      <c r="Z536" t="s">
        <v>970</v>
      </c>
      <c r="AA536">
        <v>0.60000059280248863</v>
      </c>
      <c r="AB536">
        <v>0.39999940719751143</v>
      </c>
      <c r="AC536">
        <v>0.66666501999471417</v>
      </c>
      <c r="AD536" t="s">
        <v>977</v>
      </c>
      <c r="AE536">
        <v>3108552118</v>
      </c>
      <c r="AF536" t="s">
        <v>1027</v>
      </c>
    </row>
    <row r="537" spans="1:32" x14ac:dyDescent="0.35">
      <c r="A537">
        <v>535</v>
      </c>
      <c r="B537">
        <v>35</v>
      </c>
      <c r="C537">
        <v>2024</v>
      </c>
      <c r="D537" t="s">
        <v>637</v>
      </c>
      <c r="E537" t="s">
        <v>249</v>
      </c>
      <c r="F537" s="4">
        <v>45474</v>
      </c>
      <c r="G537" t="s">
        <v>250</v>
      </c>
      <c r="H537">
        <v>657593</v>
      </c>
      <c r="I537">
        <v>394556</v>
      </c>
      <c r="J537">
        <v>263037</v>
      </c>
      <c r="K537">
        <v>822552118</v>
      </c>
      <c r="L537">
        <v>1800000000</v>
      </c>
      <c r="M537">
        <v>140000000</v>
      </c>
      <c r="N537">
        <v>260000</v>
      </c>
      <c r="O537">
        <v>110000</v>
      </c>
      <c r="P537">
        <v>900000</v>
      </c>
      <c r="Q537">
        <v>6.3840179345534001E-2</v>
      </c>
      <c r="R537">
        <v>0.19565217391304349</v>
      </c>
      <c r="S537">
        <v>0.4375</v>
      </c>
      <c r="T537">
        <v>0.26</v>
      </c>
      <c r="U537">
        <v>0.24444444444444444</v>
      </c>
      <c r="V537">
        <v>0.2</v>
      </c>
      <c r="W537">
        <v>0.11855080197514661</v>
      </c>
      <c r="X537">
        <v>0.21559546784245742</v>
      </c>
      <c r="Y537">
        <v>21.559546784245743</v>
      </c>
      <c r="Z537" t="s">
        <v>967</v>
      </c>
      <c r="AA537">
        <v>0.60000030413949057</v>
      </c>
      <c r="AB537">
        <v>0.39999969586050949</v>
      </c>
      <c r="AC537">
        <v>0.66666582183517675</v>
      </c>
      <c r="AD537" t="s">
        <v>977</v>
      </c>
      <c r="AE537">
        <v>2762552118</v>
      </c>
      <c r="AF537" t="s">
        <v>1028</v>
      </c>
    </row>
    <row r="538" spans="1:32" x14ac:dyDescent="0.35">
      <c r="A538">
        <v>536</v>
      </c>
      <c r="B538">
        <v>36</v>
      </c>
      <c r="C538">
        <v>2024</v>
      </c>
      <c r="D538" t="s">
        <v>638</v>
      </c>
      <c r="E538" t="s">
        <v>555</v>
      </c>
      <c r="F538" s="4">
        <v>45505</v>
      </c>
      <c r="G538" t="s">
        <v>70</v>
      </c>
      <c r="H538">
        <v>633404</v>
      </c>
      <c r="I538">
        <v>380042</v>
      </c>
      <c r="J538">
        <v>253362</v>
      </c>
      <c r="K538">
        <v>122552118</v>
      </c>
      <c r="L538">
        <v>400000000</v>
      </c>
      <c r="M538">
        <v>120000000</v>
      </c>
      <c r="N538">
        <v>200000</v>
      </c>
      <c r="O538">
        <v>90000</v>
      </c>
      <c r="P538">
        <v>700000</v>
      </c>
      <c r="Q538">
        <v>9.5115543697317992E-3</v>
      </c>
      <c r="R538">
        <v>4.3478260869565216E-2</v>
      </c>
      <c r="S538">
        <v>0.375</v>
      </c>
      <c r="T538">
        <v>0.2</v>
      </c>
      <c r="U538">
        <v>0.2</v>
      </c>
      <c r="V538">
        <v>0.15555555555555556</v>
      </c>
      <c r="W538">
        <v>0.11419001141171783</v>
      </c>
      <c r="X538">
        <v>0.15058095205633343</v>
      </c>
      <c r="Y538">
        <v>15.058095205633343</v>
      </c>
      <c r="Z538" t="s">
        <v>970</v>
      </c>
      <c r="AA538">
        <v>0.59999936849151569</v>
      </c>
      <c r="AB538">
        <v>0.40000063150848431</v>
      </c>
      <c r="AC538">
        <v>0.66666842085874722</v>
      </c>
      <c r="AD538" t="s">
        <v>976</v>
      </c>
      <c r="AE538">
        <v>642552118</v>
      </c>
      <c r="AF538" t="s">
        <v>1031</v>
      </c>
    </row>
    <row r="539" spans="1:32" x14ac:dyDescent="0.35">
      <c r="A539">
        <v>537</v>
      </c>
      <c r="B539">
        <v>37</v>
      </c>
      <c r="C539">
        <v>2024</v>
      </c>
      <c r="D539" t="s">
        <v>639</v>
      </c>
      <c r="E539" t="s">
        <v>249</v>
      </c>
      <c r="F539" s="4">
        <v>45483</v>
      </c>
      <c r="G539" t="s">
        <v>59</v>
      </c>
      <c r="H539">
        <v>627482</v>
      </c>
      <c r="I539">
        <v>376489</v>
      </c>
      <c r="J539">
        <v>250993</v>
      </c>
      <c r="K539">
        <v>1122552118</v>
      </c>
      <c r="L539">
        <v>2400000000</v>
      </c>
      <c r="M539">
        <v>140000000</v>
      </c>
      <c r="N539">
        <v>260000</v>
      </c>
      <c r="O539">
        <v>110000</v>
      </c>
      <c r="P539">
        <v>900000</v>
      </c>
      <c r="Q539">
        <v>8.7123875763734954E-2</v>
      </c>
      <c r="R539">
        <v>0.2608695652173913</v>
      </c>
      <c r="S539">
        <v>0.4375</v>
      </c>
      <c r="T539">
        <v>0.26</v>
      </c>
      <c r="U539">
        <v>0.24444444444444444</v>
      </c>
      <c r="V539">
        <v>0.2</v>
      </c>
      <c r="W539">
        <v>0.11312239382865838</v>
      </c>
      <c r="X539">
        <v>0.23027636482335903</v>
      </c>
      <c r="Y539">
        <v>23.027636482335904</v>
      </c>
      <c r="Z539" t="s">
        <v>967</v>
      </c>
      <c r="AA539">
        <v>0.59999968126575742</v>
      </c>
      <c r="AB539">
        <v>0.40000031873424258</v>
      </c>
      <c r="AC539">
        <v>0.66666755204003303</v>
      </c>
      <c r="AD539" t="s">
        <v>976</v>
      </c>
      <c r="AE539">
        <v>3662552118</v>
      </c>
      <c r="AF539" t="s">
        <v>1028</v>
      </c>
    </row>
    <row r="540" spans="1:32" x14ac:dyDescent="0.35">
      <c r="A540">
        <v>538</v>
      </c>
      <c r="B540">
        <v>38</v>
      </c>
      <c r="C540">
        <v>2024</v>
      </c>
      <c r="D540" t="s">
        <v>640</v>
      </c>
      <c r="E540" t="s">
        <v>20</v>
      </c>
      <c r="F540" s="4">
        <v>45458</v>
      </c>
      <c r="G540" t="s">
        <v>24</v>
      </c>
      <c r="H540">
        <v>608069</v>
      </c>
      <c r="I540">
        <v>364841</v>
      </c>
      <c r="J540">
        <v>243228</v>
      </c>
      <c r="K540">
        <v>988552118</v>
      </c>
      <c r="L540">
        <v>2200000000</v>
      </c>
      <c r="M540">
        <v>160000000</v>
      </c>
      <c r="N540">
        <v>300000</v>
      </c>
      <c r="O540">
        <v>130000</v>
      </c>
      <c r="P540">
        <v>1200000</v>
      </c>
      <c r="Q540">
        <v>7.6723824696938531E-2</v>
      </c>
      <c r="R540">
        <v>0.2391304347826087</v>
      </c>
      <c r="S540">
        <v>0.5</v>
      </c>
      <c r="T540">
        <v>0.3</v>
      </c>
      <c r="U540">
        <v>0.28888888888888886</v>
      </c>
      <c r="V540">
        <v>0.26666666666666666</v>
      </c>
      <c r="W540">
        <v>0.1096226200799361</v>
      </c>
      <c r="X540">
        <v>0.25307650612284094</v>
      </c>
      <c r="Y540">
        <v>25.307650612284093</v>
      </c>
      <c r="Z540" t="s">
        <v>967</v>
      </c>
      <c r="AA540">
        <v>0.59999934217991713</v>
      </c>
      <c r="AB540">
        <v>0.40000065782008293</v>
      </c>
      <c r="AC540">
        <v>0.66666849394667815</v>
      </c>
      <c r="AD540" t="s">
        <v>976</v>
      </c>
      <c r="AE540">
        <v>3348552118</v>
      </c>
      <c r="AF540" t="s">
        <v>1027</v>
      </c>
    </row>
    <row r="541" spans="1:32" x14ac:dyDescent="0.35">
      <c r="A541">
        <v>539</v>
      </c>
      <c r="B541">
        <v>39</v>
      </c>
      <c r="C541">
        <v>2024</v>
      </c>
      <c r="D541" t="s">
        <v>641</v>
      </c>
      <c r="E541" t="s">
        <v>391</v>
      </c>
      <c r="F541" s="4">
        <v>45430</v>
      </c>
      <c r="G541" t="s">
        <v>24</v>
      </c>
      <c r="H541">
        <v>601225</v>
      </c>
      <c r="I541">
        <v>360735</v>
      </c>
      <c r="J541">
        <v>240490</v>
      </c>
      <c r="K541">
        <v>611552118</v>
      </c>
      <c r="L541">
        <v>1400000000</v>
      </c>
      <c r="M541">
        <v>110000000</v>
      </c>
      <c r="N541">
        <v>200000</v>
      </c>
      <c r="O541">
        <v>80000</v>
      </c>
      <c r="P541">
        <v>600000</v>
      </c>
      <c r="Q541">
        <v>4.7463979531399338E-2</v>
      </c>
      <c r="R541">
        <v>0.15217391304347827</v>
      </c>
      <c r="S541">
        <v>0.34375</v>
      </c>
      <c r="T541">
        <v>0.2</v>
      </c>
      <c r="U541">
        <v>0.17777777777777778</v>
      </c>
      <c r="V541">
        <v>0.13333333333333333</v>
      </c>
      <c r="W541">
        <v>0.1083887844267009</v>
      </c>
      <c r="X541">
        <v>0.1650094589310914</v>
      </c>
      <c r="Y541">
        <v>16.50094589310914</v>
      </c>
      <c r="Z541" t="s">
        <v>970</v>
      </c>
      <c r="AA541">
        <v>0.6</v>
      </c>
      <c r="AB541">
        <v>0.4</v>
      </c>
      <c r="AC541">
        <v>0.66666666666666663</v>
      </c>
      <c r="AD541" t="s">
        <v>977</v>
      </c>
      <c r="AE541">
        <v>2121552118</v>
      </c>
      <c r="AF541" t="s">
        <v>1032</v>
      </c>
    </row>
    <row r="542" spans="1:32" x14ac:dyDescent="0.35">
      <c r="A542">
        <v>540</v>
      </c>
      <c r="B542">
        <v>40</v>
      </c>
      <c r="C542">
        <v>2024</v>
      </c>
      <c r="D542" t="s">
        <v>642</v>
      </c>
      <c r="E542" t="s">
        <v>249</v>
      </c>
      <c r="F542" s="4">
        <v>45352</v>
      </c>
      <c r="G542" t="s">
        <v>18</v>
      </c>
      <c r="H542">
        <v>600000</v>
      </c>
      <c r="I542">
        <v>360000</v>
      </c>
      <c r="J542">
        <v>240000</v>
      </c>
      <c r="K542">
        <v>1744552118</v>
      </c>
      <c r="L542">
        <v>3000000000</v>
      </c>
      <c r="M542">
        <v>120000000</v>
      </c>
      <c r="N542">
        <v>200000</v>
      </c>
      <c r="O542">
        <v>90000</v>
      </c>
      <c r="P542">
        <v>700000</v>
      </c>
      <c r="Q542">
        <v>0.1353987396708049</v>
      </c>
      <c r="R542">
        <v>0.32608695652173914</v>
      </c>
      <c r="S542">
        <v>0.375</v>
      </c>
      <c r="T542">
        <v>0.2</v>
      </c>
      <c r="U542">
        <v>0.2</v>
      </c>
      <c r="V542">
        <v>0.15555555555555556</v>
      </c>
      <c r="W542">
        <v>0.10816794154604439</v>
      </c>
      <c r="X542">
        <v>0.22062169598617207</v>
      </c>
      <c r="Y542">
        <v>22.062169598617206</v>
      </c>
      <c r="Z542" t="s">
        <v>967</v>
      </c>
      <c r="AA542">
        <v>0.6</v>
      </c>
      <c r="AB542">
        <v>0.4</v>
      </c>
      <c r="AC542">
        <v>0.66666666666666663</v>
      </c>
      <c r="AD542" t="s">
        <v>977</v>
      </c>
      <c r="AE542">
        <v>4864552118</v>
      </c>
      <c r="AF542" t="s">
        <v>1034</v>
      </c>
    </row>
    <row r="543" spans="1:32" x14ac:dyDescent="0.35">
      <c r="A543">
        <v>541</v>
      </c>
      <c r="B543">
        <v>41</v>
      </c>
      <c r="C543">
        <v>2024</v>
      </c>
      <c r="D543" t="s">
        <v>643</v>
      </c>
      <c r="E543" t="s">
        <v>433</v>
      </c>
      <c r="F543" s="4">
        <v>45523</v>
      </c>
      <c r="G543" t="s">
        <v>38</v>
      </c>
      <c r="H543">
        <v>592280</v>
      </c>
      <c r="I543">
        <v>355368</v>
      </c>
      <c r="J543">
        <v>236912</v>
      </c>
      <c r="K543">
        <v>822552118</v>
      </c>
      <c r="L543">
        <v>2000000000</v>
      </c>
      <c r="M543">
        <v>150000000</v>
      </c>
      <c r="N543">
        <v>260000</v>
      </c>
      <c r="O543">
        <v>110000</v>
      </c>
      <c r="P543">
        <v>800000</v>
      </c>
      <c r="Q543">
        <v>6.3840179345534001E-2</v>
      </c>
      <c r="R543">
        <v>0.21739130434782608</v>
      </c>
      <c r="S543">
        <v>0.46875</v>
      </c>
      <c r="T543">
        <v>0.26</v>
      </c>
      <c r="U543">
        <v>0.24444444444444444</v>
      </c>
      <c r="V543">
        <v>0.17777777777777778</v>
      </c>
      <c r="W543">
        <v>0.10677618069815195</v>
      </c>
      <c r="X543">
        <v>0.2200167450092344</v>
      </c>
      <c r="Y543">
        <v>22.001674500923439</v>
      </c>
      <c r="Z543" t="s">
        <v>967</v>
      </c>
      <c r="AA543">
        <v>0.6</v>
      </c>
      <c r="AB543">
        <v>0.4</v>
      </c>
      <c r="AC543">
        <v>0.66666666666666663</v>
      </c>
      <c r="AD543" t="s">
        <v>977</v>
      </c>
      <c r="AE543">
        <v>2972552118</v>
      </c>
      <c r="AF543" t="s">
        <v>1031</v>
      </c>
    </row>
    <row r="544" spans="1:32" x14ac:dyDescent="0.35">
      <c r="A544">
        <v>542</v>
      </c>
      <c r="B544">
        <v>42</v>
      </c>
      <c r="C544">
        <v>2024</v>
      </c>
      <c r="D544" t="s">
        <v>644</v>
      </c>
      <c r="E544" t="s">
        <v>214</v>
      </c>
      <c r="F544" s="4">
        <v>45853</v>
      </c>
      <c r="G544" t="s">
        <v>215</v>
      </c>
      <c r="H544">
        <v>569676</v>
      </c>
      <c r="I544">
        <v>341806</v>
      </c>
      <c r="J544">
        <v>227870</v>
      </c>
      <c r="K544">
        <v>1488552118</v>
      </c>
      <c r="L544">
        <v>2400000000</v>
      </c>
      <c r="M544">
        <v>180000000</v>
      </c>
      <c r="N544">
        <v>320000</v>
      </c>
      <c r="O544">
        <v>140000</v>
      </c>
      <c r="P544">
        <v>1800000</v>
      </c>
      <c r="Q544">
        <v>0.1155299853939401</v>
      </c>
      <c r="R544">
        <v>0.2608695652173913</v>
      </c>
      <c r="S544">
        <v>0.5625</v>
      </c>
      <c r="T544">
        <v>0.32</v>
      </c>
      <c r="U544">
        <v>0.31111111111111112</v>
      </c>
      <c r="V544">
        <v>0.4</v>
      </c>
      <c r="W544">
        <v>0.1027011337803073</v>
      </c>
      <c r="X544">
        <v>0.29405979261814402</v>
      </c>
      <c r="Y544">
        <v>29.405979261814402</v>
      </c>
      <c r="Z544" t="s">
        <v>967</v>
      </c>
      <c r="AA544">
        <v>0.60000070215350476</v>
      </c>
      <c r="AB544">
        <v>0.39999929784649518</v>
      </c>
      <c r="AC544">
        <v>0.66666471624254697</v>
      </c>
      <c r="AD544" t="s">
        <v>977</v>
      </c>
      <c r="AE544">
        <v>4068552118</v>
      </c>
      <c r="AF544" t="s">
        <v>1028</v>
      </c>
    </row>
    <row r="545" spans="1:32" x14ac:dyDescent="0.35">
      <c r="A545">
        <v>543</v>
      </c>
      <c r="B545">
        <v>43</v>
      </c>
      <c r="C545">
        <v>2024</v>
      </c>
      <c r="D545" t="s">
        <v>645</v>
      </c>
      <c r="E545" t="s">
        <v>646</v>
      </c>
      <c r="F545" s="4">
        <v>45474</v>
      </c>
      <c r="G545" t="s">
        <v>98</v>
      </c>
      <c r="H545">
        <v>556346</v>
      </c>
      <c r="I545">
        <v>333808</v>
      </c>
      <c r="J545">
        <v>222538</v>
      </c>
      <c r="K545">
        <v>744552118</v>
      </c>
      <c r="L545">
        <v>1600000000</v>
      </c>
      <c r="M545">
        <v>140000000</v>
      </c>
      <c r="N545">
        <v>260000</v>
      </c>
      <c r="O545">
        <v>110000</v>
      </c>
      <c r="P545">
        <v>900000</v>
      </c>
      <c r="Q545">
        <v>5.7786418276801761E-2</v>
      </c>
      <c r="R545">
        <v>0.17391304347826086</v>
      </c>
      <c r="S545">
        <v>0.4375</v>
      </c>
      <c r="T545">
        <v>0.26</v>
      </c>
      <c r="U545">
        <v>0.24444444444444444</v>
      </c>
      <c r="V545">
        <v>0.2</v>
      </c>
      <c r="W545">
        <v>0.10029800267895936</v>
      </c>
      <c r="X545">
        <v>0.20880233075359197</v>
      </c>
      <c r="Y545">
        <v>20.880233075359197</v>
      </c>
      <c r="Z545" t="s">
        <v>967</v>
      </c>
      <c r="AA545">
        <v>0.60000071897703944</v>
      </c>
      <c r="AB545">
        <v>0.39999928102296051</v>
      </c>
      <c r="AC545">
        <v>0.66666466951061687</v>
      </c>
      <c r="AD545" t="s">
        <v>977</v>
      </c>
      <c r="AE545">
        <v>2484552118</v>
      </c>
      <c r="AF545" t="s">
        <v>1028</v>
      </c>
    </row>
    <row r="546" spans="1:32" x14ac:dyDescent="0.35">
      <c r="A546">
        <v>544</v>
      </c>
      <c r="B546">
        <v>44</v>
      </c>
      <c r="C546">
        <v>2024</v>
      </c>
      <c r="D546" t="s">
        <v>647</v>
      </c>
      <c r="E546" t="s">
        <v>104</v>
      </c>
      <c r="F546" s="4">
        <v>45299</v>
      </c>
      <c r="G546" t="s">
        <v>38</v>
      </c>
      <c r="H546">
        <v>549075</v>
      </c>
      <c r="I546">
        <v>329445</v>
      </c>
      <c r="J546">
        <v>219630</v>
      </c>
      <c r="K546">
        <v>1122552118</v>
      </c>
      <c r="L546">
        <v>2400000000</v>
      </c>
      <c r="M546">
        <v>220000000</v>
      </c>
      <c r="N546">
        <v>500000</v>
      </c>
      <c r="O546">
        <v>220000</v>
      </c>
      <c r="P546">
        <v>2000000</v>
      </c>
      <c r="Q546">
        <v>8.7123875763734954E-2</v>
      </c>
      <c r="R546">
        <v>0.2608695652173913</v>
      </c>
      <c r="S546">
        <v>0.6875</v>
      </c>
      <c r="T546">
        <v>0.5</v>
      </c>
      <c r="U546">
        <v>0.48888888888888887</v>
      </c>
      <c r="V546">
        <v>0.44444444444444442</v>
      </c>
      <c r="W546">
        <v>9.8987187507323868E-2</v>
      </c>
      <c r="X546">
        <v>0.36093260323912335</v>
      </c>
      <c r="Y546">
        <v>36.093260323912332</v>
      </c>
      <c r="Z546" t="s">
        <v>967</v>
      </c>
      <c r="AA546">
        <v>0.6</v>
      </c>
      <c r="AB546">
        <v>0.4</v>
      </c>
      <c r="AC546">
        <v>0.66666666666666663</v>
      </c>
      <c r="AD546" t="s">
        <v>977</v>
      </c>
      <c r="AE546">
        <v>3742552118</v>
      </c>
      <c r="AF546" t="s">
        <v>1029</v>
      </c>
    </row>
    <row r="547" spans="1:32" x14ac:dyDescent="0.35">
      <c r="A547">
        <v>545</v>
      </c>
      <c r="B547">
        <v>45</v>
      </c>
      <c r="C547">
        <v>2024</v>
      </c>
      <c r="D547" t="s">
        <v>648</v>
      </c>
      <c r="E547" t="s">
        <v>435</v>
      </c>
      <c r="F547" s="4">
        <v>45436</v>
      </c>
      <c r="G547" t="s">
        <v>18</v>
      </c>
      <c r="H547">
        <v>543385</v>
      </c>
      <c r="I547">
        <v>326031</v>
      </c>
      <c r="J547">
        <v>217354</v>
      </c>
      <c r="K547">
        <v>1744552118</v>
      </c>
      <c r="L547">
        <v>3800000000</v>
      </c>
      <c r="M547">
        <v>240000000</v>
      </c>
      <c r="N547">
        <v>600000</v>
      </c>
      <c r="O547">
        <v>260000</v>
      </c>
      <c r="P547">
        <v>3800000</v>
      </c>
      <c r="Q547">
        <v>0.1353987396708049</v>
      </c>
      <c r="R547">
        <v>0.41304347826086957</v>
      </c>
      <c r="S547">
        <v>0.75</v>
      </c>
      <c r="T547">
        <v>0.6</v>
      </c>
      <c r="U547">
        <v>0.57777777777777772</v>
      </c>
      <c r="V547">
        <v>0.84444444444444444</v>
      </c>
      <c r="W547">
        <v>9.7961394861662221E-2</v>
      </c>
      <c r="X547">
        <v>0.47830936232431998</v>
      </c>
      <c r="Y547">
        <v>47.830936232431995</v>
      </c>
      <c r="Z547" t="s">
        <v>968</v>
      </c>
      <c r="AA547">
        <v>0.6</v>
      </c>
      <c r="AB547">
        <v>0.4</v>
      </c>
      <c r="AC547">
        <v>0.66666666666666663</v>
      </c>
      <c r="AD547" t="s">
        <v>977</v>
      </c>
      <c r="AE547">
        <v>5784552118</v>
      </c>
      <c r="AF547" t="s">
        <v>1032</v>
      </c>
    </row>
    <row r="548" spans="1:32" x14ac:dyDescent="0.35">
      <c r="A548">
        <v>546</v>
      </c>
      <c r="B548">
        <v>46</v>
      </c>
      <c r="C548">
        <v>2024</v>
      </c>
      <c r="D548" t="s">
        <v>649</v>
      </c>
      <c r="E548" t="s">
        <v>438</v>
      </c>
      <c r="F548" s="4">
        <v>45463</v>
      </c>
      <c r="G548" t="s">
        <v>259</v>
      </c>
      <c r="H548">
        <v>542228</v>
      </c>
      <c r="I548">
        <v>325337</v>
      </c>
      <c r="J548">
        <v>216891</v>
      </c>
      <c r="K548">
        <v>244552118</v>
      </c>
      <c r="L548">
        <v>700000000</v>
      </c>
      <c r="M548">
        <v>120000000</v>
      </c>
      <c r="N548">
        <v>220000</v>
      </c>
      <c r="O548">
        <v>90000</v>
      </c>
      <c r="P548">
        <v>700000</v>
      </c>
      <c r="Q548">
        <v>1.8980257579800184E-2</v>
      </c>
      <c r="R548">
        <v>7.6086956521739135E-2</v>
      </c>
      <c r="S548">
        <v>0.375</v>
      </c>
      <c r="T548">
        <v>0.22</v>
      </c>
      <c r="U548">
        <v>0.2</v>
      </c>
      <c r="V548">
        <v>0.15555555555555556</v>
      </c>
      <c r="W548">
        <v>9.7752811014380922E-2</v>
      </c>
      <c r="X548">
        <v>0.15882070485130825</v>
      </c>
      <c r="Y548">
        <v>15.882070485130825</v>
      </c>
      <c r="Z548" t="s">
        <v>970</v>
      </c>
      <c r="AA548">
        <v>0.6000003688485287</v>
      </c>
      <c r="AB548">
        <v>0.39999963115147136</v>
      </c>
      <c r="AC548">
        <v>0.66666564208805024</v>
      </c>
      <c r="AD548" t="s">
        <v>977</v>
      </c>
      <c r="AE548">
        <v>1064552118</v>
      </c>
      <c r="AF548" t="s">
        <v>1027</v>
      </c>
    </row>
    <row r="549" spans="1:32" x14ac:dyDescent="0.35">
      <c r="A549">
        <v>547</v>
      </c>
      <c r="B549">
        <v>47</v>
      </c>
      <c r="C549">
        <v>2024</v>
      </c>
      <c r="D549" t="s">
        <v>650</v>
      </c>
      <c r="E549" t="s">
        <v>651</v>
      </c>
      <c r="F549" s="4">
        <v>45383</v>
      </c>
      <c r="G549" t="s">
        <v>48</v>
      </c>
      <c r="H549">
        <v>511725</v>
      </c>
      <c r="I549">
        <v>307035</v>
      </c>
      <c r="J549">
        <v>204690</v>
      </c>
      <c r="K549">
        <v>522552118</v>
      </c>
      <c r="L549">
        <v>1300000000</v>
      </c>
      <c r="M549">
        <v>180000000</v>
      </c>
      <c r="N549">
        <v>400000</v>
      </c>
      <c r="O549">
        <v>170000</v>
      </c>
      <c r="P549">
        <v>1600000</v>
      </c>
      <c r="Q549">
        <v>4.0556482927333055E-2</v>
      </c>
      <c r="R549">
        <v>0.14130434782608695</v>
      </c>
      <c r="S549">
        <v>0.5625</v>
      </c>
      <c r="T549">
        <v>0.4</v>
      </c>
      <c r="U549">
        <v>0.37777777777777777</v>
      </c>
      <c r="V549">
        <v>0.35555555555555557</v>
      </c>
      <c r="W549">
        <v>9.2253733146082609E-2</v>
      </c>
      <c r="X549">
        <v>0.27362259448120158</v>
      </c>
      <c r="Y549">
        <v>27.362259448120156</v>
      </c>
      <c r="Z549" t="s">
        <v>967</v>
      </c>
      <c r="AA549">
        <v>0.6</v>
      </c>
      <c r="AB549">
        <v>0.4</v>
      </c>
      <c r="AC549">
        <v>0.66666666666666663</v>
      </c>
      <c r="AD549" t="s">
        <v>977</v>
      </c>
      <c r="AE549">
        <v>2002552118</v>
      </c>
      <c r="AF549" t="s">
        <v>1024</v>
      </c>
    </row>
    <row r="550" spans="1:32" x14ac:dyDescent="0.35">
      <c r="A550">
        <v>548</v>
      </c>
      <c r="B550">
        <v>48</v>
      </c>
      <c r="C550">
        <v>2024</v>
      </c>
      <c r="D550" t="s">
        <v>652</v>
      </c>
      <c r="E550" t="s">
        <v>582</v>
      </c>
      <c r="F550" s="4">
        <v>45420</v>
      </c>
      <c r="G550" t="s">
        <v>452</v>
      </c>
      <c r="H550">
        <v>511636</v>
      </c>
      <c r="I550">
        <v>306982</v>
      </c>
      <c r="J550">
        <v>204654</v>
      </c>
      <c r="K550">
        <v>611552118</v>
      </c>
      <c r="L550">
        <v>1500000000</v>
      </c>
      <c r="M550">
        <v>150000000</v>
      </c>
      <c r="N550">
        <v>260000</v>
      </c>
      <c r="O550">
        <v>110000</v>
      </c>
      <c r="P550">
        <v>900000</v>
      </c>
      <c r="Q550">
        <v>4.7463979531399338E-2</v>
      </c>
      <c r="R550">
        <v>0.16304347826086957</v>
      </c>
      <c r="S550">
        <v>0.46875</v>
      </c>
      <c r="T550">
        <v>0.26</v>
      </c>
      <c r="U550">
        <v>0.24444444444444444</v>
      </c>
      <c r="V550">
        <v>0.2</v>
      </c>
      <c r="W550">
        <v>9.2237688234753284E-2</v>
      </c>
      <c r="X550">
        <v>0.20889733110360037</v>
      </c>
      <c r="Y550">
        <v>20.889733110360037</v>
      </c>
      <c r="Z550" t="s">
        <v>967</v>
      </c>
      <c r="AA550">
        <v>0.60000078180581506</v>
      </c>
      <c r="AB550">
        <v>0.39999921819418494</v>
      </c>
      <c r="AC550">
        <v>0.66666449498667679</v>
      </c>
      <c r="AD550" t="s">
        <v>977</v>
      </c>
      <c r="AE550">
        <v>2261552118</v>
      </c>
      <c r="AF550" t="s">
        <v>1032</v>
      </c>
    </row>
    <row r="551" spans="1:32" x14ac:dyDescent="0.35">
      <c r="A551">
        <v>549</v>
      </c>
      <c r="B551">
        <v>49</v>
      </c>
      <c r="C551">
        <v>2024</v>
      </c>
      <c r="D551" t="s">
        <v>653</v>
      </c>
      <c r="E551" t="s">
        <v>651</v>
      </c>
      <c r="F551" s="4">
        <v>45444</v>
      </c>
      <c r="G551" t="s">
        <v>48</v>
      </c>
      <c r="H551">
        <v>504529</v>
      </c>
      <c r="I551">
        <v>302717</v>
      </c>
      <c r="J551">
        <v>201812</v>
      </c>
      <c r="K551">
        <v>522552118</v>
      </c>
      <c r="L551">
        <v>1300000000</v>
      </c>
      <c r="M551">
        <v>140000000</v>
      </c>
      <c r="N551">
        <v>240000</v>
      </c>
      <c r="O551">
        <v>100000</v>
      </c>
      <c r="P551">
        <v>800000</v>
      </c>
      <c r="Q551">
        <v>4.0556482927333055E-2</v>
      </c>
      <c r="R551">
        <v>0.14130434782608695</v>
      </c>
      <c r="S551">
        <v>0.4375</v>
      </c>
      <c r="T551">
        <v>0.24</v>
      </c>
      <c r="U551">
        <v>0.22222222222222221</v>
      </c>
      <c r="V551">
        <v>0.17777777777777778</v>
      </c>
      <c r="W551">
        <v>9.0956438967140382E-2</v>
      </c>
      <c r="X551">
        <v>0.1907743365659624</v>
      </c>
      <c r="Y551">
        <v>19.077433656596241</v>
      </c>
      <c r="Z551" t="s">
        <v>970</v>
      </c>
      <c r="AA551">
        <v>0.59999920718135136</v>
      </c>
      <c r="AB551">
        <v>0.4000007928186487</v>
      </c>
      <c r="AC551">
        <v>0.66666886894360078</v>
      </c>
      <c r="AD551" t="s">
        <v>976</v>
      </c>
      <c r="AE551">
        <v>1962552118</v>
      </c>
      <c r="AF551" t="s">
        <v>1027</v>
      </c>
    </row>
    <row r="552" spans="1:32" x14ac:dyDescent="0.35">
      <c r="A552">
        <v>550</v>
      </c>
      <c r="B552">
        <v>50</v>
      </c>
      <c r="C552">
        <v>2024</v>
      </c>
      <c r="D552" t="s">
        <v>654</v>
      </c>
      <c r="E552" t="s">
        <v>331</v>
      </c>
      <c r="F552" s="4">
        <v>45632</v>
      </c>
      <c r="G552" t="s">
        <v>48</v>
      </c>
      <c r="H552">
        <v>484339</v>
      </c>
      <c r="I552">
        <v>290603</v>
      </c>
      <c r="J552">
        <v>193736</v>
      </c>
      <c r="K552">
        <v>1488552118</v>
      </c>
      <c r="L552">
        <v>3800000000</v>
      </c>
      <c r="M552">
        <v>220000000</v>
      </c>
      <c r="N552">
        <v>500000</v>
      </c>
      <c r="O552">
        <v>220000</v>
      </c>
      <c r="P552">
        <v>2500000</v>
      </c>
      <c r="Q552">
        <v>0.1155299853939401</v>
      </c>
      <c r="R552">
        <v>0.41304347826086957</v>
      </c>
      <c r="S552">
        <v>0.6875</v>
      </c>
      <c r="T552">
        <v>0.5</v>
      </c>
      <c r="U552">
        <v>0.48888888888888887</v>
      </c>
      <c r="V552">
        <v>0.55555555555555558</v>
      </c>
      <c r="W552">
        <v>8.7316587734115991E-2</v>
      </c>
      <c r="X552">
        <v>0.40396483554823204</v>
      </c>
      <c r="Y552">
        <v>40.396483554823206</v>
      </c>
      <c r="Z552" t="s">
        <v>968</v>
      </c>
      <c r="AA552">
        <v>0.59999917413216775</v>
      </c>
      <c r="AB552">
        <v>0.40000082586783225</v>
      </c>
      <c r="AC552">
        <v>0.66666896074713611</v>
      </c>
      <c r="AD552" t="s">
        <v>976</v>
      </c>
      <c r="AE552">
        <v>5508552118</v>
      </c>
      <c r="AF552" t="s">
        <v>1035</v>
      </c>
    </row>
    <row r="553" spans="1:32" x14ac:dyDescent="0.35">
      <c r="A553">
        <v>551</v>
      </c>
      <c r="B553">
        <v>51</v>
      </c>
      <c r="C553">
        <v>2024</v>
      </c>
      <c r="D553" t="s">
        <v>655</v>
      </c>
      <c r="E553" t="s">
        <v>656</v>
      </c>
      <c r="F553" s="4">
        <v>45376</v>
      </c>
      <c r="G553" t="s">
        <v>215</v>
      </c>
      <c r="H553">
        <v>483327</v>
      </c>
      <c r="I553">
        <v>289996</v>
      </c>
      <c r="J553">
        <v>193331</v>
      </c>
      <c r="K553">
        <v>1744552118</v>
      </c>
      <c r="L553">
        <v>3200000000</v>
      </c>
      <c r="M553">
        <v>180000000</v>
      </c>
      <c r="N553">
        <v>400000</v>
      </c>
      <c r="O553">
        <v>170000</v>
      </c>
      <c r="P553">
        <v>1600000</v>
      </c>
      <c r="Q553">
        <v>0.1353987396708049</v>
      </c>
      <c r="R553">
        <v>0.34782608695652173</v>
      </c>
      <c r="S553">
        <v>0.5625</v>
      </c>
      <c r="T553">
        <v>0.4</v>
      </c>
      <c r="U553">
        <v>0.37777777777777777</v>
      </c>
      <c r="V553">
        <v>0.35555555555555557</v>
      </c>
      <c r="W553">
        <v>8.7134144472708328E-2</v>
      </c>
      <c r="X553">
        <v>0.32523974159312929</v>
      </c>
      <c r="Y553">
        <v>32.523974159312928</v>
      </c>
      <c r="Z553" t="s">
        <v>967</v>
      </c>
      <c r="AA553">
        <v>0.59999958620147431</v>
      </c>
      <c r="AB553">
        <v>0.40000041379852563</v>
      </c>
      <c r="AC553">
        <v>0.66666781610780834</v>
      </c>
      <c r="AD553" t="s">
        <v>976</v>
      </c>
      <c r="AE553">
        <v>5124552118</v>
      </c>
      <c r="AF553" t="s">
        <v>1034</v>
      </c>
    </row>
    <row r="554" spans="1:32" x14ac:dyDescent="0.35">
      <c r="A554">
        <v>552</v>
      </c>
      <c r="B554">
        <v>52</v>
      </c>
      <c r="C554">
        <v>2024</v>
      </c>
      <c r="D554" t="s">
        <v>657</v>
      </c>
      <c r="E554" t="s">
        <v>646</v>
      </c>
      <c r="F554" s="4">
        <v>45488</v>
      </c>
      <c r="G554" t="s">
        <v>24</v>
      </c>
      <c r="H554">
        <v>470931</v>
      </c>
      <c r="I554">
        <v>282559</v>
      </c>
      <c r="J554">
        <v>188372</v>
      </c>
      <c r="K554">
        <v>611552118</v>
      </c>
      <c r="L554">
        <v>1500000000</v>
      </c>
      <c r="M554">
        <v>120000000</v>
      </c>
      <c r="N554">
        <v>220000</v>
      </c>
      <c r="O554">
        <v>90000</v>
      </c>
      <c r="P554">
        <v>700000</v>
      </c>
      <c r="Q554">
        <v>4.7463979531399338E-2</v>
      </c>
      <c r="R554">
        <v>0.16304347826086957</v>
      </c>
      <c r="S554">
        <v>0.375</v>
      </c>
      <c r="T554">
        <v>0.22</v>
      </c>
      <c r="U554">
        <v>0.2</v>
      </c>
      <c r="V554">
        <v>0.15555555555555556</v>
      </c>
      <c r="W554">
        <v>8.4899394800367053E-2</v>
      </c>
      <c r="X554">
        <v>0.17731650771470675</v>
      </c>
      <c r="Y554">
        <v>17.731650771470676</v>
      </c>
      <c r="Z554" t="s">
        <v>970</v>
      </c>
      <c r="AA554">
        <v>0.60000084938133191</v>
      </c>
      <c r="AB554">
        <v>0.39999915061866814</v>
      </c>
      <c r="AC554">
        <v>0.66666430727741821</v>
      </c>
      <c r="AD554" t="s">
        <v>977</v>
      </c>
      <c r="AE554">
        <v>2231552118</v>
      </c>
      <c r="AF554" t="s">
        <v>1028</v>
      </c>
    </row>
    <row r="555" spans="1:32" x14ac:dyDescent="0.35">
      <c r="A555">
        <v>553</v>
      </c>
      <c r="B555">
        <v>53</v>
      </c>
      <c r="C555">
        <v>2024</v>
      </c>
      <c r="D555" t="s">
        <v>658</v>
      </c>
      <c r="E555" t="s">
        <v>445</v>
      </c>
      <c r="F555" s="4">
        <v>45380</v>
      </c>
      <c r="G555" t="s">
        <v>18</v>
      </c>
      <c r="H555">
        <v>447009</v>
      </c>
      <c r="I555">
        <v>268205</v>
      </c>
      <c r="J555">
        <v>178804</v>
      </c>
      <c r="K555">
        <v>1122552118</v>
      </c>
      <c r="L555">
        <v>2600000000</v>
      </c>
      <c r="M555">
        <v>260000000</v>
      </c>
      <c r="N555">
        <v>650000</v>
      </c>
      <c r="O555">
        <v>280000</v>
      </c>
      <c r="P555">
        <v>3800000</v>
      </c>
      <c r="Q555">
        <v>8.7123875763734954E-2</v>
      </c>
      <c r="R555">
        <v>0.28260869565217389</v>
      </c>
      <c r="S555">
        <v>0.8125</v>
      </c>
      <c r="T555">
        <v>0.65</v>
      </c>
      <c r="U555">
        <v>0.62222222222222223</v>
      </c>
      <c r="V555">
        <v>0.84444444444444444</v>
      </c>
      <c r="W555">
        <v>8.0586738970926261E-2</v>
      </c>
      <c r="X555">
        <v>0.46768753940736596</v>
      </c>
      <c r="Y555">
        <v>46.768753940736595</v>
      </c>
      <c r="Z555" t="s">
        <v>968</v>
      </c>
      <c r="AA555">
        <v>0.59999910516343069</v>
      </c>
      <c r="AB555">
        <v>0.40000089483656931</v>
      </c>
      <c r="AC555">
        <v>0.66666915232751067</v>
      </c>
      <c r="AD555" t="s">
        <v>976</v>
      </c>
      <c r="AE555">
        <v>3982552118</v>
      </c>
      <c r="AF555" t="s">
        <v>1034</v>
      </c>
    </row>
    <row r="556" spans="1:32" x14ac:dyDescent="0.35">
      <c r="A556">
        <v>554</v>
      </c>
      <c r="B556">
        <v>54</v>
      </c>
      <c r="C556">
        <v>2024</v>
      </c>
      <c r="D556" t="s">
        <v>659</v>
      </c>
      <c r="E556" t="s">
        <v>37</v>
      </c>
      <c r="F556" s="4">
        <v>45453</v>
      </c>
      <c r="G556" t="s">
        <v>59</v>
      </c>
      <c r="H556">
        <v>428093</v>
      </c>
      <c r="I556">
        <v>256856</v>
      </c>
      <c r="J556">
        <v>171237</v>
      </c>
      <c r="K556">
        <v>822552118</v>
      </c>
      <c r="L556">
        <v>2000000000</v>
      </c>
      <c r="M556">
        <v>140000000</v>
      </c>
      <c r="N556">
        <v>260000</v>
      </c>
      <c r="O556">
        <v>110000</v>
      </c>
      <c r="P556">
        <v>900000</v>
      </c>
      <c r="Q556">
        <v>6.3840179345534001E-2</v>
      </c>
      <c r="R556">
        <v>0.21739130434782608</v>
      </c>
      <c r="S556">
        <v>0.4375</v>
      </c>
      <c r="T556">
        <v>0.26</v>
      </c>
      <c r="U556">
        <v>0.24444444444444444</v>
      </c>
      <c r="V556">
        <v>0.2</v>
      </c>
      <c r="W556">
        <v>7.7176564333784628E-2</v>
      </c>
      <c r="X556">
        <v>0.21473995387582062</v>
      </c>
      <c r="Y556">
        <v>21.473995387582061</v>
      </c>
      <c r="Z556" t="s">
        <v>967</v>
      </c>
      <c r="AA556">
        <v>0.60000046718820443</v>
      </c>
      <c r="AB556">
        <v>0.39999953281179557</v>
      </c>
      <c r="AC556">
        <v>0.66666536892266481</v>
      </c>
      <c r="AD556" t="s">
        <v>977</v>
      </c>
      <c r="AE556">
        <v>2962552118</v>
      </c>
      <c r="AF556" t="s">
        <v>1027</v>
      </c>
    </row>
    <row r="557" spans="1:32" x14ac:dyDescent="0.35">
      <c r="A557">
        <v>555</v>
      </c>
      <c r="B557">
        <v>55</v>
      </c>
      <c r="C557">
        <v>2024</v>
      </c>
      <c r="D557" t="s">
        <v>660</v>
      </c>
      <c r="E557" t="s">
        <v>97</v>
      </c>
      <c r="F557" s="4">
        <v>45432</v>
      </c>
      <c r="G557" t="s">
        <v>250</v>
      </c>
      <c r="H557">
        <v>413383</v>
      </c>
      <c r="I557">
        <v>248030</v>
      </c>
      <c r="J557">
        <v>165353</v>
      </c>
      <c r="K557">
        <v>611552118</v>
      </c>
      <c r="L557">
        <v>1400000000</v>
      </c>
      <c r="M557">
        <v>150000000</v>
      </c>
      <c r="N557">
        <v>280000</v>
      </c>
      <c r="O557">
        <v>120000</v>
      </c>
      <c r="P557">
        <v>1000000</v>
      </c>
      <c r="Q557">
        <v>4.7463979531399338E-2</v>
      </c>
      <c r="R557">
        <v>0.15217391304347827</v>
      </c>
      <c r="S557">
        <v>0.46875</v>
      </c>
      <c r="T557">
        <v>0.28000000000000003</v>
      </c>
      <c r="U557">
        <v>0.26666666666666666</v>
      </c>
      <c r="V557">
        <v>0.22222222222222221</v>
      </c>
      <c r="W557">
        <v>7.4524646966880784E-2</v>
      </c>
      <c r="X557">
        <v>0.21345662603273344</v>
      </c>
      <c r="Y557">
        <v>21.345662603273343</v>
      </c>
      <c r="Z557" t="s">
        <v>967</v>
      </c>
      <c r="AA557">
        <v>0.60000048381283222</v>
      </c>
      <c r="AB557">
        <v>0.39999951618716784</v>
      </c>
      <c r="AC557">
        <v>0.66666532274321655</v>
      </c>
      <c r="AD557" t="s">
        <v>977</v>
      </c>
      <c r="AE557">
        <v>2161552118</v>
      </c>
      <c r="AF557" t="s">
        <v>1032</v>
      </c>
    </row>
    <row r="558" spans="1:32" x14ac:dyDescent="0.35">
      <c r="A558">
        <v>556</v>
      </c>
      <c r="B558">
        <v>56</v>
      </c>
      <c r="C558">
        <v>2024</v>
      </c>
      <c r="D558" t="s">
        <v>661</v>
      </c>
      <c r="E558" t="s">
        <v>656</v>
      </c>
      <c r="F558" s="4">
        <v>45468</v>
      </c>
      <c r="G558" t="s">
        <v>259</v>
      </c>
      <c r="H558">
        <v>412040</v>
      </c>
      <c r="I558">
        <v>247224</v>
      </c>
      <c r="J558">
        <v>164816</v>
      </c>
      <c r="K558">
        <v>1122552118</v>
      </c>
      <c r="L558">
        <v>2200000000</v>
      </c>
      <c r="M558">
        <v>130000000</v>
      </c>
      <c r="N558">
        <v>240000</v>
      </c>
      <c r="O558">
        <v>100000</v>
      </c>
      <c r="P558">
        <v>800000</v>
      </c>
      <c r="Q558">
        <v>8.7123875763734954E-2</v>
      </c>
      <c r="R558">
        <v>0.2391304347826087</v>
      </c>
      <c r="S558">
        <v>0.40625</v>
      </c>
      <c r="T558">
        <v>0.24</v>
      </c>
      <c r="U558">
        <v>0.22222222222222221</v>
      </c>
      <c r="V558">
        <v>0.17777777777777778</v>
      </c>
      <c r="W558">
        <v>7.4282531057720216E-2</v>
      </c>
      <c r="X558">
        <v>0.20926527218908725</v>
      </c>
      <c r="Y558">
        <v>20.926527218908724</v>
      </c>
      <c r="Z558" t="s">
        <v>967</v>
      </c>
      <c r="AA558">
        <v>0.6</v>
      </c>
      <c r="AB558">
        <v>0.4</v>
      </c>
      <c r="AC558">
        <v>0.66666666666666663</v>
      </c>
      <c r="AD558" t="s">
        <v>977</v>
      </c>
      <c r="AE558">
        <v>3452552118</v>
      </c>
      <c r="AF558" t="s">
        <v>1027</v>
      </c>
    </row>
    <row r="559" spans="1:32" x14ac:dyDescent="0.35">
      <c r="A559">
        <v>557</v>
      </c>
      <c r="B559">
        <v>57</v>
      </c>
      <c r="C559">
        <v>2024</v>
      </c>
      <c r="D559" t="s">
        <v>662</v>
      </c>
      <c r="E559" t="s">
        <v>646</v>
      </c>
      <c r="F559" s="4">
        <v>45474</v>
      </c>
      <c r="G559" t="s">
        <v>98</v>
      </c>
      <c r="H559">
        <v>411804</v>
      </c>
      <c r="I559">
        <v>247082</v>
      </c>
      <c r="J559">
        <v>164722</v>
      </c>
      <c r="K559">
        <v>988552118</v>
      </c>
      <c r="L559">
        <v>2000000000</v>
      </c>
      <c r="M559">
        <v>120000000</v>
      </c>
      <c r="N559">
        <v>220000</v>
      </c>
      <c r="O559">
        <v>90000</v>
      </c>
      <c r="P559">
        <v>700000</v>
      </c>
      <c r="Q559">
        <v>7.6723824696938531E-2</v>
      </c>
      <c r="R559">
        <v>0.21739130434782608</v>
      </c>
      <c r="S559">
        <v>0.375</v>
      </c>
      <c r="T559">
        <v>0.22</v>
      </c>
      <c r="U559">
        <v>0.2</v>
      </c>
      <c r="V559">
        <v>0.15555555555555556</v>
      </c>
      <c r="W559">
        <v>7.4239985000712105E-2</v>
      </c>
      <c r="X559">
        <v>0.19064987520132434</v>
      </c>
      <c r="Y559">
        <v>19.064987520132433</v>
      </c>
      <c r="Z559" t="s">
        <v>970</v>
      </c>
      <c r="AA559">
        <v>0.5999990286641218</v>
      </c>
      <c r="AB559">
        <v>0.40000097133587825</v>
      </c>
      <c r="AC559">
        <v>0.66666936482625205</v>
      </c>
      <c r="AD559" t="s">
        <v>976</v>
      </c>
      <c r="AE559">
        <v>3108552118</v>
      </c>
      <c r="AF559" t="s">
        <v>1028</v>
      </c>
    </row>
    <row r="560" spans="1:32" x14ac:dyDescent="0.35">
      <c r="A560">
        <v>558</v>
      </c>
      <c r="B560">
        <v>58</v>
      </c>
      <c r="C560">
        <v>2024</v>
      </c>
      <c r="D560" t="s">
        <v>663</v>
      </c>
      <c r="E560" t="s">
        <v>511</v>
      </c>
      <c r="F560" s="4">
        <v>45444</v>
      </c>
      <c r="G560" t="s">
        <v>452</v>
      </c>
      <c r="H560">
        <v>398769</v>
      </c>
      <c r="I560">
        <v>239261</v>
      </c>
      <c r="J560">
        <v>159508</v>
      </c>
      <c r="K560">
        <v>744552118</v>
      </c>
      <c r="L560">
        <v>1600000000</v>
      </c>
      <c r="M560">
        <v>140000000</v>
      </c>
      <c r="N560">
        <v>260000</v>
      </c>
      <c r="O560">
        <v>110000</v>
      </c>
      <c r="P560">
        <v>900000</v>
      </c>
      <c r="Q560">
        <v>5.7786418276801761E-2</v>
      </c>
      <c r="R560">
        <v>0.17391304347826086</v>
      </c>
      <c r="S560">
        <v>0.4375</v>
      </c>
      <c r="T560">
        <v>0.26</v>
      </c>
      <c r="U560">
        <v>0.24444444444444444</v>
      </c>
      <c r="V560">
        <v>0.2</v>
      </c>
      <c r="W560">
        <v>7.1890036470624294E-2</v>
      </c>
      <c r="X560">
        <v>0.20567745447067512</v>
      </c>
      <c r="Y560">
        <v>20.567745447067512</v>
      </c>
      <c r="Z560" t="s">
        <v>967</v>
      </c>
      <c r="AA560">
        <v>0.59999899691299974</v>
      </c>
      <c r="AB560">
        <v>0.40000100308700026</v>
      </c>
      <c r="AC560">
        <v>0.66666945302410341</v>
      </c>
      <c r="AD560" t="s">
        <v>976</v>
      </c>
      <c r="AE560">
        <v>2484552118</v>
      </c>
      <c r="AF560" t="s">
        <v>1027</v>
      </c>
    </row>
    <row r="561" spans="1:32" x14ac:dyDescent="0.35">
      <c r="A561">
        <v>559</v>
      </c>
      <c r="B561">
        <v>59</v>
      </c>
      <c r="C561">
        <v>2024</v>
      </c>
      <c r="D561" t="s">
        <v>664</v>
      </c>
      <c r="E561" t="s">
        <v>665</v>
      </c>
      <c r="F561" s="4">
        <v>45488</v>
      </c>
      <c r="G561" t="s">
        <v>24</v>
      </c>
      <c r="H561">
        <v>392875</v>
      </c>
      <c r="I561">
        <v>235725</v>
      </c>
      <c r="J561">
        <v>157150</v>
      </c>
      <c r="K561">
        <v>611552118</v>
      </c>
      <c r="L561">
        <v>1400000000</v>
      </c>
      <c r="M561">
        <v>150000000</v>
      </c>
      <c r="N561">
        <v>280000</v>
      </c>
      <c r="O561">
        <v>120000</v>
      </c>
      <c r="P561">
        <v>1000000</v>
      </c>
      <c r="Q561">
        <v>4.7463979531399338E-2</v>
      </c>
      <c r="R561">
        <v>0.15217391304347827</v>
      </c>
      <c r="S561">
        <v>0.46875</v>
      </c>
      <c r="T561">
        <v>0.28000000000000003</v>
      </c>
      <c r="U561">
        <v>0.26666666666666666</v>
      </c>
      <c r="V561">
        <v>0.22222222222222221</v>
      </c>
      <c r="W561">
        <v>7.0827466724836988E-2</v>
      </c>
      <c r="X561">
        <v>0.2130499362061086</v>
      </c>
      <c r="Y561">
        <v>21.304993620610858</v>
      </c>
      <c r="Z561" t="s">
        <v>967</v>
      </c>
      <c r="AA561">
        <v>0.6</v>
      </c>
      <c r="AB561">
        <v>0.4</v>
      </c>
      <c r="AC561">
        <v>0.66666666666666663</v>
      </c>
      <c r="AD561" t="s">
        <v>977</v>
      </c>
      <c r="AE561">
        <v>2161552118</v>
      </c>
      <c r="AF561" t="s">
        <v>1028</v>
      </c>
    </row>
    <row r="562" spans="1:32" x14ac:dyDescent="0.35">
      <c r="A562">
        <v>560</v>
      </c>
      <c r="B562">
        <v>60</v>
      </c>
      <c r="C562">
        <v>2024</v>
      </c>
      <c r="D562" t="s">
        <v>666</v>
      </c>
      <c r="E562" t="s">
        <v>665</v>
      </c>
      <c r="F562" s="4">
        <v>45460</v>
      </c>
      <c r="G562" t="s">
        <v>24</v>
      </c>
      <c r="H562">
        <v>387495</v>
      </c>
      <c r="I562">
        <v>232497</v>
      </c>
      <c r="J562">
        <v>154998</v>
      </c>
      <c r="K562">
        <v>611552118</v>
      </c>
      <c r="L562">
        <v>1400000000</v>
      </c>
      <c r="M562">
        <v>160000000</v>
      </c>
      <c r="N562">
        <v>300000</v>
      </c>
      <c r="O562">
        <v>130000</v>
      </c>
      <c r="P562">
        <v>1200000</v>
      </c>
      <c r="Q562">
        <v>4.7463979531399338E-2</v>
      </c>
      <c r="R562">
        <v>0.15217391304347827</v>
      </c>
      <c r="S562">
        <v>0.5</v>
      </c>
      <c r="T562">
        <v>0.3</v>
      </c>
      <c r="U562">
        <v>0.28888888888888886</v>
      </c>
      <c r="V562">
        <v>0.26666666666666666</v>
      </c>
      <c r="W562">
        <v>6.9857560848974112E-2</v>
      </c>
      <c r="X562">
        <v>0.22865296878198588</v>
      </c>
      <c r="Y562">
        <v>22.865296878198588</v>
      </c>
      <c r="Z562" t="s">
        <v>967</v>
      </c>
      <c r="AA562">
        <v>0.6</v>
      </c>
      <c r="AB562">
        <v>0.4</v>
      </c>
      <c r="AC562">
        <v>0.66666666666666663</v>
      </c>
      <c r="AD562" t="s">
        <v>977</v>
      </c>
      <c r="AE562">
        <v>2171552118</v>
      </c>
      <c r="AF562" t="s">
        <v>1027</v>
      </c>
    </row>
    <row r="563" spans="1:32" x14ac:dyDescent="0.35">
      <c r="A563">
        <v>561</v>
      </c>
      <c r="B563">
        <v>61</v>
      </c>
      <c r="C563">
        <v>2024</v>
      </c>
      <c r="D563" t="s">
        <v>667</v>
      </c>
      <c r="E563" t="s">
        <v>665</v>
      </c>
      <c r="F563" s="4">
        <v>45460</v>
      </c>
      <c r="G563" t="s">
        <v>24</v>
      </c>
      <c r="H563">
        <v>385252</v>
      </c>
      <c r="I563">
        <v>231151</v>
      </c>
      <c r="J563">
        <v>154101</v>
      </c>
      <c r="K563">
        <v>611552118</v>
      </c>
      <c r="L563">
        <v>1400000000</v>
      </c>
      <c r="M563">
        <v>160000000</v>
      </c>
      <c r="N563">
        <v>300000</v>
      </c>
      <c r="O563">
        <v>130000</v>
      </c>
      <c r="P563">
        <v>1200000</v>
      </c>
      <c r="Q563">
        <v>4.7463979531399338E-2</v>
      </c>
      <c r="R563">
        <v>0.15217391304347827</v>
      </c>
      <c r="S563">
        <v>0.5</v>
      </c>
      <c r="T563">
        <v>0.3</v>
      </c>
      <c r="U563">
        <v>0.28888888888888886</v>
      </c>
      <c r="V563">
        <v>0.26666666666666666</v>
      </c>
      <c r="W563">
        <v>6.9453193027494489E-2</v>
      </c>
      <c r="X563">
        <v>0.22860848832162312</v>
      </c>
      <c r="Y563">
        <v>22.860848832162311</v>
      </c>
      <c r="Z563" t="s">
        <v>967</v>
      </c>
      <c r="AA563">
        <v>0.59999948085928168</v>
      </c>
      <c r="AB563">
        <v>0.40000051914071827</v>
      </c>
      <c r="AC563">
        <v>0.66666810872546522</v>
      </c>
      <c r="AD563" t="s">
        <v>976</v>
      </c>
      <c r="AE563">
        <v>2171552118</v>
      </c>
      <c r="AF563" t="s">
        <v>1027</v>
      </c>
    </row>
    <row r="564" spans="1:32" x14ac:dyDescent="0.35">
      <c r="A564">
        <v>562</v>
      </c>
      <c r="B564">
        <v>62</v>
      </c>
      <c r="C564">
        <v>2024</v>
      </c>
      <c r="D564" t="s">
        <v>668</v>
      </c>
      <c r="E564" t="s">
        <v>669</v>
      </c>
      <c r="F564" s="4">
        <v>45536</v>
      </c>
      <c r="G564" t="s">
        <v>70</v>
      </c>
      <c r="H564">
        <v>384145</v>
      </c>
      <c r="I564">
        <v>230487</v>
      </c>
      <c r="J564">
        <v>153658</v>
      </c>
      <c r="K564">
        <v>611552118</v>
      </c>
      <c r="L564">
        <v>1500000000</v>
      </c>
      <c r="M564">
        <v>180000000</v>
      </c>
      <c r="N564">
        <v>350000</v>
      </c>
      <c r="O564">
        <v>150000</v>
      </c>
      <c r="P564">
        <v>1400000</v>
      </c>
      <c r="Q564">
        <v>4.7463979531399338E-2</v>
      </c>
      <c r="R564">
        <v>0.16304347826086957</v>
      </c>
      <c r="S564">
        <v>0.5625</v>
      </c>
      <c r="T564">
        <v>0.35</v>
      </c>
      <c r="U564">
        <v>0.33333333333333331</v>
      </c>
      <c r="V564">
        <v>0.31111111111111112</v>
      </c>
      <c r="W564">
        <v>6.9253623175342033E-2</v>
      </c>
      <c r="X564">
        <v>0.25792047283595398</v>
      </c>
      <c r="Y564">
        <v>25.792047283595398</v>
      </c>
      <c r="Z564" t="s">
        <v>967</v>
      </c>
      <c r="AA564">
        <v>0.6</v>
      </c>
      <c r="AB564">
        <v>0.4</v>
      </c>
      <c r="AC564">
        <v>0.66666666666666663</v>
      </c>
      <c r="AD564" t="s">
        <v>977</v>
      </c>
      <c r="AE564">
        <v>2291552118</v>
      </c>
      <c r="AF564" t="s">
        <v>1025</v>
      </c>
    </row>
    <row r="565" spans="1:32" x14ac:dyDescent="0.35">
      <c r="A565">
        <v>563</v>
      </c>
      <c r="B565">
        <v>63</v>
      </c>
      <c r="C565">
        <v>2024</v>
      </c>
      <c r="D565" t="s">
        <v>670</v>
      </c>
      <c r="E565" t="s">
        <v>69</v>
      </c>
      <c r="F565" s="4">
        <v>45342</v>
      </c>
      <c r="G565" t="s">
        <v>70</v>
      </c>
      <c r="H565">
        <v>377796</v>
      </c>
      <c r="I565">
        <v>226678</v>
      </c>
      <c r="J565">
        <v>151118</v>
      </c>
      <c r="K565">
        <v>2112552118</v>
      </c>
      <c r="L565">
        <v>4200000000</v>
      </c>
      <c r="M565">
        <v>200000000</v>
      </c>
      <c r="N565">
        <v>450000</v>
      </c>
      <c r="O565">
        <v>200000</v>
      </c>
      <c r="P565">
        <v>1800000</v>
      </c>
      <c r="Q565">
        <v>0.16396007394379808</v>
      </c>
      <c r="R565">
        <v>0.45652173913043476</v>
      </c>
      <c r="S565">
        <v>0.625</v>
      </c>
      <c r="T565">
        <v>0.45</v>
      </c>
      <c r="U565">
        <v>0.44444444444444442</v>
      </c>
      <c r="V565">
        <v>0.4</v>
      </c>
      <c r="W565">
        <v>6.8109026073882306E-2</v>
      </c>
      <c r="X565">
        <v>0.3771412796079624</v>
      </c>
      <c r="Y565">
        <v>37.71412796079624</v>
      </c>
      <c r="Z565" t="s">
        <v>967</v>
      </c>
      <c r="AA565">
        <v>0.60000105877245924</v>
      </c>
      <c r="AB565">
        <v>0.39999894122754082</v>
      </c>
      <c r="AC565">
        <v>0.66666372563724752</v>
      </c>
      <c r="AD565" t="s">
        <v>977</v>
      </c>
      <c r="AE565">
        <v>6512552118</v>
      </c>
      <c r="AF565" t="s">
        <v>1033</v>
      </c>
    </row>
    <row r="566" spans="1:32" x14ac:dyDescent="0.35">
      <c r="A566">
        <v>564</v>
      </c>
      <c r="B566">
        <v>64</v>
      </c>
      <c r="C566">
        <v>2024</v>
      </c>
      <c r="D566" t="s">
        <v>671</v>
      </c>
      <c r="E566" t="s">
        <v>665</v>
      </c>
      <c r="F566" s="4">
        <v>45413</v>
      </c>
      <c r="G566" t="s">
        <v>24</v>
      </c>
      <c r="H566">
        <v>363965</v>
      </c>
      <c r="I566">
        <v>218379</v>
      </c>
      <c r="J566">
        <v>145586</v>
      </c>
      <c r="K566">
        <v>744552118</v>
      </c>
      <c r="L566">
        <v>1600000000</v>
      </c>
      <c r="M566">
        <v>120000000</v>
      </c>
      <c r="N566">
        <v>220000</v>
      </c>
      <c r="O566">
        <v>90000</v>
      </c>
      <c r="P566">
        <v>700000</v>
      </c>
      <c r="Q566">
        <v>5.7786418276801761E-2</v>
      </c>
      <c r="R566">
        <v>0.17391304347826086</v>
      </c>
      <c r="S566">
        <v>0.375</v>
      </c>
      <c r="T566">
        <v>0.22</v>
      </c>
      <c r="U566">
        <v>0.2</v>
      </c>
      <c r="V566">
        <v>0.15555555555555556</v>
      </c>
      <c r="W566">
        <v>6.5615574741343413E-2</v>
      </c>
      <c r="X566">
        <v>0.17890115256934308</v>
      </c>
      <c r="Y566">
        <v>17.890115256934308</v>
      </c>
      <c r="Z566" t="s">
        <v>970</v>
      </c>
      <c r="AA566">
        <v>0.6</v>
      </c>
      <c r="AB566">
        <v>0.4</v>
      </c>
      <c r="AC566">
        <v>0.66666666666666663</v>
      </c>
      <c r="AD566" t="s">
        <v>977</v>
      </c>
      <c r="AE566">
        <v>2464552118</v>
      </c>
      <c r="AF566" t="s">
        <v>1032</v>
      </c>
    </row>
    <row r="567" spans="1:32" x14ac:dyDescent="0.35">
      <c r="A567">
        <v>565</v>
      </c>
      <c r="B567">
        <v>65</v>
      </c>
      <c r="C567">
        <v>2024</v>
      </c>
      <c r="D567" t="s">
        <v>672</v>
      </c>
      <c r="E567" t="s">
        <v>281</v>
      </c>
      <c r="F567" s="4">
        <v>45453</v>
      </c>
      <c r="G567" t="s">
        <v>24</v>
      </c>
      <c r="H567">
        <v>361981</v>
      </c>
      <c r="I567">
        <v>217189</v>
      </c>
      <c r="J567">
        <v>144792</v>
      </c>
      <c r="K567">
        <v>611552118</v>
      </c>
      <c r="L567">
        <v>1400000000</v>
      </c>
      <c r="M567">
        <v>150000000</v>
      </c>
      <c r="N567">
        <v>280000</v>
      </c>
      <c r="O567">
        <v>120000</v>
      </c>
      <c r="P567">
        <v>1000000</v>
      </c>
      <c r="Q567">
        <v>4.7463979531399338E-2</v>
      </c>
      <c r="R567">
        <v>0.15217391304347827</v>
      </c>
      <c r="S567">
        <v>0.46875</v>
      </c>
      <c r="T567">
        <v>0.28000000000000003</v>
      </c>
      <c r="U567">
        <v>0.26666666666666666</v>
      </c>
      <c r="V567">
        <v>0.22222222222222221</v>
      </c>
      <c r="W567">
        <v>6.5257899414631157E-2</v>
      </c>
      <c r="X567">
        <v>0.21243728380198595</v>
      </c>
      <c r="Y567">
        <v>21.243728380198597</v>
      </c>
      <c r="Z567" t="s">
        <v>967</v>
      </c>
      <c r="AA567">
        <v>0.60000110503037452</v>
      </c>
      <c r="AB567">
        <v>0.39999889496962548</v>
      </c>
      <c r="AC567">
        <v>0.66666359714350176</v>
      </c>
      <c r="AD567" t="s">
        <v>977</v>
      </c>
      <c r="AE567">
        <v>2161552118</v>
      </c>
      <c r="AF567" t="s">
        <v>1027</v>
      </c>
    </row>
    <row r="568" spans="1:32" x14ac:dyDescent="0.35">
      <c r="A568">
        <v>566</v>
      </c>
      <c r="B568">
        <v>66</v>
      </c>
      <c r="C568">
        <v>2024</v>
      </c>
      <c r="D568" t="s">
        <v>673</v>
      </c>
      <c r="E568" t="s">
        <v>37</v>
      </c>
      <c r="F568" s="4">
        <v>45457</v>
      </c>
      <c r="G568" t="s">
        <v>38</v>
      </c>
      <c r="H568">
        <v>361101</v>
      </c>
      <c r="I568">
        <v>216661</v>
      </c>
      <c r="J568">
        <v>144440</v>
      </c>
      <c r="K568">
        <v>822552118</v>
      </c>
      <c r="L568">
        <v>1800000000</v>
      </c>
      <c r="M568">
        <v>140000000</v>
      </c>
      <c r="N568">
        <v>260000</v>
      </c>
      <c r="O568">
        <v>110000</v>
      </c>
      <c r="P568">
        <v>900000</v>
      </c>
      <c r="Q568">
        <v>6.3840179345534001E-2</v>
      </c>
      <c r="R568">
        <v>0.19565217391304349</v>
      </c>
      <c r="S568">
        <v>0.4375</v>
      </c>
      <c r="T568">
        <v>0.26</v>
      </c>
      <c r="U568">
        <v>0.24444444444444444</v>
      </c>
      <c r="V568">
        <v>0.2</v>
      </c>
      <c r="W568">
        <v>6.509925310036363E-2</v>
      </c>
      <c r="X568">
        <v>0.20971579746623129</v>
      </c>
      <c r="Y568">
        <v>20.971579746623128</v>
      </c>
      <c r="Z568" t="s">
        <v>967</v>
      </c>
      <c r="AA568">
        <v>0.60000110772332393</v>
      </c>
      <c r="AB568">
        <v>0.39999889227667607</v>
      </c>
      <c r="AC568">
        <v>0.66666358966311423</v>
      </c>
      <c r="AD568" t="s">
        <v>977</v>
      </c>
      <c r="AE568">
        <v>2762552118</v>
      </c>
      <c r="AF568" t="s">
        <v>1027</v>
      </c>
    </row>
    <row r="569" spans="1:32" x14ac:dyDescent="0.35">
      <c r="A569">
        <v>567</v>
      </c>
      <c r="B569">
        <v>67</v>
      </c>
      <c r="C569">
        <v>2024</v>
      </c>
      <c r="D569" t="s">
        <v>674</v>
      </c>
      <c r="E569" t="s">
        <v>246</v>
      </c>
      <c r="F569" s="4">
        <v>45478</v>
      </c>
      <c r="G569" t="s">
        <v>452</v>
      </c>
      <c r="H569">
        <v>360547</v>
      </c>
      <c r="I569">
        <v>216328</v>
      </c>
      <c r="J569">
        <v>144219</v>
      </c>
      <c r="K569">
        <v>522552118</v>
      </c>
      <c r="L569">
        <v>1200000000</v>
      </c>
      <c r="M569">
        <v>130000000</v>
      </c>
      <c r="N569">
        <v>240000</v>
      </c>
      <c r="O569">
        <v>100000</v>
      </c>
      <c r="P569">
        <v>800000</v>
      </c>
      <c r="Q569">
        <v>4.0556482927333055E-2</v>
      </c>
      <c r="R569">
        <v>0.13043478260869565</v>
      </c>
      <c r="S569">
        <v>0.40625</v>
      </c>
      <c r="T569">
        <v>0.24</v>
      </c>
      <c r="U569">
        <v>0.22222222222222221</v>
      </c>
      <c r="V569">
        <v>0.17777777777777778</v>
      </c>
      <c r="W569">
        <v>6.4999378034336114E-2</v>
      </c>
      <c r="X569">
        <v>0.18138373377639741</v>
      </c>
      <c r="Y569">
        <v>18.138373377639741</v>
      </c>
      <c r="Z569" t="s">
        <v>970</v>
      </c>
      <c r="AA569">
        <v>0.59999944528729954</v>
      </c>
      <c r="AB569">
        <v>0.40000055471270041</v>
      </c>
      <c r="AC569">
        <v>0.66666820753670353</v>
      </c>
      <c r="AD569" t="s">
        <v>976</v>
      </c>
      <c r="AE569">
        <v>1852552118</v>
      </c>
      <c r="AF569" t="s">
        <v>1028</v>
      </c>
    </row>
    <row r="570" spans="1:32" x14ac:dyDescent="0.35">
      <c r="A570">
        <v>568</v>
      </c>
      <c r="B570">
        <v>68</v>
      </c>
      <c r="C570">
        <v>2024</v>
      </c>
      <c r="D570" t="s">
        <v>675</v>
      </c>
      <c r="E570" t="s">
        <v>676</v>
      </c>
      <c r="F570" s="4">
        <v>45488</v>
      </c>
      <c r="G570" t="s">
        <v>24</v>
      </c>
      <c r="H570">
        <v>353881</v>
      </c>
      <c r="I570">
        <v>212329</v>
      </c>
      <c r="J570">
        <v>141552</v>
      </c>
      <c r="K570">
        <v>1988552118</v>
      </c>
      <c r="L570">
        <v>4000000000</v>
      </c>
      <c r="M570">
        <v>180000000</v>
      </c>
      <c r="N570">
        <v>350000</v>
      </c>
      <c r="O570">
        <v>150000</v>
      </c>
      <c r="P570">
        <v>1500000</v>
      </c>
      <c r="Q570">
        <v>0.15433614609094168</v>
      </c>
      <c r="R570">
        <v>0.43478260869565216</v>
      </c>
      <c r="S570">
        <v>0.5625</v>
      </c>
      <c r="T570">
        <v>0.35</v>
      </c>
      <c r="U570">
        <v>0.33333333333333331</v>
      </c>
      <c r="V570">
        <v>0.33333333333333331</v>
      </c>
      <c r="W570">
        <v>6.3797632203759558E-2</v>
      </c>
      <c r="X570">
        <v>0.32541962265037722</v>
      </c>
      <c r="Y570">
        <v>32.541962265037725</v>
      </c>
      <c r="Z570" t="s">
        <v>967</v>
      </c>
      <c r="AA570">
        <v>0.60000113032347036</v>
      </c>
      <c r="AB570">
        <v>0.3999988696765297</v>
      </c>
      <c r="AC570">
        <v>0.66666352688516406</v>
      </c>
      <c r="AD570" t="s">
        <v>977</v>
      </c>
      <c r="AE570">
        <v>6168552118</v>
      </c>
      <c r="AF570" t="s">
        <v>1028</v>
      </c>
    </row>
    <row r="571" spans="1:32" x14ac:dyDescent="0.35">
      <c r="A571">
        <v>569</v>
      </c>
      <c r="B571">
        <v>69</v>
      </c>
      <c r="C571">
        <v>2024</v>
      </c>
      <c r="D571" t="s">
        <v>677</v>
      </c>
      <c r="E571" t="s">
        <v>678</v>
      </c>
      <c r="F571" s="4">
        <v>45463</v>
      </c>
      <c r="G571" t="s">
        <v>98</v>
      </c>
      <c r="H571">
        <v>344729</v>
      </c>
      <c r="I571">
        <v>206837</v>
      </c>
      <c r="J571">
        <v>137892</v>
      </c>
      <c r="K571">
        <v>611552118</v>
      </c>
      <c r="L571">
        <v>1400000000</v>
      </c>
      <c r="M571">
        <v>120000000</v>
      </c>
      <c r="N571">
        <v>220000</v>
      </c>
      <c r="O571">
        <v>90000</v>
      </c>
      <c r="P571">
        <v>700000</v>
      </c>
      <c r="Q571">
        <v>4.7463979531399338E-2</v>
      </c>
      <c r="R571">
        <v>0.15217391304347827</v>
      </c>
      <c r="S571">
        <v>0.375</v>
      </c>
      <c r="T571">
        <v>0.22</v>
      </c>
      <c r="U571">
        <v>0.2</v>
      </c>
      <c r="V571">
        <v>0.15555555555555556</v>
      </c>
      <c r="W571">
        <v>6.2147710535377224E-2</v>
      </c>
      <c r="X571">
        <v>0.17296599635860135</v>
      </c>
      <c r="Y571">
        <v>17.296599635860137</v>
      </c>
      <c r="Z571" t="s">
        <v>970</v>
      </c>
      <c r="AA571">
        <v>0.59999883966826117</v>
      </c>
      <c r="AB571">
        <v>0.40000116033173883</v>
      </c>
      <c r="AC571">
        <v>0.6666698898166189</v>
      </c>
      <c r="AD571" t="s">
        <v>976</v>
      </c>
      <c r="AE571">
        <v>2131552118</v>
      </c>
      <c r="AF571" t="s">
        <v>1027</v>
      </c>
    </row>
    <row r="572" spans="1:32" x14ac:dyDescent="0.35">
      <c r="A572">
        <v>570</v>
      </c>
      <c r="B572">
        <v>70</v>
      </c>
      <c r="C572">
        <v>2024</v>
      </c>
      <c r="D572" t="s">
        <v>679</v>
      </c>
      <c r="E572" t="s">
        <v>281</v>
      </c>
      <c r="F572" s="4">
        <v>45440</v>
      </c>
      <c r="G572" t="s">
        <v>24</v>
      </c>
      <c r="H572">
        <v>335694</v>
      </c>
      <c r="I572">
        <v>201416</v>
      </c>
      <c r="J572">
        <v>134278</v>
      </c>
      <c r="K572">
        <v>244552118</v>
      </c>
      <c r="L572">
        <v>700000000</v>
      </c>
      <c r="M572">
        <v>150000000</v>
      </c>
      <c r="N572">
        <v>280000</v>
      </c>
      <c r="O572">
        <v>120000</v>
      </c>
      <c r="P572">
        <v>1000000</v>
      </c>
      <c r="Q572">
        <v>1.8980257579800184E-2</v>
      </c>
      <c r="R572">
        <v>7.6086956521739135E-2</v>
      </c>
      <c r="S572">
        <v>0.46875</v>
      </c>
      <c r="T572">
        <v>0.28000000000000003</v>
      </c>
      <c r="U572">
        <v>0.26666666666666666</v>
      </c>
      <c r="V572">
        <v>0.22222222222222221</v>
      </c>
      <c r="W572">
        <v>6.0518881615596376E-2</v>
      </c>
      <c r="X572">
        <v>0.19385413928410866</v>
      </c>
      <c r="Y572">
        <v>19.385413928410866</v>
      </c>
      <c r="Z572" t="s">
        <v>970</v>
      </c>
      <c r="AA572">
        <v>0.59999880843863762</v>
      </c>
      <c r="AB572">
        <v>0.40000119156136243</v>
      </c>
      <c r="AC572">
        <v>0.66666997656591331</v>
      </c>
      <c r="AD572" t="s">
        <v>976</v>
      </c>
      <c r="AE572">
        <v>1094552118</v>
      </c>
      <c r="AF572" t="s">
        <v>1032</v>
      </c>
    </row>
    <row r="573" spans="1:32" x14ac:dyDescent="0.35">
      <c r="A573">
        <v>571</v>
      </c>
      <c r="B573">
        <v>71</v>
      </c>
      <c r="C573">
        <v>2024</v>
      </c>
      <c r="D573" t="s">
        <v>400</v>
      </c>
      <c r="E573" t="s">
        <v>20</v>
      </c>
      <c r="F573" s="4">
        <v>44708</v>
      </c>
      <c r="G573" t="s">
        <v>21</v>
      </c>
      <c r="H573">
        <v>332048</v>
      </c>
      <c r="I573">
        <v>199229</v>
      </c>
      <c r="J573">
        <v>132819</v>
      </c>
      <c r="K573">
        <v>2112884661</v>
      </c>
      <c r="L573">
        <v>2400000000</v>
      </c>
      <c r="M573">
        <v>220000000</v>
      </c>
      <c r="N573">
        <v>600000</v>
      </c>
      <c r="O573">
        <v>250000</v>
      </c>
      <c r="P573">
        <v>2000000</v>
      </c>
      <c r="Q573">
        <v>0.16398588337799139</v>
      </c>
      <c r="R573">
        <v>0.2608695652173913</v>
      </c>
      <c r="S573">
        <v>0.6875</v>
      </c>
      <c r="T573">
        <v>0.6</v>
      </c>
      <c r="U573">
        <v>0.55555555555555558</v>
      </c>
      <c r="V573">
        <v>0.44444444444444442</v>
      </c>
      <c r="W573">
        <v>5.9861581090801579E-2</v>
      </c>
      <c r="X573">
        <v>0.39313061457053877</v>
      </c>
      <c r="Y573">
        <v>39.313061457053877</v>
      </c>
      <c r="Z573" t="s">
        <v>967</v>
      </c>
      <c r="AA573">
        <v>0.60000060232255581</v>
      </c>
      <c r="AB573">
        <v>0.39999939767744425</v>
      </c>
      <c r="AC573">
        <v>0.66666499355013575</v>
      </c>
      <c r="AD573" t="s">
        <v>977</v>
      </c>
      <c r="AE573">
        <v>4732884661</v>
      </c>
      <c r="AF573" t="s">
        <v>1032</v>
      </c>
    </row>
    <row r="574" spans="1:32" x14ac:dyDescent="0.35">
      <c r="A574">
        <v>572</v>
      </c>
      <c r="B574">
        <v>72</v>
      </c>
      <c r="C574">
        <v>2024</v>
      </c>
      <c r="D574" t="s">
        <v>680</v>
      </c>
      <c r="E574" t="s">
        <v>651</v>
      </c>
      <c r="F574" s="4">
        <v>45444</v>
      </c>
      <c r="G574" t="s">
        <v>48</v>
      </c>
      <c r="H574">
        <v>331013</v>
      </c>
      <c r="I574">
        <v>198608</v>
      </c>
      <c r="J574">
        <v>132405</v>
      </c>
      <c r="K574">
        <v>522552118</v>
      </c>
      <c r="L574">
        <v>1300000000</v>
      </c>
      <c r="M574">
        <v>140000000</v>
      </c>
      <c r="N574">
        <v>240000</v>
      </c>
      <c r="O574">
        <v>100000</v>
      </c>
      <c r="P574">
        <v>800000</v>
      </c>
      <c r="Q574">
        <v>4.0556482927333055E-2</v>
      </c>
      <c r="R574">
        <v>0.14130434782608695</v>
      </c>
      <c r="S574">
        <v>0.4375</v>
      </c>
      <c r="T574">
        <v>0.24</v>
      </c>
      <c r="U574">
        <v>0.22222222222222221</v>
      </c>
      <c r="V574">
        <v>0.17777777777777778</v>
      </c>
      <c r="W574">
        <v>5.9674991391634652E-2</v>
      </c>
      <c r="X574">
        <v>0.18733337733265679</v>
      </c>
      <c r="Y574">
        <v>18.733337733265678</v>
      </c>
      <c r="Z574" t="s">
        <v>970</v>
      </c>
      <c r="AA574">
        <v>0.60000060420587709</v>
      </c>
      <c r="AB574">
        <v>0.39999939579412291</v>
      </c>
      <c r="AC574">
        <v>0.66666498831869814</v>
      </c>
      <c r="AD574" t="s">
        <v>977</v>
      </c>
      <c r="AE574">
        <v>1962552118</v>
      </c>
      <c r="AF574" t="s">
        <v>1027</v>
      </c>
    </row>
    <row r="575" spans="1:32" x14ac:dyDescent="0.35">
      <c r="A575">
        <v>573</v>
      </c>
      <c r="B575">
        <v>73</v>
      </c>
      <c r="C575">
        <v>2024</v>
      </c>
      <c r="D575" t="s">
        <v>681</v>
      </c>
      <c r="E575" t="s">
        <v>97</v>
      </c>
      <c r="F575" s="4">
        <v>45427</v>
      </c>
      <c r="G575" t="s">
        <v>98</v>
      </c>
      <c r="H575">
        <v>329925</v>
      </c>
      <c r="I575">
        <v>197955</v>
      </c>
      <c r="J575">
        <v>131970</v>
      </c>
      <c r="K575">
        <v>522552118</v>
      </c>
      <c r="L575">
        <v>1300000000</v>
      </c>
      <c r="M575">
        <v>160000000</v>
      </c>
      <c r="N575">
        <v>280000</v>
      </c>
      <c r="O575">
        <v>120000</v>
      </c>
      <c r="P575">
        <v>1000000</v>
      </c>
      <c r="Q575">
        <v>4.0556482927333055E-2</v>
      </c>
      <c r="R575">
        <v>0.14130434782608695</v>
      </c>
      <c r="S575">
        <v>0.5</v>
      </c>
      <c r="T575">
        <v>0.28000000000000003</v>
      </c>
      <c r="U575">
        <v>0.26666666666666666</v>
      </c>
      <c r="V575">
        <v>0.22222222222222221</v>
      </c>
      <c r="W575">
        <v>5.9478846857631155E-2</v>
      </c>
      <c r="X575">
        <v>0.21339791254502749</v>
      </c>
      <c r="Y575">
        <v>21.339791254502749</v>
      </c>
      <c r="Z575" t="s">
        <v>967</v>
      </c>
      <c r="AA575">
        <v>0.6</v>
      </c>
      <c r="AB575">
        <v>0.4</v>
      </c>
      <c r="AC575">
        <v>0.66666666666666663</v>
      </c>
      <c r="AD575" t="s">
        <v>977</v>
      </c>
      <c r="AE575">
        <v>1982552118</v>
      </c>
      <c r="AF575" t="s">
        <v>1032</v>
      </c>
    </row>
    <row r="576" spans="1:32" x14ac:dyDescent="0.35">
      <c r="A576">
        <v>574</v>
      </c>
      <c r="B576">
        <v>74</v>
      </c>
      <c r="C576">
        <v>2024</v>
      </c>
      <c r="D576" t="s">
        <v>682</v>
      </c>
      <c r="E576" t="s">
        <v>20</v>
      </c>
      <c r="F576" s="4">
        <v>45931</v>
      </c>
      <c r="G576" t="s">
        <v>21</v>
      </c>
      <c r="H576">
        <v>326456</v>
      </c>
      <c r="I576">
        <v>195874</v>
      </c>
      <c r="J576">
        <v>130582</v>
      </c>
      <c r="K576">
        <v>1122552118</v>
      </c>
      <c r="L576">
        <v>2600000000</v>
      </c>
      <c r="M576">
        <v>210000000</v>
      </c>
      <c r="N576">
        <v>420000</v>
      </c>
      <c r="O576">
        <v>180000</v>
      </c>
      <c r="P576">
        <v>2000000</v>
      </c>
      <c r="Q576">
        <v>8.7123875763734954E-2</v>
      </c>
      <c r="R576">
        <v>0.28260869565217389</v>
      </c>
      <c r="S576">
        <v>0.65625</v>
      </c>
      <c r="T576">
        <v>0.42</v>
      </c>
      <c r="U576">
        <v>0.4</v>
      </c>
      <c r="V576">
        <v>0.44444444444444442</v>
      </c>
      <c r="W576">
        <v>5.8853455875592445E-2</v>
      </c>
      <c r="X576">
        <v>0.33277048937799036</v>
      </c>
      <c r="Y576">
        <v>33.277048937799037</v>
      </c>
      <c r="Z576" t="s">
        <v>967</v>
      </c>
      <c r="AA576">
        <v>0.60000122527997646</v>
      </c>
      <c r="AB576">
        <v>0.39999877472002354</v>
      </c>
      <c r="AC576">
        <v>0.66666326311812696</v>
      </c>
      <c r="AD576" t="s">
        <v>977</v>
      </c>
      <c r="AE576">
        <v>3932552118</v>
      </c>
      <c r="AF576" t="s">
        <v>1030</v>
      </c>
    </row>
    <row r="577" spans="1:32" x14ac:dyDescent="0.35">
      <c r="A577">
        <v>575</v>
      </c>
      <c r="B577">
        <v>75</v>
      </c>
      <c r="C577">
        <v>2024</v>
      </c>
      <c r="D577" t="s">
        <v>683</v>
      </c>
      <c r="E577" t="s">
        <v>20</v>
      </c>
      <c r="F577" s="4">
        <v>45931</v>
      </c>
      <c r="G577" t="s">
        <v>21</v>
      </c>
      <c r="H577">
        <v>313555</v>
      </c>
      <c r="I577">
        <v>188133</v>
      </c>
      <c r="J577">
        <v>125422</v>
      </c>
      <c r="K577">
        <v>1122552118</v>
      </c>
      <c r="L577">
        <v>2600000000</v>
      </c>
      <c r="M577">
        <v>210000000</v>
      </c>
      <c r="N577">
        <v>420000</v>
      </c>
      <c r="O577">
        <v>180000</v>
      </c>
      <c r="P577">
        <v>2000000</v>
      </c>
      <c r="Q577">
        <v>8.7123875763734954E-2</v>
      </c>
      <c r="R577">
        <v>0.28260869565217389</v>
      </c>
      <c r="S577">
        <v>0.65625</v>
      </c>
      <c r="T577">
        <v>0.42</v>
      </c>
      <c r="U577">
        <v>0.4</v>
      </c>
      <c r="V577">
        <v>0.44444444444444442</v>
      </c>
      <c r="W577">
        <v>5.6527664852449915E-2</v>
      </c>
      <c r="X577">
        <v>0.3325146523654447</v>
      </c>
      <c r="Y577">
        <v>33.251465236544469</v>
      </c>
      <c r="Z577" t="s">
        <v>967</v>
      </c>
      <c r="AA577">
        <v>0.6</v>
      </c>
      <c r="AB577">
        <v>0.4</v>
      </c>
      <c r="AC577">
        <v>0.66666666666666663</v>
      </c>
      <c r="AD577" t="s">
        <v>977</v>
      </c>
      <c r="AE577">
        <v>3932552118</v>
      </c>
      <c r="AF577" t="s">
        <v>1030</v>
      </c>
    </row>
    <row r="578" spans="1:32" x14ac:dyDescent="0.35">
      <c r="A578">
        <v>576</v>
      </c>
      <c r="B578">
        <v>76</v>
      </c>
      <c r="C578">
        <v>2024</v>
      </c>
      <c r="D578" t="s">
        <v>684</v>
      </c>
      <c r="E578" t="s">
        <v>538</v>
      </c>
      <c r="F578" s="4">
        <v>45566</v>
      </c>
      <c r="G578" t="s">
        <v>24</v>
      </c>
      <c r="H578">
        <v>306903</v>
      </c>
      <c r="I578">
        <v>184142</v>
      </c>
      <c r="J578">
        <v>122761</v>
      </c>
      <c r="K578">
        <v>822552118</v>
      </c>
      <c r="L578">
        <v>2000000000</v>
      </c>
      <c r="M578">
        <v>160000000</v>
      </c>
      <c r="N578">
        <v>300000</v>
      </c>
      <c r="O578">
        <v>130000</v>
      </c>
      <c r="P578">
        <v>1200000</v>
      </c>
      <c r="Q578">
        <v>6.3840179345534001E-2</v>
      </c>
      <c r="R578">
        <v>0.21739130434782608</v>
      </c>
      <c r="S578">
        <v>0.5</v>
      </c>
      <c r="T578">
        <v>0.3</v>
      </c>
      <c r="U578">
        <v>0.28888888888888886</v>
      </c>
      <c r="V578">
        <v>0.26666666666666666</v>
      </c>
      <c r="W578">
        <v>5.5328442940509433E-2</v>
      </c>
      <c r="X578">
        <v>0.24108943830033816</v>
      </c>
      <c r="Y578">
        <v>24.108943830033816</v>
      </c>
      <c r="Z578" t="s">
        <v>967</v>
      </c>
      <c r="AA578">
        <v>0.6000006516717008</v>
      </c>
      <c r="AB578">
        <v>0.39999934832829914</v>
      </c>
      <c r="AC578">
        <v>0.66666485646946383</v>
      </c>
      <c r="AD578" t="s">
        <v>977</v>
      </c>
      <c r="AE578">
        <v>2982552118</v>
      </c>
      <c r="AF578" t="s">
        <v>1030</v>
      </c>
    </row>
    <row r="579" spans="1:32" x14ac:dyDescent="0.35">
      <c r="A579">
        <v>577</v>
      </c>
      <c r="B579">
        <v>77</v>
      </c>
      <c r="C579">
        <v>2024</v>
      </c>
      <c r="D579" t="s">
        <v>502</v>
      </c>
      <c r="E579" t="s">
        <v>20</v>
      </c>
      <c r="F579" s="4">
        <v>45222</v>
      </c>
      <c r="G579" t="s">
        <v>21</v>
      </c>
      <c r="H579">
        <v>302294</v>
      </c>
      <c r="I579">
        <v>181376</v>
      </c>
      <c r="J579">
        <v>120918</v>
      </c>
      <c r="K579">
        <v>2112552118</v>
      </c>
      <c r="L579">
        <v>2900000000</v>
      </c>
      <c r="M579">
        <v>230000000</v>
      </c>
      <c r="N579">
        <v>520000</v>
      </c>
      <c r="O579">
        <v>230000</v>
      </c>
      <c r="P579">
        <v>2200000</v>
      </c>
      <c r="Q579">
        <v>0.16396007394379808</v>
      </c>
      <c r="R579">
        <v>0.31521739130434784</v>
      </c>
      <c r="S579">
        <v>0.71875</v>
      </c>
      <c r="T579">
        <v>0.52</v>
      </c>
      <c r="U579">
        <v>0.51111111111111107</v>
      </c>
      <c r="V579">
        <v>0.48888888888888887</v>
      </c>
      <c r="W579">
        <v>5.4497532869533238E-2</v>
      </c>
      <c r="X579">
        <v>0.39481810955838248</v>
      </c>
      <c r="Y579">
        <v>39.481810955838249</v>
      </c>
      <c r="Z579" t="s">
        <v>967</v>
      </c>
      <c r="AA579">
        <v>0.59999867678485186</v>
      </c>
      <c r="AB579">
        <v>0.40000132321514814</v>
      </c>
      <c r="AC579">
        <v>0.66667034227240651</v>
      </c>
      <c r="AD579" t="s">
        <v>976</v>
      </c>
      <c r="AE579">
        <v>5242552118</v>
      </c>
      <c r="AF579" t="s">
        <v>1030</v>
      </c>
    </row>
    <row r="580" spans="1:32" x14ac:dyDescent="0.35">
      <c r="A580">
        <v>578</v>
      </c>
      <c r="B580">
        <v>78</v>
      </c>
      <c r="C580">
        <v>2024</v>
      </c>
      <c r="D580" t="s">
        <v>685</v>
      </c>
      <c r="E580" t="s">
        <v>84</v>
      </c>
      <c r="F580" s="4">
        <v>45611</v>
      </c>
      <c r="G580" t="s">
        <v>85</v>
      </c>
      <c r="H580">
        <v>299999</v>
      </c>
      <c r="I580">
        <v>179999</v>
      </c>
      <c r="J580">
        <v>120000</v>
      </c>
      <c r="K580">
        <v>988552118</v>
      </c>
      <c r="L580">
        <v>2100000000</v>
      </c>
      <c r="M580">
        <v>170000000</v>
      </c>
      <c r="N580">
        <v>300000</v>
      </c>
      <c r="O580">
        <v>130000</v>
      </c>
      <c r="P580">
        <v>1200000</v>
      </c>
      <c r="Q580">
        <v>7.6723824696938531E-2</v>
      </c>
      <c r="R580">
        <v>0.22826086956521738</v>
      </c>
      <c r="S580">
        <v>0.53125</v>
      </c>
      <c r="T580">
        <v>0.3</v>
      </c>
      <c r="U580">
        <v>0.28888888888888886</v>
      </c>
      <c r="V580">
        <v>0.26666666666666666</v>
      </c>
      <c r="W580">
        <v>5.4083790493119614E-2</v>
      </c>
      <c r="X580">
        <v>0.24980690878133463</v>
      </c>
      <c r="Y580">
        <v>24.980690878133462</v>
      </c>
      <c r="Z580" t="s">
        <v>967</v>
      </c>
      <c r="AA580">
        <v>0.59999866666222224</v>
      </c>
      <c r="AB580">
        <v>0.40000133333777782</v>
      </c>
      <c r="AC580">
        <v>0.66667037039094657</v>
      </c>
      <c r="AD580" t="s">
        <v>976</v>
      </c>
      <c r="AE580">
        <v>3258552118</v>
      </c>
      <c r="AF580" t="s">
        <v>1026</v>
      </c>
    </row>
    <row r="581" spans="1:32" x14ac:dyDescent="0.35">
      <c r="A581">
        <v>579</v>
      </c>
      <c r="B581">
        <v>79</v>
      </c>
      <c r="C581">
        <v>2024</v>
      </c>
      <c r="D581" t="s">
        <v>686</v>
      </c>
      <c r="E581" t="s">
        <v>584</v>
      </c>
      <c r="F581" s="4">
        <v>45444</v>
      </c>
      <c r="G581" t="s">
        <v>98</v>
      </c>
      <c r="H581">
        <v>293485</v>
      </c>
      <c r="I581">
        <v>176091</v>
      </c>
      <c r="J581">
        <v>117394</v>
      </c>
      <c r="K581">
        <v>522552118</v>
      </c>
      <c r="L581">
        <v>1200000000</v>
      </c>
      <c r="M581">
        <v>140000000</v>
      </c>
      <c r="N581">
        <v>260000</v>
      </c>
      <c r="O581">
        <v>110000</v>
      </c>
      <c r="P581">
        <v>900000</v>
      </c>
      <c r="Q581">
        <v>4.0556482927333055E-2</v>
      </c>
      <c r="R581">
        <v>0.13043478260869565</v>
      </c>
      <c r="S581">
        <v>0.4375</v>
      </c>
      <c r="T581">
        <v>0.26</v>
      </c>
      <c r="U581">
        <v>0.24444444444444444</v>
      </c>
      <c r="V581">
        <v>0.2</v>
      </c>
      <c r="W581">
        <v>5.2909447207734731E-2</v>
      </c>
      <c r="X581">
        <v>0.19309689694102683</v>
      </c>
      <c r="Y581">
        <v>19.309689694102683</v>
      </c>
      <c r="Z581" t="s">
        <v>970</v>
      </c>
      <c r="AA581">
        <v>0.6</v>
      </c>
      <c r="AB581">
        <v>0.4</v>
      </c>
      <c r="AC581">
        <v>0.66666666666666663</v>
      </c>
      <c r="AD581" t="s">
        <v>977</v>
      </c>
      <c r="AE581">
        <v>1862552118</v>
      </c>
      <c r="AF581" t="s">
        <v>1027</v>
      </c>
    </row>
    <row r="582" spans="1:32" x14ac:dyDescent="0.35">
      <c r="A582">
        <v>580</v>
      </c>
      <c r="B582">
        <v>80</v>
      </c>
      <c r="C582">
        <v>2024</v>
      </c>
      <c r="D582" t="s">
        <v>687</v>
      </c>
      <c r="E582" t="s">
        <v>20</v>
      </c>
      <c r="F582" s="4">
        <v>45411</v>
      </c>
      <c r="G582" t="s">
        <v>21</v>
      </c>
      <c r="H582">
        <v>290873</v>
      </c>
      <c r="I582">
        <v>174524</v>
      </c>
      <c r="J582">
        <v>116349</v>
      </c>
      <c r="K582">
        <v>1744552118</v>
      </c>
      <c r="L582">
        <v>3200000000</v>
      </c>
      <c r="M582">
        <v>240000000</v>
      </c>
      <c r="N582">
        <v>500000</v>
      </c>
      <c r="O582">
        <v>220000</v>
      </c>
      <c r="P582">
        <v>2200000</v>
      </c>
      <c r="Q582">
        <v>0.1353987396708049</v>
      </c>
      <c r="R582">
        <v>0.34782608695652173</v>
      </c>
      <c r="S582">
        <v>0.75</v>
      </c>
      <c r="T582">
        <v>0.5</v>
      </c>
      <c r="U582">
        <v>0.48888888888888887</v>
      </c>
      <c r="V582">
        <v>0.48888888888888887</v>
      </c>
      <c r="W582">
        <v>5.2438556102204284E-2</v>
      </c>
      <c r="X582">
        <v>0.39399267131681831</v>
      </c>
      <c r="Y582">
        <v>39.399267131681832</v>
      </c>
      <c r="Z582" t="s">
        <v>967</v>
      </c>
      <c r="AA582">
        <v>0.60000068758530356</v>
      </c>
      <c r="AB582">
        <v>0.39999931241469644</v>
      </c>
      <c r="AC582">
        <v>0.66666475670967895</v>
      </c>
      <c r="AD582" t="s">
        <v>977</v>
      </c>
      <c r="AE582">
        <v>5184552118</v>
      </c>
      <c r="AF582" t="s">
        <v>1024</v>
      </c>
    </row>
    <row r="583" spans="1:32" x14ac:dyDescent="0.35">
      <c r="A583">
        <v>581</v>
      </c>
      <c r="B583">
        <v>81</v>
      </c>
      <c r="C583">
        <v>2024</v>
      </c>
      <c r="D583" t="s">
        <v>688</v>
      </c>
      <c r="E583" t="s">
        <v>689</v>
      </c>
      <c r="F583" s="4">
        <v>45361</v>
      </c>
      <c r="G583" t="s">
        <v>602</v>
      </c>
      <c r="H583">
        <v>289224</v>
      </c>
      <c r="I583">
        <v>173534</v>
      </c>
      <c r="J583">
        <v>115690</v>
      </c>
      <c r="K583">
        <v>244552118</v>
      </c>
      <c r="L583">
        <v>700000000</v>
      </c>
      <c r="M583">
        <v>80000000</v>
      </c>
      <c r="N583">
        <v>140000</v>
      </c>
      <c r="O583">
        <v>60000</v>
      </c>
      <c r="P583">
        <v>300000</v>
      </c>
      <c r="Q583">
        <v>1.8980257579800184E-2</v>
      </c>
      <c r="R583">
        <v>7.6086956521739135E-2</v>
      </c>
      <c r="S583">
        <v>0.25</v>
      </c>
      <c r="T583">
        <v>0.14000000000000001</v>
      </c>
      <c r="U583">
        <v>0.13333333333333333</v>
      </c>
      <c r="V583">
        <v>6.6666666666666666E-2</v>
      </c>
      <c r="W583">
        <v>5.2141274542855234E-2</v>
      </c>
      <c r="X583">
        <v>0.10452010250610712</v>
      </c>
      <c r="Y583">
        <v>10.452010250610712</v>
      </c>
      <c r="Z583" t="s">
        <v>970</v>
      </c>
      <c r="AA583">
        <v>0.59999861698890822</v>
      </c>
      <c r="AB583">
        <v>0.40000138301109173</v>
      </c>
      <c r="AC583">
        <v>0.6666705083729989</v>
      </c>
      <c r="AD583" t="s">
        <v>976</v>
      </c>
      <c r="AE583">
        <v>1024552118</v>
      </c>
      <c r="AF583" t="s">
        <v>1034</v>
      </c>
    </row>
    <row r="584" spans="1:32" x14ac:dyDescent="0.35">
      <c r="A584">
        <v>582</v>
      </c>
      <c r="B584">
        <v>82</v>
      </c>
      <c r="C584">
        <v>2024</v>
      </c>
      <c r="D584" t="s">
        <v>690</v>
      </c>
      <c r="E584" t="s">
        <v>691</v>
      </c>
      <c r="F584" s="4">
        <v>45432</v>
      </c>
      <c r="G584" t="s">
        <v>24</v>
      </c>
      <c r="H584">
        <v>288202</v>
      </c>
      <c r="I584">
        <v>172921</v>
      </c>
      <c r="J584">
        <v>115281</v>
      </c>
      <c r="K584">
        <v>1122552118</v>
      </c>
      <c r="L584">
        <v>2200000000</v>
      </c>
      <c r="M584">
        <v>130000000</v>
      </c>
      <c r="N584">
        <v>240000</v>
      </c>
      <c r="O584">
        <v>100000</v>
      </c>
      <c r="P584">
        <v>800000</v>
      </c>
      <c r="Q584">
        <v>8.7123875763734954E-2</v>
      </c>
      <c r="R584">
        <v>0.2391304347826087</v>
      </c>
      <c r="S584">
        <v>0.40625</v>
      </c>
      <c r="T584">
        <v>0.24</v>
      </c>
      <c r="U584">
        <v>0.22222222222222221</v>
      </c>
      <c r="V584">
        <v>0.17777777777777778</v>
      </c>
      <c r="W584">
        <v>5.1957028482421806E-2</v>
      </c>
      <c r="X584">
        <v>0.20680946690580443</v>
      </c>
      <c r="Y584">
        <v>20.680946690580441</v>
      </c>
      <c r="Z584" t="s">
        <v>967</v>
      </c>
      <c r="AA584">
        <v>0.59999930604228979</v>
      </c>
      <c r="AB584">
        <v>0.40000069395771021</v>
      </c>
      <c r="AC584">
        <v>0.66666859432920234</v>
      </c>
      <c r="AD584" t="s">
        <v>976</v>
      </c>
      <c r="AE584">
        <v>3452552118</v>
      </c>
      <c r="AF584" t="s">
        <v>1032</v>
      </c>
    </row>
    <row r="585" spans="1:32" x14ac:dyDescent="0.35">
      <c r="A585">
        <v>583</v>
      </c>
      <c r="B585">
        <v>83</v>
      </c>
      <c r="C585">
        <v>2024</v>
      </c>
      <c r="D585" t="s">
        <v>692</v>
      </c>
      <c r="E585" t="s">
        <v>562</v>
      </c>
      <c r="F585" s="4">
        <v>45335</v>
      </c>
      <c r="G585" t="s">
        <v>24</v>
      </c>
      <c r="H585">
        <v>285548</v>
      </c>
      <c r="I585">
        <v>171329</v>
      </c>
      <c r="J585">
        <v>114219</v>
      </c>
      <c r="K585">
        <v>744552118</v>
      </c>
      <c r="L585">
        <v>1600000000</v>
      </c>
      <c r="M585">
        <v>150000000</v>
      </c>
      <c r="N585">
        <v>300000</v>
      </c>
      <c r="O585">
        <v>130000</v>
      </c>
      <c r="P585">
        <v>1200000</v>
      </c>
      <c r="Q585">
        <v>5.7786418276801761E-2</v>
      </c>
      <c r="R585">
        <v>0.17391304347826086</v>
      </c>
      <c r="S585">
        <v>0.46875</v>
      </c>
      <c r="T585">
        <v>0.3</v>
      </c>
      <c r="U585">
        <v>0.28888888888888886</v>
      </c>
      <c r="V585">
        <v>0.26666666666666666</v>
      </c>
      <c r="W585">
        <v>5.1478565620983137E-2</v>
      </c>
      <c r="X585">
        <v>0.22749747045499238</v>
      </c>
      <c r="Y585">
        <v>22.749747045499237</v>
      </c>
      <c r="Z585" t="s">
        <v>967</v>
      </c>
      <c r="AA585">
        <v>0.6000007004076372</v>
      </c>
      <c r="AB585">
        <v>0.39999929959236274</v>
      </c>
      <c r="AC585">
        <v>0.66666472109216768</v>
      </c>
      <c r="AD585" t="s">
        <v>977</v>
      </c>
      <c r="AE585">
        <v>2494552118</v>
      </c>
      <c r="AF585" t="s">
        <v>1033</v>
      </c>
    </row>
    <row r="586" spans="1:32" x14ac:dyDescent="0.35">
      <c r="A586">
        <v>584</v>
      </c>
      <c r="B586">
        <v>84</v>
      </c>
      <c r="C586">
        <v>2024</v>
      </c>
      <c r="D586" t="s">
        <v>693</v>
      </c>
      <c r="E586" t="s">
        <v>582</v>
      </c>
      <c r="F586" s="4">
        <v>45420</v>
      </c>
      <c r="G586" t="s">
        <v>452</v>
      </c>
      <c r="H586">
        <v>272714</v>
      </c>
      <c r="I586">
        <v>163628</v>
      </c>
      <c r="J586">
        <v>109086</v>
      </c>
      <c r="K586">
        <v>611552118</v>
      </c>
      <c r="L586">
        <v>1500000000</v>
      </c>
      <c r="M586">
        <v>150000000</v>
      </c>
      <c r="N586">
        <v>260000</v>
      </c>
      <c r="O586">
        <v>110000</v>
      </c>
      <c r="P586">
        <v>900000</v>
      </c>
      <c r="Q586">
        <v>4.7463979531399338E-2</v>
      </c>
      <c r="R586">
        <v>0.16304347826086957</v>
      </c>
      <c r="S586">
        <v>0.46875</v>
      </c>
      <c r="T586">
        <v>0.26</v>
      </c>
      <c r="U586">
        <v>0.24444444444444444</v>
      </c>
      <c r="V586">
        <v>0.2</v>
      </c>
      <c r="W586">
        <v>4.9164853351313251E-2</v>
      </c>
      <c r="X586">
        <v>0.20415931926642195</v>
      </c>
      <c r="Y586">
        <v>20.415931926642195</v>
      </c>
      <c r="Z586" t="s">
        <v>967</v>
      </c>
      <c r="AA586">
        <v>0.59999853326195207</v>
      </c>
      <c r="AB586">
        <v>0.40000146673804793</v>
      </c>
      <c r="AC586">
        <v>0.66667074094898182</v>
      </c>
      <c r="AD586" t="s">
        <v>976</v>
      </c>
      <c r="AE586">
        <v>2261552118</v>
      </c>
      <c r="AF586" t="s">
        <v>1032</v>
      </c>
    </row>
    <row r="587" spans="1:32" x14ac:dyDescent="0.35">
      <c r="A587">
        <v>585</v>
      </c>
      <c r="B587">
        <v>85</v>
      </c>
      <c r="C587">
        <v>2024</v>
      </c>
      <c r="D587" t="s">
        <v>694</v>
      </c>
      <c r="E587" t="s">
        <v>214</v>
      </c>
      <c r="F587" s="4">
        <v>45425</v>
      </c>
      <c r="G587" t="s">
        <v>18</v>
      </c>
      <c r="H587">
        <v>270719</v>
      </c>
      <c r="I587">
        <v>162431</v>
      </c>
      <c r="J587">
        <v>108288</v>
      </c>
      <c r="K587">
        <v>822552118</v>
      </c>
      <c r="L587">
        <v>2000000000</v>
      </c>
      <c r="M587">
        <v>180000000</v>
      </c>
      <c r="N587">
        <v>320000</v>
      </c>
      <c r="O587">
        <v>140000</v>
      </c>
      <c r="P587">
        <v>1800000</v>
      </c>
      <c r="Q587">
        <v>6.3840179345534001E-2</v>
      </c>
      <c r="R587">
        <v>0.21739130434782608</v>
      </c>
      <c r="S587">
        <v>0.5625</v>
      </c>
      <c r="T587">
        <v>0.32</v>
      </c>
      <c r="U587">
        <v>0.31111111111111112</v>
      </c>
      <c r="V587">
        <v>0.4</v>
      </c>
      <c r="W587">
        <v>4.8805194945672654E-2</v>
      </c>
      <c r="X587">
        <v>0.27143576990979496</v>
      </c>
      <c r="Y587">
        <v>27.143576990979497</v>
      </c>
      <c r="Z587" t="s">
        <v>967</v>
      </c>
      <c r="AA587">
        <v>0.59999852245317098</v>
      </c>
      <c r="AB587">
        <v>0.40000147754682902</v>
      </c>
      <c r="AC587">
        <v>0.66667077097352101</v>
      </c>
      <c r="AD587" t="s">
        <v>976</v>
      </c>
      <c r="AE587">
        <v>3002552118</v>
      </c>
      <c r="AF587" t="s">
        <v>1032</v>
      </c>
    </row>
    <row r="588" spans="1:32" x14ac:dyDescent="0.35">
      <c r="A588">
        <v>586</v>
      </c>
      <c r="B588">
        <v>86</v>
      </c>
      <c r="C588">
        <v>2024</v>
      </c>
      <c r="D588" t="s">
        <v>695</v>
      </c>
      <c r="E588" t="s">
        <v>20</v>
      </c>
      <c r="F588" s="4">
        <v>45458</v>
      </c>
      <c r="G588" t="s">
        <v>24</v>
      </c>
      <c r="H588">
        <v>263426</v>
      </c>
      <c r="I588">
        <v>158056</v>
      </c>
      <c r="J588">
        <v>105370</v>
      </c>
      <c r="K588">
        <v>988552118</v>
      </c>
      <c r="L588">
        <v>2200000000</v>
      </c>
      <c r="M588">
        <v>160000000</v>
      </c>
      <c r="N588">
        <v>300000</v>
      </c>
      <c r="O588">
        <v>130000</v>
      </c>
      <c r="P588">
        <v>1200000</v>
      </c>
      <c r="Q588">
        <v>7.6723824696938531E-2</v>
      </c>
      <c r="R588">
        <v>0.2391304347826087</v>
      </c>
      <c r="S588">
        <v>0.5</v>
      </c>
      <c r="T588">
        <v>0.3</v>
      </c>
      <c r="U588">
        <v>0.28888888888888886</v>
      </c>
      <c r="V588">
        <v>0.26666666666666666</v>
      </c>
      <c r="W588">
        <v>4.7490413616180484E-2</v>
      </c>
      <c r="X588">
        <v>0.2462419634118278</v>
      </c>
      <c r="Y588">
        <v>24.624196341182781</v>
      </c>
      <c r="Z588" t="s">
        <v>967</v>
      </c>
      <c r="AA588">
        <v>0.60000151845300009</v>
      </c>
      <c r="AB588">
        <v>0.39999848154699991</v>
      </c>
      <c r="AC588">
        <v>0.66666244875234093</v>
      </c>
      <c r="AD588" t="s">
        <v>977</v>
      </c>
      <c r="AE588">
        <v>3348552118</v>
      </c>
      <c r="AF588" t="s">
        <v>1027</v>
      </c>
    </row>
    <row r="589" spans="1:32" x14ac:dyDescent="0.35">
      <c r="A589">
        <v>587</v>
      </c>
      <c r="B589">
        <v>87</v>
      </c>
      <c r="C589">
        <v>2024</v>
      </c>
      <c r="D589" t="s">
        <v>696</v>
      </c>
      <c r="E589" t="s">
        <v>440</v>
      </c>
      <c r="F589" s="4">
        <v>45436</v>
      </c>
      <c r="G589" t="s">
        <v>441</v>
      </c>
      <c r="H589">
        <v>262476</v>
      </c>
      <c r="I589">
        <v>157486</v>
      </c>
      <c r="J589">
        <v>104990</v>
      </c>
      <c r="K589">
        <v>2488552118</v>
      </c>
      <c r="L589">
        <v>4600000000</v>
      </c>
      <c r="M589">
        <v>180000000</v>
      </c>
      <c r="N589">
        <v>400000</v>
      </c>
      <c r="O589">
        <v>170000</v>
      </c>
      <c r="P589">
        <v>1500000</v>
      </c>
      <c r="Q589">
        <v>0.19314230678794325</v>
      </c>
      <c r="R589">
        <v>0.5</v>
      </c>
      <c r="S589">
        <v>0.5625</v>
      </c>
      <c r="T589">
        <v>0.4</v>
      </c>
      <c r="U589">
        <v>0.37777777777777777</v>
      </c>
      <c r="V589">
        <v>0.33333333333333331</v>
      </c>
      <c r="W589">
        <v>4.7319147708732578E-2</v>
      </c>
      <c r="X589">
        <v>0.35445683258090144</v>
      </c>
      <c r="Y589">
        <v>35.445683258090142</v>
      </c>
      <c r="Z589" t="s">
        <v>967</v>
      </c>
      <c r="AA589">
        <v>0.60000152394885631</v>
      </c>
      <c r="AB589">
        <v>0.39999847605114375</v>
      </c>
      <c r="AC589">
        <v>0.66666243348615117</v>
      </c>
      <c r="AD589" t="s">
        <v>977</v>
      </c>
      <c r="AE589">
        <v>7268552118</v>
      </c>
      <c r="AF589" t="s">
        <v>1032</v>
      </c>
    </row>
    <row r="590" spans="1:32" x14ac:dyDescent="0.35">
      <c r="A590">
        <v>588</v>
      </c>
      <c r="B590">
        <v>88</v>
      </c>
      <c r="C590">
        <v>2024</v>
      </c>
      <c r="D590" t="s">
        <v>697</v>
      </c>
      <c r="E590" t="s">
        <v>651</v>
      </c>
      <c r="F590" s="4">
        <v>45383</v>
      </c>
      <c r="G590" t="s">
        <v>48</v>
      </c>
      <c r="H590">
        <v>255212</v>
      </c>
      <c r="I590">
        <v>153127</v>
      </c>
      <c r="J590">
        <v>102085</v>
      </c>
      <c r="K590">
        <v>522552118</v>
      </c>
      <c r="L590">
        <v>1300000000</v>
      </c>
      <c r="M590">
        <v>180000000</v>
      </c>
      <c r="N590">
        <v>400000</v>
      </c>
      <c r="O590">
        <v>170000</v>
      </c>
      <c r="P590">
        <v>1600000</v>
      </c>
      <c r="Q590">
        <v>4.0556482927333055E-2</v>
      </c>
      <c r="R590">
        <v>0.14130434782608695</v>
      </c>
      <c r="S590">
        <v>0.5625</v>
      </c>
      <c r="T590">
        <v>0.4</v>
      </c>
      <c r="U590">
        <v>0.37777777777777777</v>
      </c>
      <c r="V590">
        <v>0.35555555555555557</v>
      </c>
      <c r="W590">
        <v>4.6009594496415132E-2</v>
      </c>
      <c r="X590">
        <v>0.26853573922973817</v>
      </c>
      <c r="Y590">
        <v>26.853573922973816</v>
      </c>
      <c r="Z590" t="s">
        <v>967</v>
      </c>
      <c r="AA590">
        <v>0.59999921633778974</v>
      </c>
      <c r="AB590">
        <v>0.40000078366221026</v>
      </c>
      <c r="AC590">
        <v>0.6666688435089827</v>
      </c>
      <c r="AD590" t="s">
        <v>976</v>
      </c>
      <c r="AE590">
        <v>2002552118</v>
      </c>
      <c r="AF590" t="s">
        <v>1024</v>
      </c>
    </row>
    <row r="591" spans="1:32" x14ac:dyDescent="0.35">
      <c r="A591">
        <v>589</v>
      </c>
      <c r="B591">
        <v>89</v>
      </c>
      <c r="C591">
        <v>2024</v>
      </c>
      <c r="D591" t="s">
        <v>698</v>
      </c>
      <c r="E591" t="s">
        <v>246</v>
      </c>
      <c r="F591" s="4">
        <v>45453</v>
      </c>
      <c r="G591" t="s">
        <v>602</v>
      </c>
      <c r="H591">
        <v>251792</v>
      </c>
      <c r="I591">
        <v>151075</v>
      </c>
      <c r="J591">
        <v>100717</v>
      </c>
      <c r="K591">
        <v>522552118</v>
      </c>
      <c r="L591">
        <v>1200000000</v>
      </c>
      <c r="M591">
        <v>120000000</v>
      </c>
      <c r="N591">
        <v>220000</v>
      </c>
      <c r="O591">
        <v>90000</v>
      </c>
      <c r="P591">
        <v>700000</v>
      </c>
      <c r="Q591">
        <v>4.0556482927333055E-2</v>
      </c>
      <c r="R591">
        <v>0.13043478260869565</v>
      </c>
      <c r="S591">
        <v>0.375</v>
      </c>
      <c r="T591">
        <v>0.22</v>
      </c>
      <c r="U591">
        <v>0.2</v>
      </c>
      <c r="V591">
        <v>0.15555555555555556</v>
      </c>
      <c r="W591">
        <v>4.5393037229602681E-2</v>
      </c>
      <c r="X591">
        <v>0.16618398073232118</v>
      </c>
      <c r="Y591">
        <v>16.618398073232118</v>
      </c>
      <c r="Z591" t="s">
        <v>970</v>
      </c>
      <c r="AA591">
        <v>0.59999920569358833</v>
      </c>
      <c r="AB591">
        <v>0.40000079430641167</v>
      </c>
      <c r="AC591">
        <v>0.66666887307628664</v>
      </c>
      <c r="AD591" t="s">
        <v>976</v>
      </c>
      <c r="AE591">
        <v>1842552118</v>
      </c>
      <c r="AF591" t="s">
        <v>1027</v>
      </c>
    </row>
    <row r="592" spans="1:32" x14ac:dyDescent="0.35">
      <c r="A592">
        <v>590</v>
      </c>
      <c r="B592">
        <v>90</v>
      </c>
      <c r="C592">
        <v>2024</v>
      </c>
      <c r="D592" t="s">
        <v>514</v>
      </c>
      <c r="E592" t="s">
        <v>214</v>
      </c>
      <c r="F592" s="4">
        <v>45247</v>
      </c>
      <c r="G592" t="s">
        <v>215</v>
      </c>
      <c r="H592">
        <v>248763</v>
      </c>
      <c r="I592">
        <v>149258</v>
      </c>
      <c r="J592">
        <v>99505</v>
      </c>
      <c r="K592">
        <v>1744552118</v>
      </c>
      <c r="L592">
        <v>2800000000</v>
      </c>
      <c r="M592">
        <v>220000000</v>
      </c>
      <c r="N592">
        <v>500000</v>
      </c>
      <c r="O592">
        <v>220000</v>
      </c>
      <c r="P592">
        <v>2000000</v>
      </c>
      <c r="Q592">
        <v>0.1353987396708049</v>
      </c>
      <c r="R592">
        <v>0.30434782608695654</v>
      </c>
      <c r="S592">
        <v>0.6875</v>
      </c>
      <c r="T592">
        <v>0.5</v>
      </c>
      <c r="U592">
        <v>0.48888888888888887</v>
      </c>
      <c r="V592">
        <v>0.44444444444444442</v>
      </c>
      <c r="W592">
        <v>4.4846969404697734E-2</v>
      </c>
      <c r="X592">
        <v>0.37105795909893319</v>
      </c>
      <c r="Y592">
        <v>37.105795909893317</v>
      </c>
      <c r="Z592" t="s">
        <v>967</v>
      </c>
      <c r="AA592">
        <v>0.60000080397808353</v>
      </c>
      <c r="AB592">
        <v>0.39999919602191647</v>
      </c>
      <c r="AC592">
        <v>0.66666443339720483</v>
      </c>
      <c r="AD592" t="s">
        <v>977</v>
      </c>
      <c r="AE592">
        <v>4764552118</v>
      </c>
      <c r="AF592" t="s">
        <v>1026</v>
      </c>
    </row>
    <row r="593" spans="1:32" x14ac:dyDescent="0.35">
      <c r="A593">
        <v>591</v>
      </c>
      <c r="B593">
        <v>91</v>
      </c>
      <c r="C593">
        <v>2024</v>
      </c>
      <c r="D593" t="s">
        <v>699</v>
      </c>
      <c r="E593" t="s">
        <v>601</v>
      </c>
      <c r="F593" s="4">
        <v>45474</v>
      </c>
      <c r="G593" t="s">
        <v>98</v>
      </c>
      <c r="H593">
        <v>239438</v>
      </c>
      <c r="I593">
        <v>143663</v>
      </c>
      <c r="J593">
        <v>95775</v>
      </c>
      <c r="K593">
        <v>822552118</v>
      </c>
      <c r="L593">
        <v>1800000000</v>
      </c>
      <c r="M593">
        <v>140000000</v>
      </c>
      <c r="N593">
        <v>260000</v>
      </c>
      <c r="O593">
        <v>110000</v>
      </c>
      <c r="P593">
        <v>900000</v>
      </c>
      <c r="Q593">
        <v>6.3840179345534001E-2</v>
      </c>
      <c r="R593">
        <v>0.19565217391304349</v>
      </c>
      <c r="S593">
        <v>0.4375</v>
      </c>
      <c r="T593">
        <v>0.26</v>
      </c>
      <c r="U593">
        <v>0.24444444444444444</v>
      </c>
      <c r="V593">
        <v>0.2</v>
      </c>
      <c r="W593">
        <v>4.316585931316963E-2</v>
      </c>
      <c r="X593">
        <v>0.20730312414963994</v>
      </c>
      <c r="Y593">
        <v>20.730312414963993</v>
      </c>
      <c r="Z593" t="s">
        <v>967</v>
      </c>
      <c r="AA593">
        <v>0.60000083528930248</v>
      </c>
      <c r="AB593">
        <v>0.39999916471069757</v>
      </c>
      <c r="AC593">
        <v>0.66666434642183448</v>
      </c>
      <c r="AD593" t="s">
        <v>977</v>
      </c>
      <c r="AE593">
        <v>2762552118</v>
      </c>
      <c r="AF593" t="s">
        <v>1028</v>
      </c>
    </row>
    <row r="594" spans="1:32" x14ac:dyDescent="0.35">
      <c r="A594">
        <v>592</v>
      </c>
      <c r="B594">
        <v>92</v>
      </c>
      <c r="C594">
        <v>2024</v>
      </c>
      <c r="D594" t="s">
        <v>700</v>
      </c>
      <c r="E594" t="s">
        <v>591</v>
      </c>
      <c r="F594" s="4">
        <v>45413</v>
      </c>
      <c r="G594" t="s">
        <v>85</v>
      </c>
      <c r="H594">
        <v>230240</v>
      </c>
      <c r="I594">
        <v>138144</v>
      </c>
      <c r="J594">
        <v>92096</v>
      </c>
      <c r="K594">
        <v>522552118</v>
      </c>
      <c r="L594">
        <v>1200000000</v>
      </c>
      <c r="M594">
        <v>120000000</v>
      </c>
      <c r="N594">
        <v>220000</v>
      </c>
      <c r="O594">
        <v>90000</v>
      </c>
      <c r="P594">
        <v>700000</v>
      </c>
      <c r="Q594">
        <v>4.0556482927333055E-2</v>
      </c>
      <c r="R594">
        <v>0.13043478260869565</v>
      </c>
      <c r="S594">
        <v>0.375</v>
      </c>
      <c r="T594">
        <v>0.22</v>
      </c>
      <c r="U594">
        <v>0.2</v>
      </c>
      <c r="V594">
        <v>0.15555555555555556</v>
      </c>
      <c r="W594">
        <v>4.150764476926877E-2</v>
      </c>
      <c r="X594">
        <v>0.16575658756168446</v>
      </c>
      <c r="Y594">
        <v>16.575658756168448</v>
      </c>
      <c r="Z594" t="s">
        <v>970</v>
      </c>
      <c r="AA594">
        <v>0.6</v>
      </c>
      <c r="AB594">
        <v>0.4</v>
      </c>
      <c r="AC594">
        <v>0.66666666666666663</v>
      </c>
      <c r="AD594" t="s">
        <v>977</v>
      </c>
      <c r="AE594">
        <v>1842552118</v>
      </c>
      <c r="AF594" t="s">
        <v>1032</v>
      </c>
    </row>
    <row r="595" spans="1:32" x14ac:dyDescent="0.35">
      <c r="A595">
        <v>593</v>
      </c>
      <c r="B595">
        <v>93</v>
      </c>
      <c r="C595">
        <v>2024</v>
      </c>
      <c r="D595" t="s">
        <v>701</v>
      </c>
      <c r="E595" t="s">
        <v>249</v>
      </c>
      <c r="F595" s="4">
        <v>45483</v>
      </c>
      <c r="G595" t="s">
        <v>59</v>
      </c>
      <c r="H595">
        <v>230000</v>
      </c>
      <c r="I595">
        <v>138000</v>
      </c>
      <c r="J595">
        <v>92000</v>
      </c>
      <c r="K595">
        <v>1122552118</v>
      </c>
      <c r="L595">
        <v>2400000000</v>
      </c>
      <c r="M595">
        <v>140000000</v>
      </c>
      <c r="N595">
        <v>260000</v>
      </c>
      <c r="O595">
        <v>110000</v>
      </c>
      <c r="P595">
        <v>900000</v>
      </c>
      <c r="Q595">
        <v>8.7123875763734954E-2</v>
      </c>
      <c r="R595">
        <v>0.2608695652173913</v>
      </c>
      <c r="S595">
        <v>0.4375</v>
      </c>
      <c r="T595">
        <v>0.26</v>
      </c>
      <c r="U595">
        <v>0.24444444444444444</v>
      </c>
      <c r="V595">
        <v>0.2</v>
      </c>
      <c r="W595">
        <v>4.1464377592650349E-2</v>
      </c>
      <c r="X595">
        <v>0.22239398303739816</v>
      </c>
      <c r="Y595">
        <v>22.239398303739815</v>
      </c>
      <c r="Z595" t="s">
        <v>967</v>
      </c>
      <c r="AA595">
        <v>0.6</v>
      </c>
      <c r="AB595">
        <v>0.4</v>
      </c>
      <c r="AC595">
        <v>0.66666666666666663</v>
      </c>
      <c r="AD595" t="s">
        <v>977</v>
      </c>
      <c r="AE595">
        <v>3662552118</v>
      </c>
      <c r="AF595" t="s">
        <v>1028</v>
      </c>
    </row>
    <row r="596" spans="1:32" x14ac:dyDescent="0.35">
      <c r="A596">
        <v>594</v>
      </c>
      <c r="B596">
        <v>94</v>
      </c>
      <c r="C596">
        <v>2024</v>
      </c>
      <c r="D596" t="s">
        <v>702</v>
      </c>
      <c r="E596" t="s">
        <v>440</v>
      </c>
      <c r="F596" s="4">
        <v>45464</v>
      </c>
      <c r="G596" t="s">
        <v>441</v>
      </c>
      <c r="H596">
        <v>223749</v>
      </c>
      <c r="I596">
        <v>134249</v>
      </c>
      <c r="J596">
        <v>89500</v>
      </c>
      <c r="K596">
        <v>2112552118</v>
      </c>
      <c r="L596">
        <v>4800000000</v>
      </c>
      <c r="M596">
        <v>190000000</v>
      </c>
      <c r="N596">
        <v>420000</v>
      </c>
      <c r="O596">
        <v>180000</v>
      </c>
      <c r="P596">
        <v>1600000</v>
      </c>
      <c r="Q596">
        <v>0.16396007394379808</v>
      </c>
      <c r="R596">
        <v>0.52173913043478259</v>
      </c>
      <c r="S596">
        <v>0.59375</v>
      </c>
      <c r="T596">
        <v>0.42</v>
      </c>
      <c r="U596">
        <v>0.4</v>
      </c>
      <c r="V596">
        <v>0.35555555555555557</v>
      </c>
      <c r="W596">
        <v>4.0337447921643142E-2</v>
      </c>
      <c r="X596">
        <v>0.36517475142184413</v>
      </c>
      <c r="Y596">
        <v>36.517475142184416</v>
      </c>
      <c r="Z596" t="s">
        <v>967</v>
      </c>
      <c r="AA596">
        <v>0.59999821228251304</v>
      </c>
      <c r="AB596">
        <v>0.40000178771748701</v>
      </c>
      <c r="AC596">
        <v>0.66667163256337103</v>
      </c>
      <c r="AD596" t="s">
        <v>976</v>
      </c>
      <c r="AE596">
        <v>7102552118</v>
      </c>
      <c r="AF596" t="s">
        <v>1027</v>
      </c>
    </row>
    <row r="597" spans="1:32" x14ac:dyDescent="0.35">
      <c r="A597">
        <v>595</v>
      </c>
      <c r="B597">
        <v>95</v>
      </c>
      <c r="C597">
        <v>2024</v>
      </c>
      <c r="D597" t="s">
        <v>703</v>
      </c>
      <c r="E597" t="s">
        <v>584</v>
      </c>
      <c r="F597" s="4">
        <v>45327</v>
      </c>
      <c r="G597" t="s">
        <v>85</v>
      </c>
      <c r="H597">
        <v>222698</v>
      </c>
      <c r="I597">
        <v>133619</v>
      </c>
      <c r="J597">
        <v>89079</v>
      </c>
      <c r="K597">
        <v>611552118</v>
      </c>
      <c r="L597">
        <v>1400000000</v>
      </c>
      <c r="M597">
        <v>150000000</v>
      </c>
      <c r="N597">
        <v>280000</v>
      </c>
      <c r="O597">
        <v>120000</v>
      </c>
      <c r="P597">
        <v>1000000</v>
      </c>
      <c r="Q597">
        <v>4.7463979531399338E-2</v>
      </c>
      <c r="R597">
        <v>0.15217391304347827</v>
      </c>
      <c r="S597">
        <v>0.46875</v>
      </c>
      <c r="T597">
        <v>0.28000000000000003</v>
      </c>
      <c r="U597">
        <v>0.26666666666666666</v>
      </c>
      <c r="V597">
        <v>0.22222222222222221</v>
      </c>
      <c r="W597">
        <v>4.014797374403499E-2</v>
      </c>
      <c r="X597">
        <v>0.20967519197822038</v>
      </c>
      <c r="Y597">
        <v>20.967519197822039</v>
      </c>
      <c r="Z597" t="s">
        <v>967</v>
      </c>
      <c r="AA597">
        <v>0.60000089807721668</v>
      </c>
      <c r="AB597">
        <v>0.39999910192278332</v>
      </c>
      <c r="AC597">
        <v>0.66666417201146544</v>
      </c>
      <c r="AD597" t="s">
        <v>977</v>
      </c>
      <c r="AE597">
        <v>2161552118</v>
      </c>
      <c r="AF597" t="s">
        <v>1033</v>
      </c>
    </row>
    <row r="598" spans="1:32" x14ac:dyDescent="0.35">
      <c r="A598">
        <v>596</v>
      </c>
      <c r="B598">
        <v>96</v>
      </c>
      <c r="C598">
        <v>2024</v>
      </c>
      <c r="D598" t="s">
        <v>704</v>
      </c>
      <c r="E598" t="s">
        <v>74</v>
      </c>
      <c r="F598" s="4">
        <v>45492</v>
      </c>
      <c r="G598" t="s">
        <v>38</v>
      </c>
      <c r="H598">
        <v>219954</v>
      </c>
      <c r="I598">
        <v>131972</v>
      </c>
      <c r="J598">
        <v>87982</v>
      </c>
      <c r="K598">
        <v>1988552118</v>
      </c>
      <c r="L598">
        <v>3400000000</v>
      </c>
      <c r="M598">
        <v>180000000</v>
      </c>
      <c r="N598">
        <v>320000</v>
      </c>
      <c r="O598">
        <v>140000</v>
      </c>
      <c r="P598">
        <v>1500000</v>
      </c>
      <c r="Q598">
        <v>0.15433614609094168</v>
      </c>
      <c r="R598">
        <v>0.36956521739130432</v>
      </c>
      <c r="S598">
        <v>0.5625</v>
      </c>
      <c r="T598">
        <v>0.32</v>
      </c>
      <c r="U598">
        <v>0.31111111111111112</v>
      </c>
      <c r="V598">
        <v>0.33333333333333331</v>
      </c>
      <c r="W598">
        <v>3.9653285691364414E-2</v>
      </c>
      <c r="X598">
        <v>0.3045878991233858</v>
      </c>
      <c r="Y598">
        <v>30.458789912338581</v>
      </c>
      <c r="Z598" t="s">
        <v>967</v>
      </c>
      <c r="AA598">
        <v>0.59999818143793704</v>
      </c>
      <c r="AB598">
        <v>0.40000181856206296</v>
      </c>
      <c r="AC598">
        <v>0.66667171824326377</v>
      </c>
      <c r="AD598" t="s">
        <v>976</v>
      </c>
      <c r="AE598">
        <v>5568552118</v>
      </c>
      <c r="AF598" t="s">
        <v>1028</v>
      </c>
    </row>
    <row r="599" spans="1:32" x14ac:dyDescent="0.35">
      <c r="A599">
        <v>597</v>
      </c>
      <c r="B599">
        <v>97</v>
      </c>
      <c r="C599">
        <v>2024</v>
      </c>
      <c r="D599" t="s">
        <v>705</v>
      </c>
      <c r="E599" t="s">
        <v>538</v>
      </c>
      <c r="F599" s="4">
        <v>45460</v>
      </c>
      <c r="G599" t="s">
        <v>24</v>
      </c>
      <c r="H599">
        <v>217945</v>
      </c>
      <c r="I599">
        <v>130767</v>
      </c>
      <c r="J599">
        <v>87178</v>
      </c>
      <c r="K599">
        <v>822552118</v>
      </c>
      <c r="L599">
        <v>2000000000</v>
      </c>
      <c r="M599">
        <v>160000000</v>
      </c>
      <c r="N599">
        <v>300000</v>
      </c>
      <c r="O599">
        <v>130000</v>
      </c>
      <c r="P599">
        <v>1200000</v>
      </c>
      <c r="Q599">
        <v>6.3840179345534001E-2</v>
      </c>
      <c r="R599">
        <v>0.21739130434782608</v>
      </c>
      <c r="S599">
        <v>0.5</v>
      </c>
      <c r="T599">
        <v>0.3</v>
      </c>
      <c r="U599">
        <v>0.28888888888888886</v>
      </c>
      <c r="V599">
        <v>0.26666666666666666</v>
      </c>
      <c r="W599">
        <v>3.9291103367087743E-2</v>
      </c>
      <c r="X599">
        <v>0.23932533094726177</v>
      </c>
      <c r="Y599">
        <v>23.932533094726178</v>
      </c>
      <c r="Z599" t="s">
        <v>967</v>
      </c>
      <c r="AA599">
        <v>0.6</v>
      </c>
      <c r="AB599">
        <v>0.4</v>
      </c>
      <c r="AC599">
        <v>0.66666666666666663</v>
      </c>
      <c r="AD599" t="s">
        <v>977</v>
      </c>
      <c r="AE599">
        <v>2982552118</v>
      </c>
      <c r="AF599" t="s">
        <v>1027</v>
      </c>
    </row>
    <row r="600" spans="1:32" x14ac:dyDescent="0.35">
      <c r="A600">
        <v>598</v>
      </c>
      <c r="B600">
        <v>98</v>
      </c>
      <c r="C600">
        <v>2024</v>
      </c>
      <c r="D600" t="s">
        <v>706</v>
      </c>
      <c r="E600" t="s">
        <v>20</v>
      </c>
      <c r="F600" s="4">
        <v>45411</v>
      </c>
      <c r="G600" t="s">
        <v>21</v>
      </c>
      <c r="H600">
        <v>215757</v>
      </c>
      <c r="I600">
        <v>129454</v>
      </c>
      <c r="J600">
        <v>86303</v>
      </c>
      <c r="K600">
        <v>1744552118</v>
      </c>
      <c r="L600">
        <v>3200000000</v>
      </c>
      <c r="M600">
        <v>240000000</v>
      </c>
      <c r="N600">
        <v>500000</v>
      </c>
      <c r="O600">
        <v>220000</v>
      </c>
      <c r="P600">
        <v>2200000</v>
      </c>
      <c r="Q600">
        <v>0.1353987396708049</v>
      </c>
      <c r="R600">
        <v>0.34782608695652173</v>
      </c>
      <c r="S600">
        <v>0.75</v>
      </c>
      <c r="T600">
        <v>0.5</v>
      </c>
      <c r="U600">
        <v>0.48888888888888887</v>
      </c>
      <c r="V600">
        <v>0.48888888888888887</v>
      </c>
      <c r="W600">
        <v>3.8896650940249834E-2</v>
      </c>
      <c r="X600">
        <v>0.39250306174900335</v>
      </c>
      <c r="Y600">
        <v>39.250306174900338</v>
      </c>
      <c r="Z600" t="s">
        <v>967</v>
      </c>
      <c r="AA600">
        <v>0.59999907303123423</v>
      </c>
      <c r="AB600">
        <v>0.40000092696876577</v>
      </c>
      <c r="AC600">
        <v>0.66666924158388308</v>
      </c>
      <c r="AD600" t="s">
        <v>976</v>
      </c>
      <c r="AE600">
        <v>5184552118</v>
      </c>
      <c r="AF600" t="s">
        <v>1024</v>
      </c>
    </row>
    <row r="601" spans="1:32" x14ac:dyDescent="0.35">
      <c r="A601">
        <v>599</v>
      </c>
      <c r="B601">
        <v>99</v>
      </c>
      <c r="C601">
        <v>2024</v>
      </c>
      <c r="D601" t="s">
        <v>707</v>
      </c>
      <c r="E601" t="s">
        <v>88</v>
      </c>
      <c r="F601" s="4">
        <v>45467</v>
      </c>
      <c r="G601" t="s">
        <v>24</v>
      </c>
      <c r="H601">
        <v>215033</v>
      </c>
      <c r="I601">
        <v>129020</v>
      </c>
      <c r="J601">
        <v>86013</v>
      </c>
      <c r="K601">
        <v>1122552118</v>
      </c>
      <c r="L601">
        <v>2200000000</v>
      </c>
      <c r="M601">
        <v>150000000</v>
      </c>
      <c r="N601">
        <v>280000</v>
      </c>
      <c r="O601">
        <v>120000</v>
      </c>
      <c r="P601">
        <v>1000000</v>
      </c>
      <c r="Q601">
        <v>8.7123875763734954E-2</v>
      </c>
      <c r="R601">
        <v>0.2391304347826087</v>
      </c>
      <c r="S601">
        <v>0.46875</v>
      </c>
      <c r="T601">
        <v>0.28000000000000003</v>
      </c>
      <c r="U601">
        <v>0.26666666666666666</v>
      </c>
      <c r="V601">
        <v>0.22222222222222221</v>
      </c>
      <c r="W601">
        <v>3.8766128290784269E-2</v>
      </c>
      <c r="X601">
        <v>0.23144457899583537</v>
      </c>
      <c r="Y601">
        <v>23.144457899583536</v>
      </c>
      <c r="Z601" t="s">
        <v>967</v>
      </c>
      <c r="AA601">
        <v>0.60000093008980016</v>
      </c>
      <c r="AB601">
        <v>0.39999906991019984</v>
      </c>
      <c r="AC601">
        <v>0.66666408308789338</v>
      </c>
      <c r="AD601" t="s">
        <v>977</v>
      </c>
      <c r="AE601">
        <v>3472552118</v>
      </c>
      <c r="AF601" t="s">
        <v>1027</v>
      </c>
    </row>
    <row r="602" spans="1:32" x14ac:dyDescent="0.35">
      <c r="A602">
        <v>600</v>
      </c>
      <c r="B602">
        <v>100</v>
      </c>
      <c r="C602">
        <v>2024</v>
      </c>
      <c r="D602" t="s">
        <v>308</v>
      </c>
      <c r="E602" t="s">
        <v>20</v>
      </c>
      <c r="F602" s="4">
        <v>44491</v>
      </c>
      <c r="G602" t="s">
        <v>21</v>
      </c>
      <c r="H602">
        <v>210075</v>
      </c>
      <c r="I602">
        <v>126045</v>
      </c>
      <c r="J602">
        <v>84030</v>
      </c>
      <c r="K602">
        <v>1344552118</v>
      </c>
      <c r="L602">
        <v>1400000000</v>
      </c>
      <c r="M602">
        <v>210000000</v>
      </c>
      <c r="N602">
        <v>500000</v>
      </c>
      <c r="O602">
        <v>220000</v>
      </c>
      <c r="P602">
        <v>2000000</v>
      </c>
      <c r="Q602">
        <v>0.10435381111320365</v>
      </c>
      <c r="R602">
        <v>0.15217391304347827</v>
      </c>
      <c r="S602">
        <v>0.65625</v>
      </c>
      <c r="T602">
        <v>0.5</v>
      </c>
      <c r="U602">
        <v>0.48888888888888887</v>
      </c>
      <c r="V602">
        <v>0.44444444444444442</v>
      </c>
      <c r="W602">
        <v>3.7872300533808793E-2</v>
      </c>
      <c r="X602">
        <v>0.33414559316537584</v>
      </c>
      <c r="Y602">
        <v>33.414559316537584</v>
      </c>
      <c r="Z602" t="s">
        <v>967</v>
      </c>
      <c r="AA602">
        <v>0.6</v>
      </c>
      <c r="AB602">
        <v>0.4</v>
      </c>
      <c r="AC602">
        <v>0.66666666666666663</v>
      </c>
      <c r="AD602" t="s">
        <v>977</v>
      </c>
      <c r="AE602">
        <v>2954552118</v>
      </c>
      <c r="AF602" t="s">
        <v>1030</v>
      </c>
    </row>
    <row r="603" spans="1:32" x14ac:dyDescent="0.35">
      <c r="A603">
        <v>601</v>
      </c>
      <c r="B603">
        <v>1</v>
      </c>
      <c r="C603">
        <v>2025</v>
      </c>
      <c r="D603" t="s">
        <v>708</v>
      </c>
      <c r="E603" t="s">
        <v>74</v>
      </c>
      <c r="F603" s="4">
        <v>45901</v>
      </c>
      <c r="G603" t="s">
        <v>38</v>
      </c>
      <c r="H603">
        <v>3397810</v>
      </c>
      <c r="I603">
        <v>1359124</v>
      </c>
      <c r="J603">
        <v>2038686</v>
      </c>
      <c r="K603">
        <v>988552118</v>
      </c>
      <c r="L603">
        <v>3600000000</v>
      </c>
      <c r="M603">
        <v>200000000</v>
      </c>
      <c r="N603">
        <v>420000</v>
      </c>
      <c r="O603">
        <v>180000</v>
      </c>
      <c r="P603">
        <v>2500000</v>
      </c>
      <c r="Q603">
        <v>7.6723824696938531E-2</v>
      </c>
      <c r="R603">
        <v>0.39130434782608697</v>
      </c>
      <c r="S603">
        <v>0.625</v>
      </c>
      <c r="T603">
        <v>0.42</v>
      </c>
      <c r="U603">
        <v>0.4</v>
      </c>
      <c r="V603">
        <v>0.55555555555555558</v>
      </c>
      <c r="W603">
        <v>0.6125568557742751</v>
      </c>
      <c r="X603">
        <v>0.41892994837772063</v>
      </c>
      <c r="Y603">
        <v>41.892994837772065</v>
      </c>
      <c r="Z603" t="s">
        <v>968</v>
      </c>
      <c r="AA603">
        <v>0.4</v>
      </c>
      <c r="AB603">
        <v>0.6</v>
      </c>
      <c r="AC603">
        <v>1.5</v>
      </c>
      <c r="AD603" t="s">
        <v>975</v>
      </c>
      <c r="AE603">
        <v>4788552118</v>
      </c>
      <c r="AF603" t="s">
        <v>1025</v>
      </c>
    </row>
    <row r="604" spans="1:32" x14ac:dyDescent="0.35">
      <c r="A604">
        <v>602</v>
      </c>
      <c r="B604">
        <v>2</v>
      </c>
      <c r="C604">
        <v>2025</v>
      </c>
      <c r="D604" t="s">
        <v>709</v>
      </c>
      <c r="E604" t="s">
        <v>20</v>
      </c>
      <c r="F604" s="4">
        <v>45915</v>
      </c>
      <c r="G604" t="s">
        <v>21</v>
      </c>
      <c r="H604">
        <v>2559694</v>
      </c>
      <c r="I604">
        <v>1023878</v>
      </c>
      <c r="J604">
        <v>1535816</v>
      </c>
      <c r="K604">
        <v>1122552118</v>
      </c>
      <c r="L604">
        <v>2600000000</v>
      </c>
      <c r="M604">
        <v>200000000</v>
      </c>
      <c r="N604">
        <v>400000</v>
      </c>
      <c r="O604">
        <v>170000</v>
      </c>
      <c r="P604">
        <v>1200000</v>
      </c>
      <c r="Q604">
        <v>8.7123875763734954E-2</v>
      </c>
      <c r="R604">
        <v>0.28260869565217389</v>
      </c>
      <c r="S604">
        <v>0.625</v>
      </c>
      <c r="T604">
        <v>0.4</v>
      </c>
      <c r="U604">
        <v>0.37777777777777777</v>
      </c>
      <c r="V604">
        <v>0.26666666666666666</v>
      </c>
      <c r="W604">
        <v>0.46146138494626759</v>
      </c>
      <c r="X604">
        <v>0.34534763935354246</v>
      </c>
      <c r="Y604">
        <v>34.534763935354249</v>
      </c>
      <c r="Z604" t="s">
        <v>967</v>
      </c>
      <c r="AA604">
        <v>0.40000015626867896</v>
      </c>
      <c r="AB604">
        <v>0.59999984373132098</v>
      </c>
      <c r="AC604">
        <v>1.4999990233211378</v>
      </c>
      <c r="AD604" t="s">
        <v>976</v>
      </c>
      <c r="AE604">
        <v>3922552118</v>
      </c>
      <c r="AF604" t="s">
        <v>1025</v>
      </c>
    </row>
    <row r="605" spans="1:32" x14ac:dyDescent="0.35">
      <c r="A605">
        <v>603</v>
      </c>
      <c r="B605">
        <v>3</v>
      </c>
      <c r="C605">
        <v>2025</v>
      </c>
      <c r="D605" t="s">
        <v>710</v>
      </c>
      <c r="E605" t="s">
        <v>74</v>
      </c>
      <c r="F605" s="4">
        <v>45839</v>
      </c>
      <c r="G605" t="s">
        <v>24</v>
      </c>
      <c r="H605">
        <v>2314271</v>
      </c>
      <c r="I605">
        <v>925708</v>
      </c>
      <c r="J605">
        <v>1388563</v>
      </c>
      <c r="K605">
        <v>522552118</v>
      </c>
      <c r="L605">
        <v>1200000000</v>
      </c>
      <c r="M605">
        <v>100000000</v>
      </c>
      <c r="N605">
        <v>180000</v>
      </c>
      <c r="O605">
        <v>70000</v>
      </c>
      <c r="P605">
        <v>500000</v>
      </c>
      <c r="Q605">
        <v>4.0556482927333055E-2</v>
      </c>
      <c r="R605">
        <v>0.13043478260869565</v>
      </c>
      <c r="S605">
        <v>0.3125</v>
      </c>
      <c r="T605">
        <v>0.18</v>
      </c>
      <c r="U605">
        <v>0.15555555555555556</v>
      </c>
      <c r="V605">
        <v>0.1111111111111111</v>
      </c>
      <c r="W605">
        <v>0.41721655041617617</v>
      </c>
      <c r="X605">
        <v>0.18099845607173315</v>
      </c>
      <c r="Y605">
        <v>18.099845607173314</v>
      </c>
      <c r="Z605" t="s">
        <v>970</v>
      </c>
      <c r="AA605">
        <v>0.39999982715939492</v>
      </c>
      <c r="AB605">
        <v>0.60000017284060514</v>
      </c>
      <c r="AC605">
        <v>1.5000010802542487</v>
      </c>
      <c r="AD605" t="s">
        <v>975</v>
      </c>
      <c r="AE605">
        <v>1822552118</v>
      </c>
      <c r="AF605" t="s">
        <v>1028</v>
      </c>
    </row>
    <row r="606" spans="1:32" x14ac:dyDescent="0.35">
      <c r="A606">
        <v>604</v>
      </c>
      <c r="B606">
        <v>4</v>
      </c>
      <c r="C606">
        <v>2025</v>
      </c>
      <c r="D606" t="s">
        <v>711</v>
      </c>
      <c r="E606" t="s">
        <v>214</v>
      </c>
      <c r="F606" s="4">
        <v>45858</v>
      </c>
      <c r="G606" t="s">
        <v>215</v>
      </c>
      <c r="H606">
        <v>2166881</v>
      </c>
      <c r="I606">
        <v>866752</v>
      </c>
      <c r="J606">
        <v>1300129</v>
      </c>
      <c r="K606">
        <v>1122552118</v>
      </c>
      <c r="L606">
        <v>2400000000</v>
      </c>
      <c r="M606">
        <v>180000000</v>
      </c>
      <c r="N606">
        <v>320000</v>
      </c>
      <c r="O606">
        <v>140000</v>
      </c>
      <c r="P606">
        <v>1800000</v>
      </c>
      <c r="Q606">
        <v>8.7123875763734954E-2</v>
      </c>
      <c r="R606">
        <v>0.2608695652173913</v>
      </c>
      <c r="S606">
        <v>0.5625</v>
      </c>
      <c r="T606">
        <v>0.32</v>
      </c>
      <c r="U606">
        <v>0.31111111111111112</v>
      </c>
      <c r="V606">
        <v>0.4</v>
      </c>
      <c r="W606">
        <v>0.39064509557539034</v>
      </c>
      <c r="X606">
        <v>0.32062052868216617</v>
      </c>
      <c r="Y606">
        <v>32.062052868216618</v>
      </c>
      <c r="Z606" t="s">
        <v>967</v>
      </c>
      <c r="AA606">
        <v>0.39999981540287632</v>
      </c>
      <c r="AB606">
        <v>0.60000018459712368</v>
      </c>
      <c r="AC606">
        <v>1.5000011537325555</v>
      </c>
      <c r="AD606" t="s">
        <v>975</v>
      </c>
      <c r="AE606">
        <v>3702552118</v>
      </c>
      <c r="AF606" t="s">
        <v>1028</v>
      </c>
    </row>
    <row r="607" spans="1:32" x14ac:dyDescent="0.35">
      <c r="A607">
        <v>605</v>
      </c>
      <c r="B607">
        <v>5</v>
      </c>
      <c r="C607">
        <v>2025</v>
      </c>
      <c r="D607" t="s">
        <v>712</v>
      </c>
      <c r="E607" t="s">
        <v>66</v>
      </c>
      <c r="F607" s="4">
        <v>45879</v>
      </c>
      <c r="G607" t="s">
        <v>18</v>
      </c>
      <c r="H607">
        <v>1801907</v>
      </c>
      <c r="I607">
        <v>720763</v>
      </c>
      <c r="J607">
        <v>1081144</v>
      </c>
      <c r="K607">
        <v>1488552118</v>
      </c>
      <c r="L607">
        <v>2800000000</v>
      </c>
      <c r="M607">
        <v>210000000</v>
      </c>
      <c r="N607">
        <v>360000</v>
      </c>
      <c r="O607">
        <v>160000</v>
      </c>
      <c r="P607">
        <v>2000000</v>
      </c>
      <c r="Q607">
        <v>0.1155299853939401</v>
      </c>
      <c r="R607">
        <v>0.30434782608695654</v>
      </c>
      <c r="S607">
        <v>0.65625</v>
      </c>
      <c r="T607">
        <v>0.36</v>
      </c>
      <c r="U607">
        <v>0.35555555555555557</v>
      </c>
      <c r="V607">
        <v>0.44444444444444442</v>
      </c>
      <c r="W607">
        <v>0.32484761841234699</v>
      </c>
      <c r="X607">
        <v>0.35666082138660554</v>
      </c>
      <c r="Y607">
        <v>35.666082138660556</v>
      </c>
      <c r="Z607" t="s">
        <v>967</v>
      </c>
      <c r="AA607">
        <v>0.40000011099351962</v>
      </c>
      <c r="AB607">
        <v>0.59999988900648038</v>
      </c>
      <c r="AC607">
        <v>1.4999993062906947</v>
      </c>
      <c r="AD607" t="s">
        <v>976</v>
      </c>
      <c r="AE607">
        <v>4498552118</v>
      </c>
      <c r="AF607" t="s">
        <v>1031</v>
      </c>
    </row>
    <row r="608" spans="1:32" x14ac:dyDescent="0.35">
      <c r="A608">
        <v>606</v>
      </c>
      <c r="B608">
        <v>6</v>
      </c>
      <c r="C608">
        <v>2025</v>
      </c>
      <c r="D608" t="s">
        <v>713</v>
      </c>
      <c r="E608" t="s">
        <v>511</v>
      </c>
      <c r="F608" s="4">
        <v>45826</v>
      </c>
      <c r="G608" t="s">
        <v>38</v>
      </c>
      <c r="H608">
        <v>1456708</v>
      </c>
      <c r="I608">
        <v>582683</v>
      </c>
      <c r="J608">
        <v>874025</v>
      </c>
      <c r="K608">
        <v>244552118</v>
      </c>
      <c r="L608">
        <v>700000000</v>
      </c>
      <c r="M608">
        <v>80000000</v>
      </c>
      <c r="N608">
        <v>150000</v>
      </c>
      <c r="O608">
        <v>60000</v>
      </c>
      <c r="P608">
        <v>400000</v>
      </c>
      <c r="Q608">
        <v>1.8980257579800184E-2</v>
      </c>
      <c r="R608">
        <v>7.6086956521739135E-2</v>
      </c>
      <c r="S608">
        <v>0.25</v>
      </c>
      <c r="T608">
        <v>0.15</v>
      </c>
      <c r="U608">
        <v>0.13333333333333333</v>
      </c>
      <c r="V608">
        <v>8.8888888888888892E-2</v>
      </c>
      <c r="W608">
        <v>0.26261517632275871</v>
      </c>
      <c r="X608">
        <v>0.13173889836856315</v>
      </c>
      <c r="Y608">
        <v>13.173889836856315</v>
      </c>
      <c r="Z608" t="s">
        <v>970</v>
      </c>
      <c r="AA608">
        <v>0.39999986270412463</v>
      </c>
      <c r="AB608">
        <v>0.60000013729587531</v>
      </c>
      <c r="AC608">
        <v>1.5000008580995154</v>
      </c>
      <c r="AD608" t="s">
        <v>975</v>
      </c>
      <c r="AE608">
        <v>1024552118</v>
      </c>
      <c r="AF608" t="s">
        <v>1027</v>
      </c>
    </row>
    <row r="609" spans="1:32" x14ac:dyDescent="0.35">
      <c r="A609">
        <v>607</v>
      </c>
      <c r="B609">
        <v>7</v>
      </c>
      <c r="C609">
        <v>2025</v>
      </c>
      <c r="D609" t="s">
        <v>714</v>
      </c>
      <c r="E609" t="s">
        <v>352</v>
      </c>
      <c r="F609" s="4">
        <v>45894</v>
      </c>
      <c r="G609" t="s">
        <v>59</v>
      </c>
      <c r="H609">
        <v>1425261</v>
      </c>
      <c r="I609">
        <v>712631</v>
      </c>
      <c r="J609">
        <v>712630</v>
      </c>
      <c r="K609">
        <v>1488552118</v>
      </c>
      <c r="L609">
        <v>3200000000</v>
      </c>
      <c r="M609">
        <v>190000000</v>
      </c>
      <c r="N609">
        <v>350000</v>
      </c>
      <c r="O609">
        <v>150000</v>
      </c>
      <c r="P609">
        <v>1500000</v>
      </c>
      <c r="Q609">
        <v>0.1155299853939401</v>
      </c>
      <c r="R609">
        <v>0.34782608695652173</v>
      </c>
      <c r="S609">
        <v>0.59375</v>
      </c>
      <c r="T609">
        <v>0.35</v>
      </c>
      <c r="U609">
        <v>0.33333333333333331</v>
      </c>
      <c r="V609">
        <v>0.33333333333333331</v>
      </c>
      <c r="W609">
        <v>0.25694591422642793</v>
      </c>
      <c r="X609">
        <v>0.32958571605175829</v>
      </c>
      <c r="Y609">
        <v>32.958571605175827</v>
      </c>
      <c r="Z609" t="s">
        <v>967</v>
      </c>
      <c r="AA609">
        <v>0.50000035081293881</v>
      </c>
      <c r="AB609">
        <v>0.49999964918706119</v>
      </c>
      <c r="AC609">
        <v>0.99999859674922931</v>
      </c>
      <c r="AD609" t="s">
        <v>976</v>
      </c>
      <c r="AE609">
        <v>4878552118</v>
      </c>
      <c r="AF609" t="s">
        <v>1031</v>
      </c>
    </row>
    <row r="610" spans="1:32" x14ac:dyDescent="0.35">
      <c r="A610">
        <v>608</v>
      </c>
      <c r="B610">
        <v>8</v>
      </c>
      <c r="C610">
        <v>2025</v>
      </c>
      <c r="D610" t="s">
        <v>715</v>
      </c>
      <c r="E610" t="s">
        <v>538</v>
      </c>
      <c r="F610" s="4">
        <v>45789</v>
      </c>
      <c r="G610" t="s">
        <v>24</v>
      </c>
      <c r="H610">
        <v>1412159</v>
      </c>
      <c r="I610">
        <v>706080</v>
      </c>
      <c r="J610">
        <v>706079</v>
      </c>
      <c r="K610">
        <v>822552118</v>
      </c>
      <c r="L610">
        <v>2000000000</v>
      </c>
      <c r="M610">
        <v>160000000</v>
      </c>
      <c r="N610">
        <v>280000</v>
      </c>
      <c r="O610">
        <v>120000</v>
      </c>
      <c r="P610">
        <v>900000</v>
      </c>
      <c r="Q610">
        <v>6.3840179345534001E-2</v>
      </c>
      <c r="R610">
        <v>0.21739130434782608</v>
      </c>
      <c r="S610">
        <v>0.5</v>
      </c>
      <c r="T610">
        <v>0.28000000000000003</v>
      </c>
      <c r="U610">
        <v>0.26666666666666666</v>
      </c>
      <c r="V610">
        <v>0.2</v>
      </c>
      <c r="W610">
        <v>0.25458388694286749</v>
      </c>
      <c r="X610">
        <v>0.24931864825170863</v>
      </c>
      <c r="Y610">
        <v>24.931864825170862</v>
      </c>
      <c r="Z610" t="s">
        <v>967</v>
      </c>
      <c r="AA610">
        <v>0.50000035406777854</v>
      </c>
      <c r="AB610">
        <v>0.49999964593222151</v>
      </c>
      <c r="AC610">
        <v>0.99999858372988892</v>
      </c>
      <c r="AD610" t="s">
        <v>976</v>
      </c>
      <c r="AE610">
        <v>2982552118</v>
      </c>
      <c r="AF610" t="s">
        <v>1032</v>
      </c>
    </row>
    <row r="611" spans="1:32" x14ac:dyDescent="0.35">
      <c r="A611">
        <v>609</v>
      </c>
      <c r="B611">
        <v>9</v>
      </c>
      <c r="C611">
        <v>2025</v>
      </c>
      <c r="D611" t="s">
        <v>716</v>
      </c>
      <c r="E611" t="s">
        <v>665</v>
      </c>
      <c r="F611" s="4">
        <v>45777</v>
      </c>
      <c r="G611" t="s">
        <v>38</v>
      </c>
      <c r="H611">
        <v>1366466</v>
      </c>
      <c r="I611">
        <v>683233</v>
      </c>
      <c r="J611">
        <v>683233</v>
      </c>
      <c r="K611">
        <v>822552118</v>
      </c>
      <c r="L611">
        <v>2200000000</v>
      </c>
      <c r="M611">
        <v>140000000</v>
      </c>
      <c r="N611">
        <v>260000</v>
      </c>
      <c r="O611">
        <v>110000</v>
      </c>
      <c r="P611">
        <v>800000</v>
      </c>
      <c r="Q611">
        <v>6.3840179345534001E-2</v>
      </c>
      <c r="R611">
        <v>0.2391304347826087</v>
      </c>
      <c r="S611">
        <v>0.4375</v>
      </c>
      <c r="T611">
        <v>0.26</v>
      </c>
      <c r="U611">
        <v>0.24444444444444444</v>
      </c>
      <c r="V611">
        <v>0.17777777777777778</v>
      </c>
      <c r="W611">
        <v>0.24634635735442847</v>
      </c>
      <c r="X611">
        <v>0.23437761661533785</v>
      </c>
      <c r="Y611">
        <v>23.437761661533784</v>
      </c>
      <c r="Z611" t="s">
        <v>967</v>
      </c>
      <c r="AA611">
        <v>0.5</v>
      </c>
      <c r="AB611">
        <v>0.5</v>
      </c>
      <c r="AC611">
        <v>1</v>
      </c>
      <c r="AD611" t="s">
        <v>976</v>
      </c>
      <c r="AE611">
        <v>3162552118</v>
      </c>
      <c r="AF611" t="s">
        <v>1024</v>
      </c>
    </row>
    <row r="612" spans="1:32" x14ac:dyDescent="0.35">
      <c r="A612">
        <v>610</v>
      </c>
      <c r="B612">
        <v>10</v>
      </c>
      <c r="C612">
        <v>2025</v>
      </c>
      <c r="D612" t="s">
        <v>717</v>
      </c>
      <c r="E612" t="s">
        <v>718</v>
      </c>
      <c r="F612" s="4">
        <v>45833</v>
      </c>
      <c r="G612" t="s">
        <v>48</v>
      </c>
      <c r="H612">
        <v>1331733</v>
      </c>
      <c r="I612">
        <v>665867</v>
      </c>
      <c r="J612">
        <v>665866</v>
      </c>
      <c r="K612">
        <v>611552118</v>
      </c>
      <c r="L612">
        <v>1500000000</v>
      </c>
      <c r="M612">
        <v>120000000</v>
      </c>
      <c r="N612">
        <v>220000</v>
      </c>
      <c r="O612">
        <v>90000</v>
      </c>
      <c r="P612">
        <v>700000</v>
      </c>
      <c r="Q612">
        <v>4.7463979531399338E-2</v>
      </c>
      <c r="R612">
        <v>0.16304347826086957</v>
      </c>
      <c r="S612">
        <v>0.375</v>
      </c>
      <c r="T612">
        <v>0.22</v>
      </c>
      <c r="U612">
        <v>0.2</v>
      </c>
      <c r="V612">
        <v>0.15555555555555556</v>
      </c>
      <c r="W612">
        <v>0.24008469549823055</v>
      </c>
      <c r="X612">
        <v>0.19438689079147173</v>
      </c>
      <c r="Y612">
        <v>19.438689079147174</v>
      </c>
      <c r="Z612" t="s">
        <v>970</v>
      </c>
      <c r="AA612">
        <v>0.50000037545063458</v>
      </c>
      <c r="AB612">
        <v>0.49999962454936536</v>
      </c>
      <c r="AC612">
        <v>0.99999849819858921</v>
      </c>
      <c r="AD612" t="s">
        <v>976</v>
      </c>
      <c r="AE612">
        <v>2231552118</v>
      </c>
      <c r="AF612" t="s">
        <v>1027</v>
      </c>
    </row>
    <row r="613" spans="1:32" x14ac:dyDescent="0.35">
      <c r="A613">
        <v>611</v>
      </c>
      <c r="B613">
        <v>11</v>
      </c>
      <c r="C613">
        <v>2025</v>
      </c>
      <c r="D613" t="s">
        <v>719</v>
      </c>
      <c r="E613" t="s">
        <v>511</v>
      </c>
      <c r="F613" s="4">
        <v>45843</v>
      </c>
      <c r="G613" t="s">
        <v>452</v>
      </c>
      <c r="H613">
        <v>1286169</v>
      </c>
      <c r="I613">
        <v>643085</v>
      </c>
      <c r="J613">
        <v>643084</v>
      </c>
      <c r="K613">
        <v>744552118</v>
      </c>
      <c r="L613">
        <v>1600000000</v>
      </c>
      <c r="M613">
        <v>130000000</v>
      </c>
      <c r="N613">
        <v>240000</v>
      </c>
      <c r="O613">
        <v>100000</v>
      </c>
      <c r="P613">
        <v>800000</v>
      </c>
      <c r="Q613">
        <v>5.7786418276801761E-2</v>
      </c>
      <c r="R613">
        <v>0.17391304347826086</v>
      </c>
      <c r="S613">
        <v>0.40625</v>
      </c>
      <c r="T613">
        <v>0.24</v>
      </c>
      <c r="U613">
        <v>0.22222222222222221</v>
      </c>
      <c r="V613">
        <v>0.17777777777777778</v>
      </c>
      <c r="W613">
        <v>0.23187042201722394</v>
      </c>
      <c r="X613">
        <v>0.21023224132524554</v>
      </c>
      <c r="Y613">
        <v>21.023224132524554</v>
      </c>
      <c r="Z613" t="s">
        <v>967</v>
      </c>
      <c r="AA613">
        <v>0.50000038875140052</v>
      </c>
      <c r="AB613">
        <v>0.49999961124859954</v>
      </c>
      <c r="AC613">
        <v>0.99999844499560708</v>
      </c>
      <c r="AD613" t="s">
        <v>976</v>
      </c>
      <c r="AE613">
        <v>2474552118</v>
      </c>
      <c r="AF613" t="s">
        <v>1028</v>
      </c>
    </row>
    <row r="614" spans="1:32" x14ac:dyDescent="0.35">
      <c r="A614">
        <v>612</v>
      </c>
      <c r="B614">
        <v>12</v>
      </c>
      <c r="C614">
        <v>2025</v>
      </c>
      <c r="D614" t="s">
        <v>720</v>
      </c>
      <c r="E614" t="s">
        <v>559</v>
      </c>
      <c r="F614" s="4">
        <v>45728</v>
      </c>
      <c r="G614" t="s">
        <v>259</v>
      </c>
      <c r="H614">
        <v>1164577</v>
      </c>
      <c r="I614">
        <v>582289</v>
      </c>
      <c r="J614">
        <v>582288</v>
      </c>
      <c r="K614">
        <v>522552118</v>
      </c>
      <c r="L614">
        <v>1200000000</v>
      </c>
      <c r="M614">
        <v>95000000</v>
      </c>
      <c r="N614">
        <v>170000</v>
      </c>
      <c r="O614">
        <v>70000</v>
      </c>
      <c r="P614">
        <v>500000</v>
      </c>
      <c r="Q614">
        <v>4.0556482927333055E-2</v>
      </c>
      <c r="R614">
        <v>0.13043478260869565</v>
      </c>
      <c r="S614">
        <v>0.296875</v>
      </c>
      <c r="T614">
        <v>0.17</v>
      </c>
      <c r="U614">
        <v>0.15555555555555556</v>
      </c>
      <c r="V614">
        <v>0.1111111111111111</v>
      </c>
      <c r="W614">
        <v>0.20994982810311288</v>
      </c>
      <c r="X614">
        <v>0.15445536661729617</v>
      </c>
      <c r="Y614">
        <v>15.445536661729617</v>
      </c>
      <c r="Z614" t="s">
        <v>970</v>
      </c>
      <c r="AA614">
        <v>0.50000042934043865</v>
      </c>
      <c r="AB614">
        <v>0.49999957065956135</v>
      </c>
      <c r="AC614">
        <v>0.99999828263972013</v>
      </c>
      <c r="AD614" t="s">
        <v>976</v>
      </c>
      <c r="AE614">
        <v>1817552118</v>
      </c>
      <c r="AF614" t="s">
        <v>1034</v>
      </c>
    </row>
    <row r="615" spans="1:32" x14ac:dyDescent="0.35">
      <c r="A615">
        <v>613</v>
      </c>
      <c r="B615">
        <v>13</v>
      </c>
      <c r="C615">
        <v>2025</v>
      </c>
      <c r="D615" t="s">
        <v>721</v>
      </c>
      <c r="E615" t="s">
        <v>235</v>
      </c>
      <c r="F615" s="4">
        <v>45765</v>
      </c>
      <c r="G615" t="s">
        <v>98</v>
      </c>
      <c r="H615">
        <v>1148668</v>
      </c>
      <c r="I615">
        <v>574334</v>
      </c>
      <c r="J615">
        <v>574334</v>
      </c>
      <c r="K615">
        <v>611552118</v>
      </c>
      <c r="L615">
        <v>1400000000</v>
      </c>
      <c r="M615">
        <v>120000000</v>
      </c>
      <c r="N615">
        <v>220000</v>
      </c>
      <c r="O615">
        <v>90000</v>
      </c>
      <c r="P615">
        <v>700000</v>
      </c>
      <c r="Q615">
        <v>4.7463979531399338E-2</v>
      </c>
      <c r="R615">
        <v>0.15217391304347827</v>
      </c>
      <c r="S615">
        <v>0.375</v>
      </c>
      <c r="T615">
        <v>0.22</v>
      </c>
      <c r="U615">
        <v>0.2</v>
      </c>
      <c r="V615">
        <v>0.15555555555555556</v>
      </c>
      <c r="W615">
        <v>0.20708175513301952</v>
      </c>
      <c r="X615">
        <v>0.18890874126434201</v>
      </c>
      <c r="Y615">
        <v>18.890874126434202</v>
      </c>
      <c r="Z615" t="s">
        <v>970</v>
      </c>
      <c r="AA615">
        <v>0.5</v>
      </c>
      <c r="AB615">
        <v>0.5</v>
      </c>
      <c r="AC615">
        <v>1</v>
      </c>
      <c r="AD615" t="s">
        <v>976</v>
      </c>
      <c r="AE615">
        <v>2131552118</v>
      </c>
      <c r="AF615" t="s">
        <v>1024</v>
      </c>
    </row>
    <row r="616" spans="1:32" x14ac:dyDescent="0.35">
      <c r="A616">
        <v>614</v>
      </c>
      <c r="B616">
        <v>14</v>
      </c>
      <c r="C616">
        <v>2025</v>
      </c>
      <c r="D616" t="s">
        <v>722</v>
      </c>
      <c r="E616" t="s">
        <v>665</v>
      </c>
      <c r="F616" s="4">
        <v>45779</v>
      </c>
      <c r="G616" t="s">
        <v>21</v>
      </c>
      <c r="H616">
        <v>1134872</v>
      </c>
      <c r="I616">
        <v>567436</v>
      </c>
      <c r="J616">
        <v>567436</v>
      </c>
      <c r="K616">
        <v>744552118</v>
      </c>
      <c r="L616">
        <v>1600000000</v>
      </c>
      <c r="M616">
        <v>130000000</v>
      </c>
      <c r="N616">
        <v>240000</v>
      </c>
      <c r="O616">
        <v>100000</v>
      </c>
      <c r="P616">
        <v>800000</v>
      </c>
      <c r="Q616">
        <v>5.7786418276801761E-2</v>
      </c>
      <c r="R616">
        <v>0.17391304347826086</v>
      </c>
      <c r="S616">
        <v>0.40625</v>
      </c>
      <c r="T616">
        <v>0.24</v>
      </c>
      <c r="U616">
        <v>0.22222222222222221</v>
      </c>
      <c r="V616">
        <v>0.17777777777777778</v>
      </c>
      <c r="W616">
        <v>0.20459461359707082</v>
      </c>
      <c r="X616">
        <v>0.20723190239902869</v>
      </c>
      <c r="Y616">
        <v>20.72319023990287</v>
      </c>
      <c r="Z616" t="s">
        <v>967</v>
      </c>
      <c r="AA616">
        <v>0.5</v>
      </c>
      <c r="AB616">
        <v>0.5</v>
      </c>
      <c r="AC616">
        <v>1</v>
      </c>
      <c r="AD616" t="s">
        <v>976</v>
      </c>
      <c r="AE616">
        <v>2474552118</v>
      </c>
      <c r="AF616" t="s">
        <v>1032</v>
      </c>
    </row>
    <row r="617" spans="1:32" x14ac:dyDescent="0.35">
      <c r="A617">
        <v>615</v>
      </c>
      <c r="B617">
        <v>15</v>
      </c>
      <c r="C617">
        <v>2025</v>
      </c>
      <c r="D617" t="s">
        <v>723</v>
      </c>
      <c r="E617" t="s">
        <v>328</v>
      </c>
      <c r="F617" s="4">
        <v>45708</v>
      </c>
      <c r="G617" t="s">
        <v>167</v>
      </c>
      <c r="H617">
        <v>1126063</v>
      </c>
      <c r="I617">
        <v>563032</v>
      </c>
      <c r="J617">
        <v>563031</v>
      </c>
      <c r="K617">
        <v>244552118</v>
      </c>
      <c r="L617">
        <v>700000000</v>
      </c>
      <c r="M617">
        <v>80000000</v>
      </c>
      <c r="N617">
        <v>150000</v>
      </c>
      <c r="O617">
        <v>60000</v>
      </c>
      <c r="P617">
        <v>400000</v>
      </c>
      <c r="Q617">
        <v>1.8980257579800184E-2</v>
      </c>
      <c r="R617">
        <v>7.6086956521739135E-2</v>
      </c>
      <c r="S617">
        <v>0.25</v>
      </c>
      <c r="T617">
        <v>0.15</v>
      </c>
      <c r="U617">
        <v>0.13333333333333333</v>
      </c>
      <c r="V617">
        <v>8.8888888888888892E-2</v>
      </c>
      <c r="W617">
        <v>0.2030065279352723</v>
      </c>
      <c r="X617">
        <v>0.12518194704593966</v>
      </c>
      <c r="Y617">
        <v>12.518194704593967</v>
      </c>
      <c r="Z617" t="s">
        <v>970</v>
      </c>
      <c r="AA617">
        <v>0.5000004440248903</v>
      </c>
      <c r="AB617">
        <v>0.49999955597510976</v>
      </c>
      <c r="AC617">
        <v>0.9999982239020162</v>
      </c>
      <c r="AD617" t="s">
        <v>976</v>
      </c>
      <c r="AE617">
        <v>1024552118</v>
      </c>
      <c r="AF617" t="s">
        <v>1033</v>
      </c>
    </row>
    <row r="618" spans="1:32" x14ac:dyDescent="0.35">
      <c r="A618">
        <v>616</v>
      </c>
      <c r="B618">
        <v>16</v>
      </c>
      <c r="C618">
        <v>2025</v>
      </c>
      <c r="D618" t="s">
        <v>724</v>
      </c>
      <c r="E618" t="s">
        <v>559</v>
      </c>
      <c r="F618" s="4">
        <v>45734</v>
      </c>
      <c r="G618" t="s">
        <v>167</v>
      </c>
      <c r="H618">
        <v>1069959</v>
      </c>
      <c r="I618">
        <v>534980</v>
      </c>
      <c r="J618">
        <v>534979</v>
      </c>
      <c r="K618">
        <v>522552118</v>
      </c>
      <c r="L618">
        <v>1200000000</v>
      </c>
      <c r="M618">
        <v>95000000</v>
      </c>
      <c r="N618">
        <v>170000</v>
      </c>
      <c r="O618">
        <v>70000</v>
      </c>
      <c r="P618">
        <v>500000</v>
      </c>
      <c r="Q618">
        <v>4.0556482927333055E-2</v>
      </c>
      <c r="R618">
        <v>0.13043478260869565</v>
      </c>
      <c r="S618">
        <v>0.296875</v>
      </c>
      <c r="T618">
        <v>0.17</v>
      </c>
      <c r="U618">
        <v>0.15555555555555556</v>
      </c>
      <c r="V618">
        <v>0.1111111111111111</v>
      </c>
      <c r="W618">
        <v>0.19289210428110684</v>
      </c>
      <c r="X618">
        <v>0.15257901699687551</v>
      </c>
      <c r="Y618">
        <v>15.257901699687551</v>
      </c>
      <c r="Z618" t="s">
        <v>970</v>
      </c>
      <c r="AA618">
        <v>0.50000046730762582</v>
      </c>
      <c r="AB618">
        <v>0.49999953269237418</v>
      </c>
      <c r="AC618">
        <v>0.99999813077124378</v>
      </c>
      <c r="AD618" t="s">
        <v>976</v>
      </c>
      <c r="AE618">
        <v>1817552118</v>
      </c>
      <c r="AF618" t="s">
        <v>1034</v>
      </c>
    </row>
    <row r="619" spans="1:32" x14ac:dyDescent="0.35">
      <c r="A619">
        <v>617</v>
      </c>
      <c r="B619">
        <v>17</v>
      </c>
      <c r="C619">
        <v>2025</v>
      </c>
      <c r="D619" t="s">
        <v>725</v>
      </c>
      <c r="E619" t="s">
        <v>328</v>
      </c>
      <c r="F619" s="4">
        <v>45799</v>
      </c>
      <c r="G619" t="s">
        <v>24</v>
      </c>
      <c r="H619">
        <v>1067147</v>
      </c>
      <c r="I619">
        <v>533574</v>
      </c>
      <c r="J619">
        <v>533573</v>
      </c>
      <c r="K619">
        <v>822552118</v>
      </c>
      <c r="L619">
        <v>2100000000</v>
      </c>
      <c r="M619">
        <v>160000000</v>
      </c>
      <c r="N619">
        <v>280000</v>
      </c>
      <c r="O619">
        <v>120000</v>
      </c>
      <c r="P619">
        <v>1000000</v>
      </c>
      <c r="Q619">
        <v>6.3840179345534001E-2</v>
      </c>
      <c r="R619">
        <v>0.22826086956521738</v>
      </c>
      <c r="S619">
        <v>0.5</v>
      </c>
      <c r="T619">
        <v>0.28000000000000003</v>
      </c>
      <c r="U619">
        <v>0.26666666666666666</v>
      </c>
      <c r="V619">
        <v>0.22222222222222221</v>
      </c>
      <c r="W619">
        <v>0.19238515719506105</v>
      </c>
      <c r="X619">
        <v>0.24699128073307314</v>
      </c>
      <c r="Y619">
        <v>24.699128073307314</v>
      </c>
      <c r="Z619" t="s">
        <v>967</v>
      </c>
      <c r="AA619">
        <v>0.50000046853901103</v>
      </c>
      <c r="AB619">
        <v>0.49999953146098897</v>
      </c>
      <c r="AC619">
        <v>0.99999812584571213</v>
      </c>
      <c r="AD619" t="s">
        <v>976</v>
      </c>
      <c r="AE619">
        <v>3082552118</v>
      </c>
      <c r="AF619" t="s">
        <v>1032</v>
      </c>
    </row>
    <row r="620" spans="1:32" x14ac:dyDescent="0.35">
      <c r="A620">
        <v>618</v>
      </c>
      <c r="B620">
        <v>18</v>
      </c>
      <c r="C620">
        <v>2025</v>
      </c>
      <c r="D620" t="s">
        <v>726</v>
      </c>
      <c r="E620" t="s">
        <v>727</v>
      </c>
      <c r="F620" s="4">
        <v>46080</v>
      </c>
      <c r="G620" t="s">
        <v>59</v>
      </c>
      <c r="H620">
        <v>1066861</v>
      </c>
      <c r="I620">
        <v>533431</v>
      </c>
      <c r="J620">
        <v>533430</v>
      </c>
      <c r="K620">
        <v>522552118</v>
      </c>
      <c r="L620">
        <v>1200000000</v>
      </c>
      <c r="M620">
        <v>95000000</v>
      </c>
      <c r="N620">
        <v>170000</v>
      </c>
      <c r="O620">
        <v>70000</v>
      </c>
      <c r="P620">
        <v>500000</v>
      </c>
      <c r="Q620">
        <v>4.0556482927333055E-2</v>
      </c>
      <c r="R620">
        <v>0.13043478260869565</v>
      </c>
      <c r="S620">
        <v>0.296875</v>
      </c>
      <c r="T620">
        <v>0.17</v>
      </c>
      <c r="U620">
        <v>0.15555555555555556</v>
      </c>
      <c r="V620">
        <v>0.1111111111111111</v>
      </c>
      <c r="W620">
        <v>0.19233359714292411</v>
      </c>
      <c r="X620">
        <v>0.15251758121167541</v>
      </c>
      <c r="Y620">
        <v>15.251758121167541</v>
      </c>
      <c r="Z620" t="s">
        <v>970</v>
      </c>
      <c r="AA620">
        <v>0.50000046866461512</v>
      </c>
      <c r="AB620">
        <v>0.49999953133538483</v>
      </c>
      <c r="AC620">
        <v>0.99999812534329646</v>
      </c>
      <c r="AD620" t="s">
        <v>976</v>
      </c>
      <c r="AE620">
        <v>1817552118</v>
      </c>
      <c r="AF620" t="s">
        <v>1033</v>
      </c>
    </row>
    <row r="621" spans="1:32" x14ac:dyDescent="0.35">
      <c r="A621">
        <v>619</v>
      </c>
      <c r="B621">
        <v>19</v>
      </c>
      <c r="C621">
        <v>2025</v>
      </c>
      <c r="D621" t="s">
        <v>728</v>
      </c>
      <c r="E621" t="s">
        <v>352</v>
      </c>
      <c r="F621" s="4">
        <v>45894</v>
      </c>
      <c r="G621" t="s">
        <v>59</v>
      </c>
      <c r="H621">
        <v>1015394</v>
      </c>
      <c r="I621">
        <v>507697</v>
      </c>
      <c r="J621">
        <v>507697</v>
      </c>
      <c r="K621">
        <v>1122552118</v>
      </c>
      <c r="L621">
        <v>2800000000</v>
      </c>
      <c r="M621">
        <v>180000000</v>
      </c>
      <c r="N621">
        <v>350000</v>
      </c>
      <c r="O621">
        <v>150000</v>
      </c>
      <c r="P621">
        <v>1500000</v>
      </c>
      <c r="Q621">
        <v>8.7123875763734954E-2</v>
      </c>
      <c r="R621">
        <v>0.30434782608695654</v>
      </c>
      <c r="S621">
        <v>0.5625</v>
      </c>
      <c r="T621">
        <v>0.35</v>
      </c>
      <c r="U621">
        <v>0.33333333333333331</v>
      </c>
      <c r="V621">
        <v>0.33333333333333331</v>
      </c>
      <c r="W621">
        <v>0.18305513139700699</v>
      </c>
      <c r="X621">
        <v>0.30426582585925899</v>
      </c>
      <c r="Y621">
        <v>30.4265825859259</v>
      </c>
      <c r="Z621" t="s">
        <v>967</v>
      </c>
      <c r="AA621">
        <v>0.5</v>
      </c>
      <c r="AB621">
        <v>0.5</v>
      </c>
      <c r="AC621">
        <v>1</v>
      </c>
      <c r="AD621" t="s">
        <v>976</v>
      </c>
      <c r="AE621">
        <v>4102552118</v>
      </c>
      <c r="AF621" t="s">
        <v>1031</v>
      </c>
    </row>
    <row r="622" spans="1:32" x14ac:dyDescent="0.35">
      <c r="A622">
        <v>620</v>
      </c>
      <c r="B622">
        <v>20</v>
      </c>
      <c r="C622">
        <v>2025</v>
      </c>
      <c r="D622" t="s">
        <v>729</v>
      </c>
      <c r="E622" t="s">
        <v>249</v>
      </c>
      <c r="F622" s="4">
        <v>45703</v>
      </c>
      <c r="G622" t="s">
        <v>172</v>
      </c>
      <c r="H622">
        <v>990662</v>
      </c>
      <c r="I622">
        <v>495331</v>
      </c>
      <c r="J622">
        <v>495331</v>
      </c>
      <c r="K622">
        <v>188552118</v>
      </c>
      <c r="L622">
        <v>600000000</v>
      </c>
      <c r="M622">
        <v>70000000</v>
      </c>
      <c r="N622">
        <v>140000</v>
      </c>
      <c r="O622">
        <v>60000</v>
      </c>
      <c r="P622">
        <v>400000</v>
      </c>
      <c r="Q622">
        <v>1.4633967581736006E-2</v>
      </c>
      <c r="R622">
        <v>6.5217391304347824E-2</v>
      </c>
      <c r="S622">
        <v>0.21875</v>
      </c>
      <c r="T622">
        <v>0.14000000000000001</v>
      </c>
      <c r="U622">
        <v>0.13333333333333333</v>
      </c>
      <c r="V622">
        <v>8.8888888888888892E-2</v>
      </c>
      <c r="W622">
        <v>0.17859644884647904</v>
      </c>
      <c r="X622">
        <v>0.11377918005956433</v>
      </c>
      <c r="Y622">
        <v>11.377918005956433</v>
      </c>
      <c r="Z622" t="s">
        <v>970</v>
      </c>
      <c r="AA622">
        <v>0.5</v>
      </c>
      <c r="AB622">
        <v>0.5</v>
      </c>
      <c r="AC622">
        <v>1</v>
      </c>
      <c r="AD622" t="s">
        <v>976</v>
      </c>
      <c r="AE622">
        <v>858552118</v>
      </c>
      <c r="AF622" t="s">
        <v>1033</v>
      </c>
    </row>
    <row r="623" spans="1:32" x14ac:dyDescent="0.35">
      <c r="A623">
        <v>621</v>
      </c>
      <c r="B623">
        <v>21</v>
      </c>
      <c r="C623">
        <v>2025</v>
      </c>
      <c r="D623" t="s">
        <v>730</v>
      </c>
      <c r="E623" t="s">
        <v>582</v>
      </c>
      <c r="F623" s="4">
        <v>45721</v>
      </c>
      <c r="G623" t="s">
        <v>731</v>
      </c>
      <c r="H623">
        <v>985947</v>
      </c>
      <c r="I623">
        <v>492974</v>
      </c>
      <c r="J623">
        <v>492973</v>
      </c>
      <c r="K623">
        <v>522552118</v>
      </c>
      <c r="L623">
        <v>1200000000</v>
      </c>
      <c r="M623">
        <v>90000000</v>
      </c>
      <c r="N623">
        <v>160000</v>
      </c>
      <c r="O623">
        <v>70000</v>
      </c>
      <c r="P623">
        <v>500000</v>
      </c>
      <c r="Q623">
        <v>4.0556482927333055E-2</v>
      </c>
      <c r="R623">
        <v>0.13043478260869565</v>
      </c>
      <c r="S623">
        <v>0.28125</v>
      </c>
      <c r="T623">
        <v>0.16</v>
      </c>
      <c r="U623">
        <v>0.15555555555555556</v>
      </c>
      <c r="V623">
        <v>0.1111111111111111</v>
      </c>
      <c r="W623">
        <v>0.17774642910582972</v>
      </c>
      <c r="X623">
        <v>0.14716924272759505</v>
      </c>
      <c r="Y623">
        <v>14.716924272759504</v>
      </c>
      <c r="Z623" t="s">
        <v>970</v>
      </c>
      <c r="AA623">
        <v>0.50000050712665078</v>
      </c>
      <c r="AB623">
        <v>0.49999949287334916</v>
      </c>
      <c r="AC623">
        <v>0.99999797149545411</v>
      </c>
      <c r="AD623" t="s">
        <v>976</v>
      </c>
      <c r="AE623">
        <v>1812552118</v>
      </c>
      <c r="AF623" t="s">
        <v>1034</v>
      </c>
    </row>
    <row r="624" spans="1:32" x14ac:dyDescent="0.35">
      <c r="A624">
        <v>622</v>
      </c>
      <c r="B624">
        <v>22</v>
      </c>
      <c r="C624">
        <v>2025</v>
      </c>
      <c r="D624" t="s">
        <v>732</v>
      </c>
      <c r="E624" t="s">
        <v>45</v>
      </c>
      <c r="F624" s="4">
        <v>45787</v>
      </c>
      <c r="G624" t="s">
        <v>24</v>
      </c>
      <c r="H624">
        <v>974731</v>
      </c>
      <c r="I624">
        <v>487366</v>
      </c>
      <c r="J624">
        <v>487365</v>
      </c>
      <c r="K624">
        <v>611552118</v>
      </c>
      <c r="L624">
        <v>1500000000</v>
      </c>
      <c r="M624">
        <v>140000000</v>
      </c>
      <c r="N624">
        <v>260000</v>
      </c>
      <c r="O624">
        <v>110000</v>
      </c>
      <c r="P624">
        <v>800000</v>
      </c>
      <c r="Q624">
        <v>4.7463979531399338E-2</v>
      </c>
      <c r="R624">
        <v>0.16304347826086957</v>
      </c>
      <c r="S624">
        <v>0.4375</v>
      </c>
      <c r="T624">
        <v>0.26</v>
      </c>
      <c r="U624">
        <v>0.24444444444444444</v>
      </c>
      <c r="V624">
        <v>0.17777777777777778</v>
      </c>
      <c r="W624">
        <v>0.17572440971852898</v>
      </c>
      <c r="X624">
        <v>0.21072670380014902</v>
      </c>
      <c r="Y624">
        <v>21.072670380014902</v>
      </c>
      <c r="Z624" t="s">
        <v>967</v>
      </c>
      <c r="AA624">
        <v>0.50000051296203774</v>
      </c>
      <c r="AB624">
        <v>0.49999948703796226</v>
      </c>
      <c r="AC624">
        <v>0.99999794815395415</v>
      </c>
      <c r="AD624" t="s">
        <v>976</v>
      </c>
      <c r="AE624">
        <v>2251552118</v>
      </c>
      <c r="AF624" t="s">
        <v>1032</v>
      </c>
    </row>
    <row r="625" spans="1:32" x14ac:dyDescent="0.35">
      <c r="A625">
        <v>623</v>
      </c>
      <c r="B625">
        <v>23</v>
      </c>
      <c r="C625">
        <v>2025</v>
      </c>
      <c r="D625" t="s">
        <v>733</v>
      </c>
      <c r="E625" t="s">
        <v>45</v>
      </c>
      <c r="F625" s="4">
        <v>45823</v>
      </c>
      <c r="G625" t="s">
        <v>24</v>
      </c>
      <c r="H625">
        <v>959579</v>
      </c>
      <c r="I625">
        <v>479790</v>
      </c>
      <c r="J625">
        <v>479789</v>
      </c>
      <c r="K625">
        <v>744552118</v>
      </c>
      <c r="L625">
        <v>1800000000</v>
      </c>
      <c r="M625">
        <v>150000000</v>
      </c>
      <c r="N625">
        <v>270000</v>
      </c>
      <c r="O625">
        <v>120000</v>
      </c>
      <c r="P625">
        <v>900000</v>
      </c>
      <c r="Q625">
        <v>5.7786418276801761E-2</v>
      </c>
      <c r="R625">
        <v>0.19565217391304349</v>
      </c>
      <c r="S625">
        <v>0.46875</v>
      </c>
      <c r="T625">
        <v>0.27</v>
      </c>
      <c r="U625">
        <v>0.26666666666666666</v>
      </c>
      <c r="V625">
        <v>0.2</v>
      </c>
      <c r="W625">
        <v>0.17299280863468622</v>
      </c>
      <c r="X625">
        <v>0.22947080047152385</v>
      </c>
      <c r="Y625">
        <v>22.947080047152387</v>
      </c>
      <c r="Z625" t="s">
        <v>967</v>
      </c>
      <c r="AA625">
        <v>0.50000052106184067</v>
      </c>
      <c r="AB625">
        <v>0.49999947893815933</v>
      </c>
      <c r="AC625">
        <v>0.99999791575480934</v>
      </c>
      <c r="AD625" t="s">
        <v>976</v>
      </c>
      <c r="AE625">
        <v>2694552118</v>
      </c>
      <c r="AF625" t="s">
        <v>1027</v>
      </c>
    </row>
    <row r="626" spans="1:32" x14ac:dyDescent="0.35">
      <c r="A626">
        <v>624</v>
      </c>
      <c r="B626">
        <v>24</v>
      </c>
      <c r="C626">
        <v>2025</v>
      </c>
      <c r="D626" t="s">
        <v>734</v>
      </c>
      <c r="E626" t="s">
        <v>20</v>
      </c>
      <c r="F626" s="4">
        <v>45748</v>
      </c>
      <c r="G626" t="s">
        <v>85</v>
      </c>
      <c r="H626">
        <v>871487</v>
      </c>
      <c r="I626">
        <v>522892</v>
      </c>
      <c r="J626">
        <v>348595</v>
      </c>
      <c r="K626">
        <v>522552118</v>
      </c>
      <c r="L626">
        <v>1200000000</v>
      </c>
      <c r="M626">
        <v>100000000</v>
      </c>
      <c r="N626">
        <v>180000</v>
      </c>
      <c r="O626">
        <v>80000</v>
      </c>
      <c r="P626">
        <v>500000</v>
      </c>
      <c r="Q626">
        <v>4.0556482927333055E-2</v>
      </c>
      <c r="R626">
        <v>0.13043478260869565</v>
      </c>
      <c r="S626">
        <v>0.3125</v>
      </c>
      <c r="T626">
        <v>0.18</v>
      </c>
      <c r="U626">
        <v>0.17777777777777778</v>
      </c>
      <c r="V626">
        <v>0.1111111111111111</v>
      </c>
      <c r="W626">
        <v>0.15711159145689599</v>
      </c>
      <c r="X626">
        <v>0.15527579947510123</v>
      </c>
      <c r="Y626">
        <v>15.527579947510123</v>
      </c>
      <c r="Z626" t="s">
        <v>970</v>
      </c>
      <c r="AA626">
        <v>0.59999977050719056</v>
      </c>
      <c r="AB626">
        <v>0.40000022949280939</v>
      </c>
      <c r="AC626">
        <v>0.66666730414693665</v>
      </c>
      <c r="AD626" t="s">
        <v>976</v>
      </c>
      <c r="AE626">
        <v>1822552118</v>
      </c>
      <c r="AF626" t="s">
        <v>1024</v>
      </c>
    </row>
    <row r="627" spans="1:32" x14ac:dyDescent="0.35">
      <c r="A627">
        <v>625</v>
      </c>
      <c r="B627">
        <v>25</v>
      </c>
      <c r="C627">
        <v>2025</v>
      </c>
      <c r="D627" t="s">
        <v>735</v>
      </c>
      <c r="E627" t="s">
        <v>582</v>
      </c>
      <c r="F627" s="4">
        <v>45757</v>
      </c>
      <c r="G627" t="s">
        <v>736</v>
      </c>
      <c r="H627">
        <v>829042</v>
      </c>
      <c r="I627">
        <v>497425</v>
      </c>
      <c r="J627">
        <v>331617</v>
      </c>
      <c r="K627">
        <v>611552118</v>
      </c>
      <c r="L627">
        <v>1400000000</v>
      </c>
      <c r="M627">
        <v>110000000</v>
      </c>
      <c r="N627">
        <v>200000</v>
      </c>
      <c r="O627">
        <v>80000</v>
      </c>
      <c r="P627">
        <v>600000</v>
      </c>
      <c r="Q627">
        <v>4.7463979531399338E-2</v>
      </c>
      <c r="R627">
        <v>0.15217391304347827</v>
      </c>
      <c r="S627">
        <v>0.34375</v>
      </c>
      <c r="T627">
        <v>0.2</v>
      </c>
      <c r="U627">
        <v>0.17777777777777778</v>
      </c>
      <c r="V627">
        <v>0.13333333333333333</v>
      </c>
      <c r="W627">
        <v>0.14945961099202623</v>
      </c>
      <c r="X627">
        <v>0.16952724985327719</v>
      </c>
      <c r="Y627">
        <v>16.95272498532772</v>
      </c>
      <c r="Z627" t="s">
        <v>970</v>
      </c>
      <c r="AA627">
        <v>0.59999975875769862</v>
      </c>
      <c r="AB627">
        <v>0.40000024124230138</v>
      </c>
      <c r="AC627">
        <v>0.6666673367844399</v>
      </c>
      <c r="AD627" t="s">
        <v>976</v>
      </c>
      <c r="AE627">
        <v>2121552118</v>
      </c>
      <c r="AF627" t="s">
        <v>1024</v>
      </c>
    </row>
    <row r="628" spans="1:32" x14ac:dyDescent="0.35">
      <c r="A628">
        <v>626</v>
      </c>
      <c r="B628">
        <v>26</v>
      </c>
      <c r="C628">
        <v>2025</v>
      </c>
      <c r="D628" t="s">
        <v>737</v>
      </c>
      <c r="E628" t="s">
        <v>235</v>
      </c>
      <c r="F628" s="4">
        <v>45778</v>
      </c>
      <c r="G628" t="s">
        <v>98</v>
      </c>
      <c r="H628">
        <v>787366</v>
      </c>
      <c r="I628">
        <v>472420</v>
      </c>
      <c r="J628">
        <v>314946</v>
      </c>
      <c r="K628">
        <v>611552118</v>
      </c>
      <c r="L628">
        <v>1400000000</v>
      </c>
      <c r="M628">
        <v>120000000</v>
      </c>
      <c r="N628">
        <v>220000</v>
      </c>
      <c r="O628">
        <v>90000</v>
      </c>
      <c r="P628">
        <v>700000</v>
      </c>
      <c r="Q628">
        <v>4.7463979531399338E-2</v>
      </c>
      <c r="R628">
        <v>0.15217391304347827</v>
      </c>
      <c r="S628">
        <v>0.375</v>
      </c>
      <c r="T628">
        <v>0.22</v>
      </c>
      <c r="U628">
        <v>0.2</v>
      </c>
      <c r="V628">
        <v>0.15555555555555556</v>
      </c>
      <c r="W628">
        <v>0.14194626577223798</v>
      </c>
      <c r="X628">
        <v>0.18174383743465602</v>
      </c>
      <c r="Y628">
        <v>18.174383743465601</v>
      </c>
      <c r="Z628" t="s">
        <v>970</v>
      </c>
      <c r="AA628">
        <v>0.60000050802295246</v>
      </c>
      <c r="AB628">
        <v>0.39999949197704754</v>
      </c>
      <c r="AC628">
        <v>0.66666525549299349</v>
      </c>
      <c r="AD628" t="s">
        <v>977</v>
      </c>
      <c r="AE628">
        <v>2131552118</v>
      </c>
      <c r="AF628" t="s">
        <v>1032</v>
      </c>
    </row>
    <row r="629" spans="1:32" x14ac:dyDescent="0.35">
      <c r="A629">
        <v>627</v>
      </c>
      <c r="B629">
        <v>27</v>
      </c>
      <c r="C629">
        <v>2025</v>
      </c>
      <c r="D629" t="s">
        <v>738</v>
      </c>
      <c r="E629" t="s">
        <v>739</v>
      </c>
      <c r="F629" s="4">
        <v>44564</v>
      </c>
      <c r="G629" t="s">
        <v>21</v>
      </c>
      <c r="H629">
        <v>786281</v>
      </c>
      <c r="I629">
        <v>471769</v>
      </c>
      <c r="J629">
        <v>314512</v>
      </c>
      <c r="K629">
        <v>822552118</v>
      </c>
      <c r="L629">
        <v>2000000000</v>
      </c>
      <c r="M629">
        <v>150000000</v>
      </c>
      <c r="N629">
        <v>400000</v>
      </c>
      <c r="O629">
        <v>150000</v>
      </c>
      <c r="P629">
        <v>1200000</v>
      </c>
      <c r="Q629">
        <v>6.3840179345534001E-2</v>
      </c>
      <c r="R629">
        <v>0.21739130434782608</v>
      </c>
      <c r="S629">
        <v>0.46875</v>
      </c>
      <c r="T629">
        <v>0.4</v>
      </c>
      <c r="U629">
        <v>0.33333333333333331</v>
      </c>
      <c r="V629">
        <v>0.26666666666666666</v>
      </c>
      <c r="W629">
        <v>0.14175066207794221</v>
      </c>
      <c r="X629">
        <v>0.26568616018323354</v>
      </c>
      <c r="Y629">
        <v>26.568616018323354</v>
      </c>
      <c r="Z629" t="s">
        <v>967</v>
      </c>
      <c r="AA629">
        <v>0.60000050872398036</v>
      </c>
      <c r="AB629">
        <v>0.39999949127601964</v>
      </c>
      <c r="AC629">
        <v>0.66666525354569717</v>
      </c>
      <c r="AD629" t="s">
        <v>977</v>
      </c>
      <c r="AE629">
        <v>2972552118</v>
      </c>
      <c r="AF629" t="s">
        <v>1029</v>
      </c>
    </row>
    <row r="630" spans="1:32" x14ac:dyDescent="0.35">
      <c r="A630">
        <v>628</v>
      </c>
      <c r="B630">
        <v>28</v>
      </c>
      <c r="C630">
        <v>2025</v>
      </c>
      <c r="D630" t="s">
        <v>740</v>
      </c>
      <c r="E630" t="s">
        <v>37</v>
      </c>
      <c r="F630" s="4">
        <v>45813</v>
      </c>
      <c r="G630" t="s">
        <v>18</v>
      </c>
      <c r="H630">
        <v>765171</v>
      </c>
      <c r="I630">
        <v>459103</v>
      </c>
      <c r="J630">
        <v>306068</v>
      </c>
      <c r="K630">
        <v>1122552118</v>
      </c>
      <c r="L630">
        <v>2200000000</v>
      </c>
      <c r="M630">
        <v>140000000</v>
      </c>
      <c r="N630">
        <v>260000</v>
      </c>
      <c r="O630">
        <v>110000</v>
      </c>
      <c r="P630">
        <v>800000</v>
      </c>
      <c r="Q630">
        <v>8.7123875763734954E-2</v>
      </c>
      <c r="R630">
        <v>0.2391304347826087</v>
      </c>
      <c r="S630">
        <v>0.4375</v>
      </c>
      <c r="T630">
        <v>0.26</v>
      </c>
      <c r="U630">
        <v>0.24444444444444444</v>
      </c>
      <c r="V630">
        <v>0.17777777777777778</v>
      </c>
      <c r="W630">
        <v>0.1379449533345472</v>
      </c>
      <c r="X630">
        <v>0.22664452752842709</v>
      </c>
      <c r="Y630">
        <v>22.66445275284271</v>
      </c>
      <c r="Z630" t="s">
        <v>967</v>
      </c>
      <c r="AA630">
        <v>0.60000052275896498</v>
      </c>
      <c r="AB630">
        <v>0.39999947724103502</v>
      </c>
      <c r="AC630">
        <v>0.66666521455969574</v>
      </c>
      <c r="AD630" t="s">
        <v>977</v>
      </c>
      <c r="AE630">
        <v>3462552118</v>
      </c>
      <c r="AF630" t="s">
        <v>1027</v>
      </c>
    </row>
    <row r="631" spans="1:32" x14ac:dyDescent="0.35">
      <c r="A631">
        <v>629</v>
      </c>
      <c r="B631">
        <v>29</v>
      </c>
      <c r="C631">
        <v>2025</v>
      </c>
      <c r="D631" t="s">
        <v>741</v>
      </c>
      <c r="E631" t="s">
        <v>97</v>
      </c>
      <c r="F631" s="4">
        <v>45797</v>
      </c>
      <c r="G631" t="s">
        <v>452</v>
      </c>
      <c r="H631">
        <v>742505</v>
      </c>
      <c r="I631">
        <v>445503</v>
      </c>
      <c r="J631">
        <v>297002</v>
      </c>
      <c r="K631">
        <v>611552118</v>
      </c>
      <c r="L631">
        <v>1300000000</v>
      </c>
      <c r="M631">
        <v>120000000</v>
      </c>
      <c r="N631">
        <v>220000</v>
      </c>
      <c r="O631">
        <v>90000</v>
      </c>
      <c r="P631">
        <v>700000</v>
      </c>
      <c r="Q631">
        <v>4.7463979531399338E-2</v>
      </c>
      <c r="R631">
        <v>0.14130434782608695</v>
      </c>
      <c r="S631">
        <v>0.375</v>
      </c>
      <c r="T631">
        <v>0.22</v>
      </c>
      <c r="U631">
        <v>0.2</v>
      </c>
      <c r="V631">
        <v>0.15555555555555556</v>
      </c>
      <c r="W631">
        <v>0.13385872906274282</v>
      </c>
      <c r="X631">
        <v>0.17900638230965504</v>
      </c>
      <c r="Y631">
        <v>17.900638230965505</v>
      </c>
      <c r="Z631" t="s">
        <v>970</v>
      </c>
      <c r="AA631">
        <v>0.6</v>
      </c>
      <c r="AB631">
        <v>0.4</v>
      </c>
      <c r="AC631">
        <v>0.66666666666666663</v>
      </c>
      <c r="AD631" t="s">
        <v>977</v>
      </c>
      <c r="AE631">
        <v>2031552118</v>
      </c>
      <c r="AF631" t="s">
        <v>1032</v>
      </c>
    </row>
    <row r="632" spans="1:32" x14ac:dyDescent="0.35">
      <c r="A632">
        <v>630</v>
      </c>
      <c r="B632">
        <v>30</v>
      </c>
      <c r="C632">
        <v>2025</v>
      </c>
      <c r="D632" t="s">
        <v>742</v>
      </c>
      <c r="E632" t="s">
        <v>417</v>
      </c>
      <c r="F632" s="4">
        <v>45805</v>
      </c>
      <c r="G632" t="s">
        <v>24</v>
      </c>
      <c r="H632">
        <v>736712</v>
      </c>
      <c r="I632">
        <v>442027</v>
      </c>
      <c r="J632">
        <v>294685</v>
      </c>
      <c r="K632">
        <v>822552118</v>
      </c>
      <c r="L632">
        <v>2100000000</v>
      </c>
      <c r="M632">
        <v>160000000</v>
      </c>
      <c r="N632">
        <v>280000</v>
      </c>
      <c r="O632">
        <v>120000</v>
      </c>
      <c r="P632">
        <v>1000000</v>
      </c>
      <c r="Q632">
        <v>6.3840179345534001E-2</v>
      </c>
      <c r="R632">
        <v>0.22826086956521738</v>
      </c>
      <c r="S632">
        <v>0.5</v>
      </c>
      <c r="T632">
        <v>0.28000000000000003</v>
      </c>
      <c r="U632">
        <v>0.26666666666666666</v>
      </c>
      <c r="V632">
        <v>0.22222222222222221</v>
      </c>
      <c r="W632">
        <v>0.13281436758711576</v>
      </c>
      <c r="X632">
        <v>0.24043849387619917</v>
      </c>
      <c r="Y632">
        <v>24.043849387619918</v>
      </c>
      <c r="Z632" t="s">
        <v>967</v>
      </c>
      <c r="AA632">
        <v>0.59999972852349359</v>
      </c>
      <c r="AB632">
        <v>0.40000027147650641</v>
      </c>
      <c r="AC632">
        <v>0.66666742076841456</v>
      </c>
      <c r="AD632" t="s">
        <v>976</v>
      </c>
      <c r="AE632">
        <v>3082552118</v>
      </c>
      <c r="AF632" t="s">
        <v>1032</v>
      </c>
    </row>
    <row r="633" spans="1:32" x14ac:dyDescent="0.35">
      <c r="A633">
        <v>631</v>
      </c>
      <c r="B633">
        <v>31</v>
      </c>
      <c r="C633">
        <v>2025</v>
      </c>
      <c r="D633" t="s">
        <v>743</v>
      </c>
      <c r="E633" t="s">
        <v>646</v>
      </c>
      <c r="F633" s="4">
        <v>45816</v>
      </c>
      <c r="G633" t="s">
        <v>367</v>
      </c>
      <c r="H633">
        <v>711647</v>
      </c>
      <c r="I633">
        <v>426988</v>
      </c>
      <c r="J633">
        <v>284659</v>
      </c>
      <c r="K633">
        <v>822552118</v>
      </c>
      <c r="L633">
        <v>1800000000</v>
      </c>
      <c r="M633">
        <v>120000000</v>
      </c>
      <c r="N633">
        <v>200000</v>
      </c>
      <c r="O633">
        <v>90000</v>
      </c>
      <c r="P633">
        <v>600000</v>
      </c>
      <c r="Q633">
        <v>6.3840179345534001E-2</v>
      </c>
      <c r="R633">
        <v>0.19565217391304349</v>
      </c>
      <c r="S633">
        <v>0.375</v>
      </c>
      <c r="T633">
        <v>0.2</v>
      </c>
      <c r="U633">
        <v>0.2</v>
      </c>
      <c r="V633">
        <v>0.13333333333333333</v>
      </c>
      <c r="W633">
        <v>0.12829565182902974</v>
      </c>
      <c r="X633">
        <v>0.18511462354860675</v>
      </c>
      <c r="Y633">
        <v>18.511462354860676</v>
      </c>
      <c r="Z633" t="s">
        <v>970</v>
      </c>
      <c r="AA633">
        <v>0.59999971896178861</v>
      </c>
      <c r="AB633">
        <v>0.40000028103821134</v>
      </c>
      <c r="AC633">
        <v>0.66666744732873051</v>
      </c>
      <c r="AD633" t="s">
        <v>976</v>
      </c>
      <c r="AE633">
        <v>2742552118</v>
      </c>
      <c r="AF633" t="s">
        <v>1027</v>
      </c>
    </row>
    <row r="634" spans="1:32" x14ac:dyDescent="0.35">
      <c r="A634">
        <v>632</v>
      </c>
      <c r="B634">
        <v>32</v>
      </c>
      <c r="C634">
        <v>2025</v>
      </c>
      <c r="D634" t="s">
        <v>744</v>
      </c>
      <c r="E634" t="s">
        <v>427</v>
      </c>
      <c r="F634" s="4">
        <v>44708</v>
      </c>
      <c r="G634" t="s">
        <v>21</v>
      </c>
      <c r="H634">
        <v>694672</v>
      </c>
      <c r="I634">
        <v>416803</v>
      </c>
      <c r="J634">
        <v>277869</v>
      </c>
      <c r="K634">
        <v>1744552118</v>
      </c>
      <c r="L634">
        <v>3000000000</v>
      </c>
      <c r="M634">
        <v>220000000</v>
      </c>
      <c r="N634">
        <v>600000</v>
      </c>
      <c r="O634">
        <v>250000</v>
      </c>
      <c r="P634">
        <v>2000000</v>
      </c>
      <c r="Q634">
        <v>0.1353987396708049</v>
      </c>
      <c r="R634">
        <v>0.32608695652173914</v>
      </c>
      <c r="S634">
        <v>0.6875</v>
      </c>
      <c r="T634">
        <v>0.6</v>
      </c>
      <c r="U634">
        <v>0.55555555555555558</v>
      </c>
      <c r="V634">
        <v>0.44444444444444442</v>
      </c>
      <c r="W634">
        <v>0.12523540048278958</v>
      </c>
      <c r="X634">
        <v>0.406263005358103</v>
      </c>
      <c r="Y634">
        <v>40.626300535810302</v>
      </c>
      <c r="Z634" t="s">
        <v>968</v>
      </c>
      <c r="AA634">
        <v>0.59999971209434089</v>
      </c>
      <c r="AB634">
        <v>0.40000028790565906</v>
      </c>
      <c r="AC634">
        <v>0.6666674664049923</v>
      </c>
      <c r="AD634" t="s">
        <v>976</v>
      </c>
      <c r="AE634">
        <v>4964552118</v>
      </c>
      <c r="AF634" t="s">
        <v>1032</v>
      </c>
    </row>
    <row r="635" spans="1:32" x14ac:dyDescent="0.35">
      <c r="A635">
        <v>633</v>
      </c>
      <c r="B635">
        <v>33</v>
      </c>
      <c r="C635">
        <v>2025</v>
      </c>
      <c r="D635" t="s">
        <v>745</v>
      </c>
      <c r="E635" t="s">
        <v>651</v>
      </c>
      <c r="F635" s="4">
        <v>43346</v>
      </c>
      <c r="G635" t="s">
        <v>24</v>
      </c>
      <c r="H635">
        <v>660326</v>
      </c>
      <c r="I635">
        <v>396196</v>
      </c>
      <c r="J635">
        <v>264130</v>
      </c>
      <c r="K635">
        <v>1122552118</v>
      </c>
      <c r="L635">
        <v>2200000000</v>
      </c>
      <c r="M635">
        <v>200000000</v>
      </c>
      <c r="N635">
        <v>500000</v>
      </c>
      <c r="O635">
        <v>200000</v>
      </c>
      <c r="P635">
        <v>1800000</v>
      </c>
      <c r="Q635">
        <v>8.7123875763734954E-2</v>
      </c>
      <c r="R635">
        <v>0.2391304347826087</v>
      </c>
      <c r="S635">
        <v>0.625</v>
      </c>
      <c r="T635">
        <v>0.5</v>
      </c>
      <c r="U635">
        <v>0.44444444444444442</v>
      </c>
      <c r="V635">
        <v>0.4</v>
      </c>
      <c r="W635">
        <v>0.11904350694888885</v>
      </c>
      <c r="X635">
        <v>0.33895703509267133</v>
      </c>
      <c r="Y635">
        <v>33.895703509267136</v>
      </c>
      <c r="Z635" t="s">
        <v>967</v>
      </c>
      <c r="AA635">
        <v>0.60000060576139669</v>
      </c>
      <c r="AB635">
        <v>0.39999939423860337</v>
      </c>
      <c r="AC635">
        <v>0.66666498399781926</v>
      </c>
      <c r="AD635" t="s">
        <v>977</v>
      </c>
      <c r="AE635">
        <v>3522552118</v>
      </c>
      <c r="AF635" t="s">
        <v>1025</v>
      </c>
    </row>
    <row r="636" spans="1:32" x14ac:dyDescent="0.35">
      <c r="A636">
        <v>634</v>
      </c>
      <c r="B636">
        <v>34</v>
      </c>
      <c r="C636">
        <v>2025</v>
      </c>
      <c r="D636" t="s">
        <v>746</v>
      </c>
      <c r="E636" t="s">
        <v>433</v>
      </c>
      <c r="F636" s="4">
        <v>45839</v>
      </c>
      <c r="G636" t="s">
        <v>38</v>
      </c>
      <c r="H636">
        <v>644960</v>
      </c>
      <c r="I636">
        <v>386976</v>
      </c>
      <c r="J636">
        <v>257984</v>
      </c>
      <c r="K636">
        <v>822552118</v>
      </c>
      <c r="L636">
        <v>2000000000</v>
      </c>
      <c r="M636">
        <v>150000000</v>
      </c>
      <c r="N636">
        <v>260000</v>
      </c>
      <c r="O636">
        <v>110000</v>
      </c>
      <c r="P636">
        <v>800000</v>
      </c>
      <c r="Q636">
        <v>6.3840179345534001E-2</v>
      </c>
      <c r="R636">
        <v>0.21739130434782608</v>
      </c>
      <c r="S636">
        <v>0.46875</v>
      </c>
      <c r="T636">
        <v>0.26</v>
      </c>
      <c r="U636">
        <v>0.24444444444444444</v>
      </c>
      <c r="V636">
        <v>0.17777777777777778</v>
      </c>
      <c r="W636">
        <v>0.11627332596589465</v>
      </c>
      <c r="X636">
        <v>0.22106143098868611</v>
      </c>
      <c r="Y636">
        <v>22.106143098868611</v>
      </c>
      <c r="Z636" t="s">
        <v>967</v>
      </c>
      <c r="AA636">
        <v>0.6</v>
      </c>
      <c r="AB636">
        <v>0.4</v>
      </c>
      <c r="AC636">
        <v>0.66666666666666663</v>
      </c>
      <c r="AD636" t="s">
        <v>977</v>
      </c>
      <c r="AE636">
        <v>2972552118</v>
      </c>
      <c r="AF636" t="s">
        <v>1028</v>
      </c>
    </row>
    <row r="637" spans="1:32" x14ac:dyDescent="0.35">
      <c r="A637">
        <v>635</v>
      </c>
      <c r="B637">
        <v>35</v>
      </c>
      <c r="C637">
        <v>2025</v>
      </c>
      <c r="D637" t="s">
        <v>747</v>
      </c>
      <c r="E637" t="s">
        <v>30</v>
      </c>
      <c r="F637" s="4">
        <v>45826</v>
      </c>
      <c r="G637" t="s">
        <v>18</v>
      </c>
      <c r="H637">
        <v>643272</v>
      </c>
      <c r="I637">
        <v>385963</v>
      </c>
      <c r="J637">
        <v>257309</v>
      </c>
      <c r="K637">
        <v>1122552118</v>
      </c>
      <c r="L637">
        <v>2400000000</v>
      </c>
      <c r="M637">
        <v>180000000</v>
      </c>
      <c r="N637">
        <v>320000</v>
      </c>
      <c r="O637">
        <v>140000</v>
      </c>
      <c r="P637">
        <v>1200000</v>
      </c>
      <c r="Q637">
        <v>8.7123875763734954E-2</v>
      </c>
      <c r="R637">
        <v>0.2608695652173913</v>
      </c>
      <c r="S637">
        <v>0.5625</v>
      </c>
      <c r="T637">
        <v>0.32</v>
      </c>
      <c r="U637">
        <v>0.31111111111111112</v>
      </c>
      <c r="V637">
        <v>0.26666666666666666</v>
      </c>
      <c r="W637">
        <v>0.11596901349034511</v>
      </c>
      <c r="X637">
        <v>0.27440615965281129</v>
      </c>
      <c r="Y637">
        <v>27.440615965281129</v>
      </c>
      <c r="Z637" t="s">
        <v>967</v>
      </c>
      <c r="AA637">
        <v>0.59999968908952983</v>
      </c>
      <c r="AB637">
        <v>0.40000031091047022</v>
      </c>
      <c r="AC637">
        <v>0.6666675303073093</v>
      </c>
      <c r="AD637" t="s">
        <v>976</v>
      </c>
      <c r="AE637">
        <v>3702552118</v>
      </c>
      <c r="AF637" t="s">
        <v>1027</v>
      </c>
    </row>
    <row r="638" spans="1:32" x14ac:dyDescent="0.35">
      <c r="A638">
        <v>636</v>
      </c>
      <c r="B638">
        <v>36</v>
      </c>
      <c r="C638">
        <v>2025</v>
      </c>
      <c r="D638" t="s">
        <v>748</v>
      </c>
      <c r="E638" t="s">
        <v>84</v>
      </c>
      <c r="F638" s="4">
        <v>45787</v>
      </c>
      <c r="G638" t="s">
        <v>85</v>
      </c>
      <c r="H638">
        <v>639849</v>
      </c>
      <c r="I638">
        <v>383909</v>
      </c>
      <c r="J638">
        <v>255940</v>
      </c>
      <c r="K638">
        <v>988552118</v>
      </c>
      <c r="L638">
        <v>2000000000</v>
      </c>
      <c r="M638">
        <v>160000000</v>
      </c>
      <c r="N638">
        <v>280000</v>
      </c>
      <c r="O638">
        <v>120000</v>
      </c>
      <c r="P638">
        <v>900000</v>
      </c>
      <c r="Q638">
        <v>7.6723824696938531E-2</v>
      </c>
      <c r="R638">
        <v>0.21739130434782608</v>
      </c>
      <c r="S638">
        <v>0.5</v>
      </c>
      <c r="T638">
        <v>0.28000000000000003</v>
      </c>
      <c r="U638">
        <v>0.26666666666666666</v>
      </c>
      <c r="V638">
        <v>0.2</v>
      </c>
      <c r="W638">
        <v>0.11535191538382493</v>
      </c>
      <c r="X638">
        <v>0.23632218754346679</v>
      </c>
      <c r="Y638">
        <v>23.632218754346678</v>
      </c>
      <c r="Z638" t="s">
        <v>967</v>
      </c>
      <c r="AA638">
        <v>0.59999937485250421</v>
      </c>
      <c r="AB638">
        <v>0.40000062514749574</v>
      </c>
      <c r="AC638">
        <v>0.66666840318929743</v>
      </c>
      <c r="AD638" t="s">
        <v>976</v>
      </c>
      <c r="AE638">
        <v>3148552118</v>
      </c>
      <c r="AF638" t="s">
        <v>1032</v>
      </c>
    </row>
    <row r="639" spans="1:32" x14ac:dyDescent="0.35">
      <c r="A639">
        <v>637</v>
      </c>
      <c r="B639">
        <v>37</v>
      </c>
      <c r="C639">
        <v>2025</v>
      </c>
      <c r="D639" t="s">
        <v>749</v>
      </c>
      <c r="E639" t="s">
        <v>391</v>
      </c>
      <c r="F639" s="4">
        <v>45728</v>
      </c>
      <c r="G639" t="s">
        <v>602</v>
      </c>
      <c r="H639">
        <v>612633</v>
      </c>
      <c r="I639">
        <v>367580</v>
      </c>
      <c r="J639">
        <v>245053</v>
      </c>
      <c r="K639">
        <v>244552118</v>
      </c>
      <c r="L639">
        <v>700000000</v>
      </c>
      <c r="M639">
        <v>80000000</v>
      </c>
      <c r="N639">
        <v>140000</v>
      </c>
      <c r="O639">
        <v>60000</v>
      </c>
      <c r="P639">
        <v>300000</v>
      </c>
      <c r="Q639">
        <v>1.8980257579800184E-2</v>
      </c>
      <c r="R639">
        <v>7.6086956521739135E-2</v>
      </c>
      <c r="S639">
        <v>0.25</v>
      </c>
      <c r="T639">
        <v>0.14000000000000001</v>
      </c>
      <c r="U639">
        <v>0.13333333333333333</v>
      </c>
      <c r="V639">
        <v>6.6666666666666666E-2</v>
      </c>
      <c r="W639">
        <v>0.11044541755529635</v>
      </c>
      <c r="X639">
        <v>0.11093355823747564</v>
      </c>
      <c r="Y639">
        <v>11.093355823747563</v>
      </c>
      <c r="Z639" t="s">
        <v>970</v>
      </c>
      <c r="AA639">
        <v>0.6000003264597239</v>
      </c>
      <c r="AB639">
        <v>0.39999967354027616</v>
      </c>
      <c r="AC639">
        <v>0.66666575983459386</v>
      </c>
      <c r="AD639" t="s">
        <v>977</v>
      </c>
      <c r="AE639">
        <v>1024552118</v>
      </c>
      <c r="AF639" t="s">
        <v>1034</v>
      </c>
    </row>
    <row r="640" spans="1:32" x14ac:dyDescent="0.35">
      <c r="A640">
        <v>638</v>
      </c>
      <c r="B640">
        <v>38</v>
      </c>
      <c r="C640">
        <v>2025</v>
      </c>
      <c r="D640" t="s">
        <v>750</v>
      </c>
      <c r="E640" t="s">
        <v>751</v>
      </c>
      <c r="F640" s="4">
        <v>45870</v>
      </c>
      <c r="G640" t="s">
        <v>18</v>
      </c>
      <c r="H640">
        <v>598645</v>
      </c>
      <c r="I640">
        <v>359187</v>
      </c>
      <c r="J640">
        <v>239458</v>
      </c>
      <c r="K640">
        <v>1744552118</v>
      </c>
      <c r="L640">
        <v>3800000000</v>
      </c>
      <c r="M640">
        <v>260000000</v>
      </c>
      <c r="N640">
        <v>700000</v>
      </c>
      <c r="O640">
        <v>300000</v>
      </c>
      <c r="P640">
        <v>3800000</v>
      </c>
      <c r="Q640">
        <v>0.1353987396708049</v>
      </c>
      <c r="R640">
        <v>0.41304347826086957</v>
      </c>
      <c r="S640">
        <v>0.8125</v>
      </c>
      <c r="T640">
        <v>0.7</v>
      </c>
      <c r="U640">
        <v>0.66666666666666663</v>
      </c>
      <c r="V640">
        <v>0.84444444444444444</v>
      </c>
      <c r="W640">
        <v>0.1079236622780529</v>
      </c>
      <c r="X640">
        <v>0.51433576729567854</v>
      </c>
      <c r="Y640">
        <v>51.433576729567854</v>
      </c>
      <c r="Z640" t="s">
        <v>968</v>
      </c>
      <c r="AA640">
        <v>0.6</v>
      </c>
      <c r="AB640">
        <v>0.4</v>
      </c>
      <c r="AC640">
        <v>0.66666666666666663</v>
      </c>
      <c r="AD640" t="s">
        <v>977</v>
      </c>
      <c r="AE640">
        <v>5804552118</v>
      </c>
      <c r="AF640" t="s">
        <v>1031</v>
      </c>
    </row>
    <row r="641" spans="1:32" x14ac:dyDescent="0.35">
      <c r="A641">
        <v>639</v>
      </c>
      <c r="B641">
        <v>39</v>
      </c>
      <c r="C641">
        <v>2025</v>
      </c>
      <c r="D641" t="s">
        <v>752</v>
      </c>
      <c r="E641" t="s">
        <v>646</v>
      </c>
      <c r="F641" s="4">
        <v>45792</v>
      </c>
      <c r="G641" t="s">
        <v>167</v>
      </c>
      <c r="H641">
        <v>564452</v>
      </c>
      <c r="I641">
        <v>338671</v>
      </c>
      <c r="J641">
        <v>225781</v>
      </c>
      <c r="K641">
        <v>522552118</v>
      </c>
      <c r="L641">
        <v>1200000000</v>
      </c>
      <c r="M641">
        <v>120000000</v>
      </c>
      <c r="N641">
        <v>220000</v>
      </c>
      <c r="O641">
        <v>90000</v>
      </c>
      <c r="P641">
        <v>700000</v>
      </c>
      <c r="Q641">
        <v>4.0556482927333055E-2</v>
      </c>
      <c r="R641">
        <v>0.13043478260869565</v>
      </c>
      <c r="S641">
        <v>0.375</v>
      </c>
      <c r="T641">
        <v>0.22</v>
      </c>
      <c r="U641">
        <v>0.2</v>
      </c>
      <c r="V641">
        <v>0.15555555555555556</v>
      </c>
      <c r="W641">
        <v>0.10175935156924641</v>
      </c>
      <c r="X641">
        <v>0.17238427530968201</v>
      </c>
      <c r="Y641">
        <v>17.238427530968199</v>
      </c>
      <c r="Z641" t="s">
        <v>970</v>
      </c>
      <c r="AA641">
        <v>0.5999996456740343</v>
      </c>
      <c r="AB641">
        <v>0.4000003543259657</v>
      </c>
      <c r="AC641">
        <v>0.66666765090604152</v>
      </c>
      <c r="AD641" t="s">
        <v>976</v>
      </c>
      <c r="AE641">
        <v>1842552118</v>
      </c>
      <c r="AF641" t="s">
        <v>1032</v>
      </c>
    </row>
    <row r="642" spans="1:32" x14ac:dyDescent="0.35">
      <c r="A642">
        <v>640</v>
      </c>
      <c r="B642">
        <v>40</v>
      </c>
      <c r="C642">
        <v>2025</v>
      </c>
      <c r="D642" t="s">
        <v>753</v>
      </c>
      <c r="E642" t="s">
        <v>427</v>
      </c>
      <c r="F642" s="4">
        <v>45767</v>
      </c>
      <c r="G642" t="s">
        <v>259</v>
      </c>
      <c r="H642">
        <v>560565</v>
      </c>
      <c r="I642">
        <v>336339</v>
      </c>
      <c r="J642">
        <v>224226</v>
      </c>
      <c r="K642">
        <v>522552118</v>
      </c>
      <c r="L642">
        <v>1200000000</v>
      </c>
      <c r="M642">
        <v>95000000</v>
      </c>
      <c r="N642">
        <v>170000</v>
      </c>
      <c r="O642">
        <v>70000</v>
      </c>
      <c r="P642">
        <v>500000</v>
      </c>
      <c r="Q642">
        <v>4.0556482927333055E-2</v>
      </c>
      <c r="R642">
        <v>0.13043478260869565</v>
      </c>
      <c r="S642">
        <v>0.296875</v>
      </c>
      <c r="T642">
        <v>0.17</v>
      </c>
      <c r="U642">
        <v>0.15555555555555556</v>
      </c>
      <c r="V642">
        <v>0.1111111111111111</v>
      </c>
      <c r="W642">
        <v>0.10105860358793062</v>
      </c>
      <c r="X642">
        <v>0.14247733192062614</v>
      </c>
      <c r="Y642">
        <v>14.247733192062615</v>
      </c>
      <c r="Z642" t="s">
        <v>970</v>
      </c>
      <c r="AA642">
        <v>0.6</v>
      </c>
      <c r="AB642">
        <v>0.4</v>
      </c>
      <c r="AC642">
        <v>0.66666666666666663</v>
      </c>
      <c r="AD642" t="s">
        <v>977</v>
      </c>
      <c r="AE642">
        <v>1817552118</v>
      </c>
      <c r="AF642" t="s">
        <v>1024</v>
      </c>
    </row>
    <row r="643" spans="1:32" x14ac:dyDescent="0.35">
      <c r="A643">
        <v>641</v>
      </c>
      <c r="B643">
        <v>41</v>
      </c>
      <c r="C643">
        <v>2025</v>
      </c>
      <c r="D643" t="s">
        <v>754</v>
      </c>
      <c r="E643" t="s">
        <v>755</v>
      </c>
      <c r="F643" s="4">
        <v>45775</v>
      </c>
      <c r="G643" t="s">
        <v>756</v>
      </c>
      <c r="H643">
        <v>546483</v>
      </c>
      <c r="I643">
        <v>327890</v>
      </c>
      <c r="J643">
        <v>218593</v>
      </c>
      <c r="K643">
        <v>522552118</v>
      </c>
      <c r="L643">
        <v>1100000000</v>
      </c>
      <c r="M643">
        <v>110000000</v>
      </c>
      <c r="N643">
        <v>200000</v>
      </c>
      <c r="O643">
        <v>80000</v>
      </c>
      <c r="P643">
        <v>600000</v>
      </c>
      <c r="Q643">
        <v>4.0556482927333055E-2</v>
      </c>
      <c r="R643">
        <v>0.11956521739130435</v>
      </c>
      <c r="S643">
        <v>0.34375</v>
      </c>
      <c r="T643">
        <v>0.2</v>
      </c>
      <c r="U643">
        <v>0.17777777777777778</v>
      </c>
      <c r="V643">
        <v>0.13333333333333333</v>
      </c>
      <c r="W643">
        <v>9.8519901999844964E-2</v>
      </c>
      <c r="X643">
        <v>0.15713705421453572</v>
      </c>
      <c r="Y643">
        <v>15.713705421453572</v>
      </c>
      <c r="Z643" t="s">
        <v>970</v>
      </c>
      <c r="AA643">
        <v>0.60000036597661777</v>
      </c>
      <c r="AB643">
        <v>0.39999963402338223</v>
      </c>
      <c r="AC643">
        <v>0.66666565006557077</v>
      </c>
      <c r="AD643" t="s">
        <v>977</v>
      </c>
      <c r="AE643">
        <v>1732552118</v>
      </c>
      <c r="AF643" t="s">
        <v>1024</v>
      </c>
    </row>
    <row r="644" spans="1:32" x14ac:dyDescent="0.35">
      <c r="A644">
        <v>642</v>
      </c>
      <c r="B644">
        <v>42</v>
      </c>
      <c r="C644">
        <v>2025</v>
      </c>
      <c r="D644" t="s">
        <v>757</v>
      </c>
      <c r="E644" t="s">
        <v>433</v>
      </c>
      <c r="F644" s="4">
        <v>45809</v>
      </c>
      <c r="G644" t="s">
        <v>367</v>
      </c>
      <c r="H644">
        <v>543227</v>
      </c>
      <c r="I644">
        <v>325936</v>
      </c>
      <c r="J644">
        <v>217291</v>
      </c>
      <c r="K644">
        <v>822552118</v>
      </c>
      <c r="L644">
        <v>1800000000</v>
      </c>
      <c r="M644">
        <v>130000000</v>
      </c>
      <c r="N644">
        <v>240000</v>
      </c>
      <c r="O644">
        <v>100000</v>
      </c>
      <c r="P644">
        <v>800000</v>
      </c>
      <c r="Q644">
        <v>6.3840179345534001E-2</v>
      </c>
      <c r="R644">
        <v>0.19565217391304349</v>
      </c>
      <c r="S644">
        <v>0.40625</v>
      </c>
      <c r="T644">
        <v>0.24</v>
      </c>
      <c r="U644">
        <v>0.22222222222222221</v>
      </c>
      <c r="V644">
        <v>0.17777777777777778</v>
      </c>
      <c r="W644">
        <v>9.7932910637055087E-2</v>
      </c>
      <c r="X644">
        <v>0.20028444423971178</v>
      </c>
      <c r="Y644">
        <v>20.028444423971177</v>
      </c>
      <c r="Z644" t="s">
        <v>967</v>
      </c>
      <c r="AA644">
        <v>0.59999963182978755</v>
      </c>
      <c r="AB644">
        <v>0.40000036817021245</v>
      </c>
      <c r="AC644">
        <v>0.66666768936232879</v>
      </c>
      <c r="AD644" t="s">
        <v>976</v>
      </c>
      <c r="AE644">
        <v>2752552118</v>
      </c>
      <c r="AF644" t="s">
        <v>1027</v>
      </c>
    </row>
    <row r="645" spans="1:32" x14ac:dyDescent="0.35">
      <c r="A645">
        <v>643</v>
      </c>
      <c r="B645">
        <v>43</v>
      </c>
      <c r="C645">
        <v>2025</v>
      </c>
      <c r="D645" t="s">
        <v>758</v>
      </c>
      <c r="E645" t="s">
        <v>759</v>
      </c>
      <c r="F645" s="4">
        <v>45789</v>
      </c>
      <c r="G645" t="s">
        <v>24</v>
      </c>
      <c r="H645">
        <v>530545</v>
      </c>
      <c r="I645">
        <v>318327</v>
      </c>
      <c r="J645">
        <v>212218</v>
      </c>
      <c r="K645">
        <v>822552118</v>
      </c>
      <c r="L645">
        <v>2000000000</v>
      </c>
      <c r="M645">
        <v>160000000</v>
      </c>
      <c r="N645">
        <v>280000</v>
      </c>
      <c r="O645">
        <v>120000</v>
      </c>
      <c r="P645">
        <v>900000</v>
      </c>
      <c r="Q645">
        <v>6.3840179345534001E-2</v>
      </c>
      <c r="R645">
        <v>0.21739130434782608</v>
      </c>
      <c r="S645">
        <v>0.5</v>
      </c>
      <c r="T645">
        <v>0.28000000000000003</v>
      </c>
      <c r="U645">
        <v>0.26666666666666666</v>
      </c>
      <c r="V645">
        <v>0.2</v>
      </c>
      <c r="W645">
        <v>9.5646600912576873E-2</v>
      </c>
      <c r="X645">
        <v>0.23183554678837665</v>
      </c>
      <c r="Y645">
        <v>23.183554678837666</v>
      </c>
      <c r="Z645" t="s">
        <v>967</v>
      </c>
      <c r="AA645">
        <v>0.6</v>
      </c>
      <c r="AB645">
        <v>0.4</v>
      </c>
      <c r="AC645">
        <v>0.66666666666666663</v>
      </c>
      <c r="AD645" t="s">
        <v>977</v>
      </c>
      <c r="AE645">
        <v>2982552118</v>
      </c>
      <c r="AF645" t="s">
        <v>1032</v>
      </c>
    </row>
    <row r="646" spans="1:32" x14ac:dyDescent="0.35">
      <c r="A646">
        <v>644</v>
      </c>
      <c r="B646">
        <v>44</v>
      </c>
      <c r="C646">
        <v>2025</v>
      </c>
      <c r="D646" t="s">
        <v>760</v>
      </c>
      <c r="E646" t="s">
        <v>751</v>
      </c>
      <c r="F646" s="4">
        <v>45870</v>
      </c>
      <c r="G646" t="s">
        <v>18</v>
      </c>
      <c r="H646">
        <v>508492</v>
      </c>
      <c r="I646">
        <v>305095</v>
      </c>
      <c r="J646">
        <v>203397</v>
      </c>
      <c r="K646">
        <v>1744552118</v>
      </c>
      <c r="L646">
        <v>3800000000</v>
      </c>
      <c r="M646">
        <v>260000000</v>
      </c>
      <c r="N646">
        <v>700000</v>
      </c>
      <c r="O646">
        <v>300000</v>
      </c>
      <c r="P646">
        <v>3800000</v>
      </c>
      <c r="Q646">
        <v>0.1353987396708049</v>
      </c>
      <c r="R646">
        <v>0.41304347826086957</v>
      </c>
      <c r="S646">
        <v>0.8125</v>
      </c>
      <c r="T646">
        <v>0.7</v>
      </c>
      <c r="U646">
        <v>0.66666666666666663</v>
      </c>
      <c r="V646">
        <v>0.84444444444444444</v>
      </c>
      <c r="W646">
        <v>9.1670888221052002E-2</v>
      </c>
      <c r="X646">
        <v>0.51254796214940834</v>
      </c>
      <c r="Y646">
        <v>51.254796214940832</v>
      </c>
      <c r="Z646" t="s">
        <v>968</v>
      </c>
      <c r="AA646">
        <v>0.5999996066801444</v>
      </c>
      <c r="AB646">
        <v>0.4000003933198556</v>
      </c>
      <c r="AC646">
        <v>0.66666775922253729</v>
      </c>
      <c r="AD646" t="s">
        <v>976</v>
      </c>
      <c r="AE646">
        <v>5804552118</v>
      </c>
      <c r="AF646" t="s">
        <v>1031</v>
      </c>
    </row>
    <row r="647" spans="1:32" x14ac:dyDescent="0.35">
      <c r="A647">
        <v>645</v>
      </c>
      <c r="B647">
        <v>45</v>
      </c>
      <c r="C647">
        <v>2025</v>
      </c>
      <c r="D647" t="s">
        <v>761</v>
      </c>
      <c r="E647" t="s">
        <v>20</v>
      </c>
      <c r="F647" s="4">
        <v>45759</v>
      </c>
      <c r="G647" t="s">
        <v>85</v>
      </c>
      <c r="H647">
        <v>482513</v>
      </c>
      <c r="I647">
        <v>289508</v>
      </c>
      <c r="J647">
        <v>193005</v>
      </c>
      <c r="K647">
        <v>522552118</v>
      </c>
      <c r="L647">
        <v>1200000000</v>
      </c>
      <c r="M647">
        <v>100000000</v>
      </c>
      <c r="N647">
        <v>180000</v>
      </c>
      <c r="O647">
        <v>70000</v>
      </c>
      <c r="P647">
        <v>500000</v>
      </c>
      <c r="Q647">
        <v>4.0556482927333055E-2</v>
      </c>
      <c r="R647">
        <v>0.13043478260869565</v>
      </c>
      <c r="S647">
        <v>0.3125</v>
      </c>
      <c r="T647">
        <v>0.18</v>
      </c>
      <c r="U647">
        <v>0.15555555555555556</v>
      </c>
      <c r="V647">
        <v>0.1111111111111111</v>
      </c>
      <c r="W647">
        <v>8.6987396632010855E-2</v>
      </c>
      <c r="X647">
        <v>0.14467324915547497</v>
      </c>
      <c r="Y647">
        <v>14.467324915547497</v>
      </c>
      <c r="Z647" t="s">
        <v>970</v>
      </c>
      <c r="AA647">
        <v>0.60000041449660424</v>
      </c>
      <c r="AB647">
        <v>0.39999958550339576</v>
      </c>
      <c r="AC647">
        <v>0.66666551528800588</v>
      </c>
      <c r="AD647" t="s">
        <v>977</v>
      </c>
      <c r="AE647">
        <v>1822552118</v>
      </c>
      <c r="AF647" t="s">
        <v>1024</v>
      </c>
    </row>
    <row r="648" spans="1:32" x14ac:dyDescent="0.35">
      <c r="A648">
        <v>646</v>
      </c>
      <c r="B648">
        <v>46</v>
      </c>
      <c r="C648">
        <v>2025</v>
      </c>
      <c r="D648" t="s">
        <v>762</v>
      </c>
      <c r="E648" t="s">
        <v>763</v>
      </c>
      <c r="F648" s="4">
        <v>45738</v>
      </c>
      <c r="G648" t="s">
        <v>59</v>
      </c>
      <c r="H648">
        <v>482064</v>
      </c>
      <c r="I648">
        <v>289238</v>
      </c>
      <c r="J648">
        <v>192826</v>
      </c>
      <c r="K648">
        <v>522552118</v>
      </c>
      <c r="L648">
        <v>1200000000</v>
      </c>
      <c r="M648">
        <v>95000000</v>
      </c>
      <c r="N648">
        <v>170000</v>
      </c>
      <c r="O648">
        <v>70000</v>
      </c>
      <c r="P648">
        <v>500000</v>
      </c>
      <c r="Q648">
        <v>4.0556482927333055E-2</v>
      </c>
      <c r="R648">
        <v>0.13043478260869565</v>
      </c>
      <c r="S648">
        <v>0.296875</v>
      </c>
      <c r="T648">
        <v>0.17</v>
      </c>
      <c r="U648">
        <v>0.15555555555555556</v>
      </c>
      <c r="V648">
        <v>0.1111111111111111</v>
      </c>
      <c r="W648">
        <v>8.6906450955753903E-2</v>
      </c>
      <c r="X648">
        <v>0.14092059513108668</v>
      </c>
      <c r="Y648">
        <v>14.092059513108667</v>
      </c>
      <c r="Z648" t="s">
        <v>970</v>
      </c>
      <c r="AA648">
        <v>0.59999917023465765</v>
      </c>
      <c r="AB648">
        <v>0.40000082976534235</v>
      </c>
      <c r="AC648">
        <v>0.66666897157358296</v>
      </c>
      <c r="AD648" t="s">
        <v>976</v>
      </c>
      <c r="AE648">
        <v>1817552118</v>
      </c>
      <c r="AF648" t="s">
        <v>1034</v>
      </c>
    </row>
    <row r="649" spans="1:32" x14ac:dyDescent="0.35">
      <c r="A649">
        <v>647</v>
      </c>
      <c r="B649">
        <v>47</v>
      </c>
      <c r="C649">
        <v>2025</v>
      </c>
      <c r="D649" t="s">
        <v>764</v>
      </c>
      <c r="E649" t="s">
        <v>17</v>
      </c>
      <c r="F649" s="4">
        <v>44635</v>
      </c>
      <c r="G649" t="s">
        <v>18</v>
      </c>
      <c r="H649">
        <v>478707</v>
      </c>
      <c r="I649">
        <v>287224</v>
      </c>
      <c r="J649">
        <v>191483</v>
      </c>
      <c r="K649">
        <v>1122552118</v>
      </c>
      <c r="L649">
        <v>2600000000</v>
      </c>
      <c r="M649">
        <v>300000000</v>
      </c>
      <c r="N649">
        <v>900000</v>
      </c>
      <c r="O649">
        <v>400000</v>
      </c>
      <c r="P649">
        <v>4200000</v>
      </c>
      <c r="Q649">
        <v>8.7123875763734954E-2</v>
      </c>
      <c r="R649">
        <v>0.28260869565217389</v>
      </c>
      <c r="S649">
        <v>0.9375</v>
      </c>
      <c r="T649">
        <v>0.9</v>
      </c>
      <c r="U649">
        <v>0.88888888888888884</v>
      </c>
      <c r="V649">
        <v>0.93333333333333335</v>
      </c>
      <c r="W649">
        <v>8.6301251322803779E-2</v>
      </c>
      <c r="X649">
        <v>0.56739946909940586</v>
      </c>
      <c r="Y649">
        <v>56.739946909940585</v>
      </c>
      <c r="Z649" t="s">
        <v>968</v>
      </c>
      <c r="AA649">
        <v>0.59999958220790583</v>
      </c>
      <c r="AB649">
        <v>0.40000041779209411</v>
      </c>
      <c r="AC649">
        <v>0.66666782720106954</v>
      </c>
      <c r="AD649" t="s">
        <v>976</v>
      </c>
      <c r="AE649">
        <v>4022552118</v>
      </c>
      <c r="AF649" t="s">
        <v>1034</v>
      </c>
    </row>
    <row r="650" spans="1:32" x14ac:dyDescent="0.35">
      <c r="A650">
        <v>648</v>
      </c>
      <c r="B650">
        <v>48</v>
      </c>
      <c r="C650">
        <v>2025</v>
      </c>
      <c r="D650" t="s">
        <v>765</v>
      </c>
      <c r="E650" t="s">
        <v>97</v>
      </c>
      <c r="F650" s="4">
        <v>45716</v>
      </c>
      <c r="G650" t="s">
        <v>167</v>
      </c>
      <c r="H650">
        <v>473602</v>
      </c>
      <c r="I650">
        <v>284161</v>
      </c>
      <c r="J650">
        <v>189441</v>
      </c>
      <c r="K650">
        <v>244552118</v>
      </c>
      <c r="L650">
        <v>700000000</v>
      </c>
      <c r="M650">
        <v>80000000</v>
      </c>
      <c r="N650">
        <v>150000</v>
      </c>
      <c r="O650">
        <v>60000</v>
      </c>
      <c r="P650">
        <v>400000</v>
      </c>
      <c r="Q650">
        <v>1.8980257579800184E-2</v>
      </c>
      <c r="R650">
        <v>7.6086956521739135E-2</v>
      </c>
      <c r="S650">
        <v>0.25</v>
      </c>
      <c r="T650">
        <v>0.15</v>
      </c>
      <c r="U650">
        <v>0.13333333333333333</v>
      </c>
      <c r="V650">
        <v>8.8888888888888892E-2</v>
      </c>
      <c r="W650">
        <v>8.5380922420149524E-2</v>
      </c>
      <c r="X650">
        <v>0.11224313043927614</v>
      </c>
      <c r="Y650">
        <v>11.224313043927614</v>
      </c>
      <c r="Z650" t="s">
        <v>970</v>
      </c>
      <c r="AA650">
        <v>0.59999957770448609</v>
      </c>
      <c r="AB650">
        <v>0.40000042229551397</v>
      </c>
      <c r="AC650">
        <v>0.66666783971058663</v>
      </c>
      <c r="AD650" t="s">
        <v>976</v>
      </c>
      <c r="AE650">
        <v>1024552118</v>
      </c>
      <c r="AF650" t="s">
        <v>1033</v>
      </c>
    </row>
    <row r="651" spans="1:32" x14ac:dyDescent="0.35">
      <c r="A651">
        <v>649</v>
      </c>
      <c r="B651">
        <v>49</v>
      </c>
      <c r="C651">
        <v>2025</v>
      </c>
      <c r="D651" t="s">
        <v>766</v>
      </c>
      <c r="E651" t="s">
        <v>656</v>
      </c>
      <c r="F651" s="4">
        <v>45802</v>
      </c>
      <c r="G651" t="s">
        <v>18</v>
      </c>
      <c r="H651">
        <v>465511</v>
      </c>
      <c r="I651">
        <v>279307</v>
      </c>
      <c r="J651">
        <v>186204</v>
      </c>
      <c r="K651">
        <v>1122552118</v>
      </c>
      <c r="L651">
        <v>2200000000</v>
      </c>
      <c r="M651">
        <v>140000000</v>
      </c>
      <c r="N651">
        <v>260000</v>
      </c>
      <c r="O651">
        <v>110000</v>
      </c>
      <c r="P651">
        <v>800000</v>
      </c>
      <c r="Q651">
        <v>8.7123875763734954E-2</v>
      </c>
      <c r="R651">
        <v>0.2391304347826087</v>
      </c>
      <c r="S651">
        <v>0.4375</v>
      </c>
      <c r="T651">
        <v>0.26</v>
      </c>
      <c r="U651">
        <v>0.24444444444444444</v>
      </c>
      <c r="V651">
        <v>0.17777777777777778</v>
      </c>
      <c r="W651">
        <v>8.3922277728401121E-2</v>
      </c>
      <c r="X651">
        <v>0.22070203321175103</v>
      </c>
      <c r="Y651">
        <v>22.070203321175104</v>
      </c>
      <c r="Z651" t="s">
        <v>967</v>
      </c>
      <c r="AA651">
        <v>0.60000085927077984</v>
      </c>
      <c r="AB651">
        <v>0.39999914072922016</v>
      </c>
      <c r="AC651">
        <v>0.66666427980680754</v>
      </c>
      <c r="AD651" t="s">
        <v>977</v>
      </c>
      <c r="AE651">
        <v>3462552118</v>
      </c>
      <c r="AF651" t="s">
        <v>1032</v>
      </c>
    </row>
    <row r="652" spans="1:32" x14ac:dyDescent="0.35">
      <c r="A652">
        <v>650</v>
      </c>
      <c r="B652">
        <v>50</v>
      </c>
      <c r="C652">
        <v>2025</v>
      </c>
      <c r="D652" t="s">
        <v>767</v>
      </c>
      <c r="E652" t="s">
        <v>768</v>
      </c>
      <c r="F652" s="4">
        <v>45765</v>
      </c>
      <c r="G652" t="s">
        <v>259</v>
      </c>
      <c r="H652">
        <v>447420</v>
      </c>
      <c r="I652">
        <v>268452</v>
      </c>
      <c r="J652">
        <v>178968</v>
      </c>
      <c r="K652">
        <v>522552118</v>
      </c>
      <c r="L652">
        <v>1200000000</v>
      </c>
      <c r="M652">
        <v>95000000</v>
      </c>
      <c r="N652">
        <v>170000</v>
      </c>
      <c r="O652">
        <v>70000</v>
      </c>
      <c r="P652">
        <v>500000</v>
      </c>
      <c r="Q652">
        <v>4.0556482927333055E-2</v>
      </c>
      <c r="R652">
        <v>0.13043478260869565</v>
      </c>
      <c r="S652">
        <v>0.296875</v>
      </c>
      <c r="T652">
        <v>0.17</v>
      </c>
      <c r="U652">
        <v>0.15555555555555556</v>
      </c>
      <c r="V652">
        <v>0.1111111111111111</v>
      </c>
      <c r="W652">
        <v>8.0660834010885307E-2</v>
      </c>
      <c r="X652">
        <v>0.14023357726715113</v>
      </c>
      <c r="Y652">
        <v>14.023357726715114</v>
      </c>
      <c r="Z652" t="s">
        <v>970</v>
      </c>
      <c r="AA652">
        <v>0.6</v>
      </c>
      <c r="AB652">
        <v>0.4</v>
      </c>
      <c r="AC652">
        <v>0.66666666666666663</v>
      </c>
      <c r="AD652" t="s">
        <v>977</v>
      </c>
      <c r="AE652">
        <v>1817552118</v>
      </c>
      <c r="AF652" t="s">
        <v>1024</v>
      </c>
    </row>
    <row r="653" spans="1:32" x14ac:dyDescent="0.35">
      <c r="A653">
        <v>651</v>
      </c>
      <c r="B653">
        <v>51</v>
      </c>
      <c r="C653">
        <v>2025</v>
      </c>
      <c r="D653" t="s">
        <v>769</v>
      </c>
      <c r="E653" t="s">
        <v>531</v>
      </c>
      <c r="F653" s="4">
        <v>45838</v>
      </c>
      <c r="G653" t="s">
        <v>18</v>
      </c>
      <c r="H653">
        <v>445343</v>
      </c>
      <c r="I653">
        <v>267206</v>
      </c>
      <c r="J653">
        <v>178137</v>
      </c>
      <c r="K653">
        <v>1122552118</v>
      </c>
      <c r="L653">
        <v>2400000000</v>
      </c>
      <c r="M653">
        <v>180000000</v>
      </c>
      <c r="N653">
        <v>320000</v>
      </c>
      <c r="O653">
        <v>140000</v>
      </c>
      <c r="P653">
        <v>1200000</v>
      </c>
      <c r="Q653">
        <v>8.7123875763734954E-2</v>
      </c>
      <c r="R653">
        <v>0.2608695652173913</v>
      </c>
      <c r="S653">
        <v>0.5625</v>
      </c>
      <c r="T653">
        <v>0.32</v>
      </c>
      <c r="U653">
        <v>0.31111111111111112</v>
      </c>
      <c r="V653">
        <v>0.26666666666666666</v>
      </c>
      <c r="W653">
        <v>8.028639265323341E-2</v>
      </c>
      <c r="X653">
        <v>0.27048107136072896</v>
      </c>
      <c r="Y653">
        <v>27.048107136072897</v>
      </c>
      <c r="Z653" t="s">
        <v>967</v>
      </c>
      <c r="AA653">
        <v>0.60000044909204819</v>
      </c>
      <c r="AB653">
        <v>0.39999955090795186</v>
      </c>
      <c r="AC653">
        <v>0.6666654191896888</v>
      </c>
      <c r="AD653" t="s">
        <v>977</v>
      </c>
      <c r="AE653">
        <v>3702552118</v>
      </c>
      <c r="AF653" t="s">
        <v>1027</v>
      </c>
    </row>
    <row r="654" spans="1:32" x14ac:dyDescent="0.35">
      <c r="A654">
        <v>652</v>
      </c>
      <c r="B654">
        <v>52</v>
      </c>
      <c r="C654">
        <v>2025</v>
      </c>
      <c r="D654" t="s">
        <v>298</v>
      </c>
      <c r="E654" t="s">
        <v>538</v>
      </c>
      <c r="F654" s="4">
        <v>45087</v>
      </c>
      <c r="G654" t="s">
        <v>98</v>
      </c>
      <c r="H654">
        <v>442881</v>
      </c>
      <c r="I654">
        <v>265729</v>
      </c>
      <c r="J654">
        <v>177152</v>
      </c>
      <c r="K654">
        <v>144118552</v>
      </c>
      <c r="L654">
        <v>300000000</v>
      </c>
      <c r="M654">
        <v>40000000</v>
      </c>
      <c r="N654">
        <v>80000</v>
      </c>
      <c r="O654">
        <v>30000</v>
      </c>
      <c r="P654">
        <v>200000</v>
      </c>
      <c r="Q654">
        <v>1.1185375376662355E-2</v>
      </c>
      <c r="R654">
        <v>3.2608695652173912E-2</v>
      </c>
      <c r="S654">
        <v>0.125</v>
      </c>
      <c r="T654">
        <v>0.08</v>
      </c>
      <c r="U654">
        <v>6.6666666666666666E-2</v>
      </c>
      <c r="V654">
        <v>4.4444444444444446E-2</v>
      </c>
      <c r="W654">
        <v>7.9842543533089477E-2</v>
      </c>
      <c r="X654">
        <v>6.0289525617308631E-2</v>
      </c>
      <c r="Y654">
        <v>6.028952561730863</v>
      </c>
      <c r="Z654" t="s">
        <v>970</v>
      </c>
      <c r="AA654">
        <v>0.60000090317715138</v>
      </c>
      <c r="AB654">
        <v>0.39999909682284857</v>
      </c>
      <c r="AC654">
        <v>0.66666415784502253</v>
      </c>
      <c r="AD654" t="s">
        <v>977</v>
      </c>
      <c r="AE654">
        <v>484118552</v>
      </c>
      <c r="AF654" t="s">
        <v>1027</v>
      </c>
    </row>
    <row r="655" spans="1:32" x14ac:dyDescent="0.35">
      <c r="A655">
        <v>653</v>
      </c>
      <c r="B655">
        <v>53</v>
      </c>
      <c r="C655">
        <v>2025</v>
      </c>
      <c r="D655" t="s">
        <v>770</v>
      </c>
      <c r="E655" t="s">
        <v>58</v>
      </c>
      <c r="F655" s="4">
        <v>45818</v>
      </c>
      <c r="G655" t="s">
        <v>48</v>
      </c>
      <c r="H655">
        <v>431261</v>
      </c>
      <c r="I655">
        <v>258757</v>
      </c>
      <c r="J655">
        <v>172504</v>
      </c>
      <c r="K655">
        <v>611552118</v>
      </c>
      <c r="L655">
        <v>1500000000</v>
      </c>
      <c r="M655">
        <v>120000000</v>
      </c>
      <c r="N655">
        <v>220000</v>
      </c>
      <c r="O655">
        <v>90000</v>
      </c>
      <c r="P655">
        <v>700000</v>
      </c>
      <c r="Q655">
        <v>4.7463979531399338E-2</v>
      </c>
      <c r="R655">
        <v>0.16304347826086957</v>
      </c>
      <c r="S655">
        <v>0.375</v>
      </c>
      <c r="T655">
        <v>0.22</v>
      </c>
      <c r="U655">
        <v>0.2</v>
      </c>
      <c r="V655">
        <v>0.15555555555555556</v>
      </c>
      <c r="W655">
        <v>7.7747691065147742E-2</v>
      </c>
      <c r="X655">
        <v>0.17652982030383263</v>
      </c>
      <c r="Y655">
        <v>17.652982030383264</v>
      </c>
      <c r="Z655" t="s">
        <v>970</v>
      </c>
      <c r="AA655">
        <v>0.60000092751257361</v>
      </c>
      <c r="AB655">
        <v>0.39999907248742639</v>
      </c>
      <c r="AC655">
        <v>0.66666409024683393</v>
      </c>
      <c r="AD655" t="s">
        <v>977</v>
      </c>
      <c r="AE655">
        <v>2231552118</v>
      </c>
      <c r="AF655" t="s">
        <v>1027</v>
      </c>
    </row>
    <row r="656" spans="1:32" x14ac:dyDescent="0.35">
      <c r="A656">
        <v>654</v>
      </c>
      <c r="B656">
        <v>54</v>
      </c>
      <c r="C656">
        <v>2025</v>
      </c>
      <c r="D656" t="s">
        <v>771</v>
      </c>
      <c r="E656" t="s">
        <v>772</v>
      </c>
      <c r="F656" s="4">
        <v>45858</v>
      </c>
      <c r="G656" t="s">
        <v>215</v>
      </c>
      <c r="H656">
        <v>424611</v>
      </c>
      <c r="I656">
        <v>254767</v>
      </c>
      <c r="J656">
        <v>169844</v>
      </c>
      <c r="K656">
        <v>1488552118</v>
      </c>
      <c r="L656">
        <v>2400000000</v>
      </c>
      <c r="M656">
        <v>180000000</v>
      </c>
      <c r="N656">
        <v>320000</v>
      </c>
      <c r="O656">
        <v>140000</v>
      </c>
      <c r="P656">
        <v>1800000</v>
      </c>
      <c r="Q656">
        <v>0.1155299853939401</v>
      </c>
      <c r="R656">
        <v>0.2608695652173913</v>
      </c>
      <c r="S656">
        <v>0.5625</v>
      </c>
      <c r="T656">
        <v>0.32</v>
      </c>
      <c r="U656">
        <v>0.31111111111111112</v>
      </c>
      <c r="V656">
        <v>0.4</v>
      </c>
      <c r="W656">
        <v>7.6548829713012426E-2</v>
      </c>
      <c r="X656">
        <v>0.29118303917074156</v>
      </c>
      <c r="Y656">
        <v>29.118303917074158</v>
      </c>
      <c r="Z656" t="s">
        <v>967</v>
      </c>
      <c r="AA656">
        <v>0.60000094203871313</v>
      </c>
      <c r="AB656">
        <v>0.39999905796128693</v>
      </c>
      <c r="AC656">
        <v>0.66666404989657213</v>
      </c>
      <c r="AD656" t="s">
        <v>977</v>
      </c>
      <c r="AE656">
        <v>4068552118</v>
      </c>
      <c r="AF656" t="s">
        <v>1028</v>
      </c>
    </row>
    <row r="657" spans="1:32" x14ac:dyDescent="0.35">
      <c r="A657">
        <v>655</v>
      </c>
      <c r="B657">
        <v>55</v>
      </c>
      <c r="C657">
        <v>2025</v>
      </c>
      <c r="D657" t="s">
        <v>773</v>
      </c>
      <c r="E657" t="s">
        <v>104</v>
      </c>
      <c r="F657" s="4">
        <v>45807</v>
      </c>
      <c r="G657" t="s">
        <v>38</v>
      </c>
      <c r="H657">
        <v>415555</v>
      </c>
      <c r="I657">
        <v>249333</v>
      </c>
      <c r="J657">
        <v>166222</v>
      </c>
      <c r="K657">
        <v>988552118</v>
      </c>
      <c r="L657">
        <v>2000000000</v>
      </c>
      <c r="M657">
        <v>160000000</v>
      </c>
      <c r="N657">
        <v>280000</v>
      </c>
      <c r="O657">
        <v>120000</v>
      </c>
      <c r="P657">
        <v>1000000</v>
      </c>
      <c r="Q657">
        <v>7.6723824696938531E-2</v>
      </c>
      <c r="R657">
        <v>0.21739130434782608</v>
      </c>
      <c r="S657">
        <v>0.5</v>
      </c>
      <c r="T657">
        <v>0.28000000000000003</v>
      </c>
      <c r="U657">
        <v>0.26666666666666666</v>
      </c>
      <c r="V657">
        <v>0.22222222222222221</v>
      </c>
      <c r="W657">
        <v>7.491621491527746E-2</v>
      </c>
      <c r="X657">
        <v>0.23454092715859323</v>
      </c>
      <c r="Y657">
        <v>23.454092715859325</v>
      </c>
      <c r="Z657" t="s">
        <v>967</v>
      </c>
      <c r="AA657">
        <v>0.6</v>
      </c>
      <c r="AB657">
        <v>0.4</v>
      </c>
      <c r="AC657">
        <v>0.66666666666666663</v>
      </c>
      <c r="AD657" t="s">
        <v>977</v>
      </c>
      <c r="AE657">
        <v>3148552118</v>
      </c>
      <c r="AF657" t="s">
        <v>1032</v>
      </c>
    </row>
    <row r="658" spans="1:32" x14ac:dyDescent="0.35">
      <c r="A658">
        <v>656</v>
      </c>
      <c r="B658">
        <v>56</v>
      </c>
      <c r="C658">
        <v>2025</v>
      </c>
      <c r="D658" t="s">
        <v>774</v>
      </c>
      <c r="E658" t="s">
        <v>775</v>
      </c>
      <c r="F658" s="4">
        <v>45792</v>
      </c>
      <c r="G658" t="s">
        <v>24</v>
      </c>
      <c r="H658">
        <v>407160</v>
      </c>
      <c r="I658">
        <v>244296</v>
      </c>
      <c r="J658">
        <v>162864</v>
      </c>
      <c r="K658">
        <v>611552118</v>
      </c>
      <c r="L658">
        <v>1500000000</v>
      </c>
      <c r="M658">
        <v>140000000</v>
      </c>
      <c r="N658">
        <v>260000</v>
      </c>
      <c r="O658">
        <v>110000</v>
      </c>
      <c r="P658">
        <v>800000</v>
      </c>
      <c r="Q658">
        <v>4.7463979531399338E-2</v>
      </c>
      <c r="R658">
        <v>0.16304347826086957</v>
      </c>
      <c r="S658">
        <v>0.4375</v>
      </c>
      <c r="T658">
        <v>0.26</v>
      </c>
      <c r="U658">
        <v>0.24444444444444444</v>
      </c>
      <c r="V658">
        <v>0.17777777777777778</v>
      </c>
      <c r="W658">
        <v>7.3402765133145725E-2</v>
      </c>
      <c r="X658">
        <v>0.19947132289575686</v>
      </c>
      <c r="Y658">
        <v>19.947132289575688</v>
      </c>
      <c r="Z658" t="s">
        <v>970</v>
      </c>
      <c r="AA658">
        <v>0.6</v>
      </c>
      <c r="AB658">
        <v>0.4</v>
      </c>
      <c r="AC658">
        <v>0.66666666666666663</v>
      </c>
      <c r="AD658" t="s">
        <v>977</v>
      </c>
      <c r="AE658">
        <v>2251552118</v>
      </c>
      <c r="AF658" t="s">
        <v>1032</v>
      </c>
    </row>
    <row r="659" spans="1:32" x14ac:dyDescent="0.35">
      <c r="A659">
        <v>657</v>
      </c>
      <c r="B659">
        <v>57</v>
      </c>
      <c r="C659">
        <v>2025</v>
      </c>
      <c r="D659" t="s">
        <v>776</v>
      </c>
      <c r="E659" t="s">
        <v>689</v>
      </c>
      <c r="F659" s="4">
        <v>45726</v>
      </c>
      <c r="G659" t="s">
        <v>602</v>
      </c>
      <c r="H659">
        <v>406744</v>
      </c>
      <c r="I659">
        <v>244046</v>
      </c>
      <c r="J659">
        <v>162698</v>
      </c>
      <c r="K659">
        <v>244552118</v>
      </c>
      <c r="L659">
        <v>700000000</v>
      </c>
      <c r="M659">
        <v>80000000</v>
      </c>
      <c r="N659">
        <v>140000</v>
      </c>
      <c r="O659">
        <v>60000</v>
      </c>
      <c r="P659">
        <v>300000</v>
      </c>
      <c r="Q659">
        <v>1.8980257579800184E-2</v>
      </c>
      <c r="R659">
        <v>7.6086956521739135E-2</v>
      </c>
      <c r="S659">
        <v>0.25</v>
      </c>
      <c r="T659">
        <v>0.14000000000000001</v>
      </c>
      <c r="U659">
        <v>0.13333333333333333</v>
      </c>
      <c r="V659">
        <v>6.6666666666666666E-2</v>
      </c>
      <c r="W659">
        <v>7.33277686936738E-2</v>
      </c>
      <c r="X659">
        <v>0.10685061686269716</v>
      </c>
      <c r="Y659">
        <v>10.685061686269716</v>
      </c>
      <c r="Z659" t="s">
        <v>970</v>
      </c>
      <c r="AA659">
        <v>0.59999901658045351</v>
      </c>
      <c r="AB659">
        <v>0.40000098341954643</v>
      </c>
      <c r="AC659">
        <v>0.66666939839210637</v>
      </c>
      <c r="AD659" t="s">
        <v>976</v>
      </c>
      <c r="AE659">
        <v>1024552118</v>
      </c>
      <c r="AF659" t="s">
        <v>1034</v>
      </c>
    </row>
    <row r="660" spans="1:32" x14ac:dyDescent="0.35">
      <c r="A660">
        <v>658</v>
      </c>
      <c r="B660">
        <v>58</v>
      </c>
      <c r="C660">
        <v>2025</v>
      </c>
      <c r="D660" t="s">
        <v>777</v>
      </c>
      <c r="E660" t="s">
        <v>584</v>
      </c>
      <c r="F660" s="4">
        <v>45769</v>
      </c>
      <c r="G660" t="s">
        <v>167</v>
      </c>
      <c r="H660">
        <v>397108</v>
      </c>
      <c r="I660">
        <v>238265</v>
      </c>
      <c r="J660">
        <v>158843</v>
      </c>
      <c r="K660">
        <v>522552118</v>
      </c>
      <c r="L660">
        <v>1200000000</v>
      </c>
      <c r="M660">
        <v>120000000</v>
      </c>
      <c r="N660">
        <v>220000</v>
      </c>
      <c r="O660">
        <v>90000</v>
      </c>
      <c r="P660">
        <v>700000</v>
      </c>
      <c r="Q660">
        <v>4.0556482927333055E-2</v>
      </c>
      <c r="R660">
        <v>0.13043478260869565</v>
      </c>
      <c r="S660">
        <v>0.375</v>
      </c>
      <c r="T660">
        <v>0.22</v>
      </c>
      <c r="U660">
        <v>0.2</v>
      </c>
      <c r="V660">
        <v>0.15555555555555556</v>
      </c>
      <c r="W660">
        <v>7.1590591552444321E-2</v>
      </c>
      <c r="X660">
        <v>0.16906571170783377</v>
      </c>
      <c r="Y660">
        <v>16.906571170783376</v>
      </c>
      <c r="Z660" t="s">
        <v>970</v>
      </c>
      <c r="AA660">
        <v>0.60000050364132684</v>
      </c>
      <c r="AB660">
        <v>0.39999949635867321</v>
      </c>
      <c r="AC660">
        <v>0.66666526766415546</v>
      </c>
      <c r="AD660" t="s">
        <v>977</v>
      </c>
      <c r="AE660">
        <v>1842552118</v>
      </c>
      <c r="AF660" t="s">
        <v>1024</v>
      </c>
    </row>
    <row r="661" spans="1:32" x14ac:dyDescent="0.35">
      <c r="A661">
        <v>659</v>
      </c>
      <c r="B661">
        <v>59</v>
      </c>
      <c r="C661">
        <v>2025</v>
      </c>
      <c r="D661" t="s">
        <v>778</v>
      </c>
      <c r="E661" t="s">
        <v>582</v>
      </c>
      <c r="F661" s="4">
        <v>45757</v>
      </c>
      <c r="G661" t="s">
        <v>736</v>
      </c>
      <c r="H661">
        <v>372845</v>
      </c>
      <c r="I661">
        <v>223707</v>
      </c>
      <c r="J661">
        <v>149138</v>
      </c>
      <c r="K661">
        <v>611552118</v>
      </c>
      <c r="L661">
        <v>1400000000</v>
      </c>
      <c r="M661">
        <v>110000000</v>
      </c>
      <c r="N661">
        <v>200000</v>
      </c>
      <c r="O661">
        <v>80000</v>
      </c>
      <c r="P661">
        <v>600000</v>
      </c>
      <c r="Q661">
        <v>4.7463979531399338E-2</v>
      </c>
      <c r="R661">
        <v>0.15217391304347827</v>
      </c>
      <c r="S661">
        <v>0.34375</v>
      </c>
      <c r="T661">
        <v>0.2</v>
      </c>
      <c r="U661">
        <v>0.17777777777777778</v>
      </c>
      <c r="V661">
        <v>0.13333333333333333</v>
      </c>
      <c r="W661">
        <v>6.7216460276224868E-2</v>
      </c>
      <c r="X661">
        <v>0.16048050327453905</v>
      </c>
      <c r="Y661">
        <v>16.048050327453904</v>
      </c>
      <c r="Z661" t="s">
        <v>970</v>
      </c>
      <c r="AA661">
        <v>0.6</v>
      </c>
      <c r="AB661">
        <v>0.4</v>
      </c>
      <c r="AC661">
        <v>0.66666666666666663</v>
      </c>
      <c r="AD661" t="s">
        <v>977</v>
      </c>
      <c r="AE661">
        <v>2121552118</v>
      </c>
      <c r="AF661" t="s">
        <v>1024</v>
      </c>
    </row>
    <row r="662" spans="1:32" x14ac:dyDescent="0.35">
      <c r="A662">
        <v>660</v>
      </c>
      <c r="B662">
        <v>60</v>
      </c>
      <c r="C662">
        <v>2025</v>
      </c>
      <c r="D662" t="s">
        <v>779</v>
      </c>
      <c r="E662" t="s">
        <v>780</v>
      </c>
      <c r="F662" s="4">
        <v>45708</v>
      </c>
      <c r="G662" t="s">
        <v>24</v>
      </c>
      <c r="H662">
        <v>361295</v>
      </c>
      <c r="I662">
        <v>216777</v>
      </c>
      <c r="J662">
        <v>144518</v>
      </c>
      <c r="K662">
        <v>244552118</v>
      </c>
      <c r="L662">
        <v>700000000</v>
      </c>
      <c r="M662">
        <v>70000000</v>
      </c>
      <c r="N662">
        <v>140000</v>
      </c>
      <c r="O662">
        <v>60000</v>
      </c>
      <c r="P662">
        <v>400000</v>
      </c>
      <c r="Q662">
        <v>1.8980257579800184E-2</v>
      </c>
      <c r="R662">
        <v>7.6086956521739135E-2</v>
      </c>
      <c r="S662">
        <v>0.21875</v>
      </c>
      <c r="T662">
        <v>0.14000000000000001</v>
      </c>
      <c r="U662">
        <v>0.13333333333333333</v>
      </c>
      <c r="V662">
        <v>8.8888888888888892E-2</v>
      </c>
      <c r="W662">
        <v>6.5134227401463518E-2</v>
      </c>
      <c r="X662">
        <v>0.10392849398722068</v>
      </c>
      <c r="Y662">
        <v>10.392849398722067</v>
      </c>
      <c r="Z662" t="s">
        <v>970</v>
      </c>
      <c r="AA662">
        <v>0.6</v>
      </c>
      <c r="AB662">
        <v>0.4</v>
      </c>
      <c r="AC662">
        <v>0.66666666666666663</v>
      </c>
      <c r="AD662" t="s">
        <v>977</v>
      </c>
      <c r="AE662">
        <v>1014552118</v>
      </c>
      <c r="AF662" t="s">
        <v>1033</v>
      </c>
    </row>
    <row r="663" spans="1:32" x14ac:dyDescent="0.35">
      <c r="A663">
        <v>661</v>
      </c>
      <c r="B663">
        <v>61</v>
      </c>
      <c r="C663">
        <v>2025</v>
      </c>
      <c r="D663" t="s">
        <v>781</v>
      </c>
      <c r="E663" t="s">
        <v>20</v>
      </c>
      <c r="F663" s="4">
        <v>45744</v>
      </c>
      <c r="G663" t="s">
        <v>21</v>
      </c>
      <c r="H663">
        <v>353445</v>
      </c>
      <c r="I663">
        <v>212067</v>
      </c>
      <c r="J663">
        <v>141378</v>
      </c>
      <c r="K663">
        <v>744552118</v>
      </c>
      <c r="L663">
        <v>1600000000</v>
      </c>
      <c r="M663">
        <v>100000000</v>
      </c>
      <c r="N663">
        <v>180000</v>
      </c>
      <c r="O663">
        <v>70000</v>
      </c>
      <c r="P663">
        <v>500000</v>
      </c>
      <c r="Q663">
        <v>5.7786418276801761E-2</v>
      </c>
      <c r="R663">
        <v>0.17391304347826086</v>
      </c>
      <c r="S663">
        <v>0.3125</v>
      </c>
      <c r="T663">
        <v>0.18</v>
      </c>
      <c r="U663">
        <v>0.15555555555555556</v>
      </c>
      <c r="V663">
        <v>0.1111111111111111</v>
      </c>
      <c r="W663">
        <v>6.3719030166236104E-2</v>
      </c>
      <c r="X663">
        <v>0.1526064215549702</v>
      </c>
      <c r="Y663">
        <v>15.26064215549702</v>
      </c>
      <c r="Z663" t="s">
        <v>970</v>
      </c>
      <c r="AA663">
        <v>0.6</v>
      </c>
      <c r="AB663">
        <v>0.4</v>
      </c>
      <c r="AC663">
        <v>0.66666666666666663</v>
      </c>
      <c r="AD663" t="s">
        <v>977</v>
      </c>
      <c r="AE663">
        <v>2444552118</v>
      </c>
      <c r="AF663" t="s">
        <v>1034</v>
      </c>
    </row>
    <row r="664" spans="1:32" x14ac:dyDescent="0.35">
      <c r="A664">
        <v>662</v>
      </c>
      <c r="B664">
        <v>62</v>
      </c>
      <c r="C664">
        <v>2025</v>
      </c>
      <c r="D664" t="s">
        <v>782</v>
      </c>
      <c r="E664" t="s">
        <v>214</v>
      </c>
      <c r="F664" s="4">
        <v>45858</v>
      </c>
      <c r="G664" t="s">
        <v>215</v>
      </c>
      <c r="H664">
        <v>341454</v>
      </c>
      <c r="I664">
        <v>204872</v>
      </c>
      <c r="J664">
        <v>136582</v>
      </c>
      <c r="K664">
        <v>1122552118</v>
      </c>
      <c r="L664">
        <v>2400000000</v>
      </c>
      <c r="M664">
        <v>180000000</v>
      </c>
      <c r="N664">
        <v>320000</v>
      </c>
      <c r="O664">
        <v>140000</v>
      </c>
      <c r="P664">
        <v>1800000</v>
      </c>
      <c r="Q664">
        <v>8.7123875763734954E-2</v>
      </c>
      <c r="R664">
        <v>0.2608695652173913</v>
      </c>
      <c r="S664">
        <v>0.5625</v>
      </c>
      <c r="T664">
        <v>0.32</v>
      </c>
      <c r="U664">
        <v>0.31111111111111112</v>
      </c>
      <c r="V664">
        <v>0.4</v>
      </c>
      <c r="W664">
        <v>6.1557293854438401E-2</v>
      </c>
      <c r="X664">
        <v>0.28442087049286147</v>
      </c>
      <c r="Y664">
        <v>28.442087049286148</v>
      </c>
      <c r="Z664" t="s">
        <v>967</v>
      </c>
      <c r="AA664">
        <v>0.59999882853912967</v>
      </c>
      <c r="AB664">
        <v>0.40000117146087028</v>
      </c>
      <c r="AC664">
        <v>0.66666992073099296</v>
      </c>
      <c r="AD664" t="s">
        <v>976</v>
      </c>
      <c r="AE664">
        <v>3702552118</v>
      </c>
      <c r="AF664" t="s">
        <v>1028</v>
      </c>
    </row>
    <row r="665" spans="1:32" x14ac:dyDescent="0.35">
      <c r="A665">
        <v>663</v>
      </c>
      <c r="B665">
        <v>63</v>
      </c>
      <c r="C665">
        <v>2025</v>
      </c>
      <c r="D665" t="s">
        <v>783</v>
      </c>
      <c r="E665" t="s">
        <v>37</v>
      </c>
      <c r="F665" s="4">
        <v>45335</v>
      </c>
      <c r="G665" t="s">
        <v>24</v>
      </c>
      <c r="H665">
        <v>333616</v>
      </c>
      <c r="I665">
        <v>200170</v>
      </c>
      <c r="J665">
        <v>133446</v>
      </c>
      <c r="K665">
        <v>822552118</v>
      </c>
      <c r="L665">
        <v>2000000000</v>
      </c>
      <c r="M665">
        <v>200000000</v>
      </c>
      <c r="N665">
        <v>500000</v>
      </c>
      <c r="O665">
        <v>200000</v>
      </c>
      <c r="P665">
        <v>1800000</v>
      </c>
      <c r="Q665">
        <v>6.3840179345534001E-2</v>
      </c>
      <c r="R665">
        <v>0.21739130434782608</v>
      </c>
      <c r="S665">
        <v>0.625</v>
      </c>
      <c r="T665">
        <v>0.5</v>
      </c>
      <c r="U665">
        <v>0.44444444444444442</v>
      </c>
      <c r="V665">
        <v>0.4</v>
      </c>
      <c r="W665">
        <v>6.014425997804191E-2</v>
      </c>
      <c r="X665">
        <v>0.32459140039668893</v>
      </c>
      <c r="Y665">
        <v>32.459140039668895</v>
      </c>
      <c r="Z665" t="s">
        <v>967</v>
      </c>
      <c r="AA665">
        <v>0.60000119898326221</v>
      </c>
      <c r="AB665">
        <v>0.39999880101673779</v>
      </c>
      <c r="AC665">
        <v>0.66666333616426043</v>
      </c>
      <c r="AD665" t="s">
        <v>977</v>
      </c>
      <c r="AE665">
        <v>3022552118</v>
      </c>
      <c r="AF665" t="s">
        <v>1033</v>
      </c>
    </row>
    <row r="666" spans="1:32" x14ac:dyDescent="0.35">
      <c r="A666">
        <v>664</v>
      </c>
      <c r="B666">
        <v>64</v>
      </c>
      <c r="C666">
        <v>2025</v>
      </c>
      <c r="D666" t="s">
        <v>784</v>
      </c>
      <c r="E666" t="s">
        <v>104</v>
      </c>
      <c r="F666" s="4">
        <v>45820</v>
      </c>
      <c r="G666" t="s">
        <v>24</v>
      </c>
      <c r="H666">
        <v>328149</v>
      </c>
      <c r="I666">
        <v>196889</v>
      </c>
      <c r="J666">
        <v>131260</v>
      </c>
      <c r="K666">
        <v>744552118</v>
      </c>
      <c r="L666">
        <v>1800000000</v>
      </c>
      <c r="M666">
        <v>150000000</v>
      </c>
      <c r="N666">
        <v>260000</v>
      </c>
      <c r="O666">
        <v>110000</v>
      </c>
      <c r="P666">
        <v>900000</v>
      </c>
      <c r="Q666">
        <v>5.7786418276801761E-2</v>
      </c>
      <c r="R666">
        <v>0.19565217391304349</v>
      </c>
      <c r="S666">
        <v>0.46875</v>
      </c>
      <c r="T666">
        <v>0.26</v>
      </c>
      <c r="U666">
        <v>0.24444444444444444</v>
      </c>
      <c r="V666">
        <v>0.2</v>
      </c>
      <c r="W666">
        <v>5.9158669750654869E-2</v>
      </c>
      <c r="X666">
        <v>0.21266015630539153</v>
      </c>
      <c r="Y666">
        <v>21.266015630539155</v>
      </c>
      <c r="Z666" t="s">
        <v>967</v>
      </c>
      <c r="AA666">
        <v>0.59999878104153903</v>
      </c>
      <c r="AB666">
        <v>0.40000121895846097</v>
      </c>
      <c r="AC666">
        <v>0.66667005266927049</v>
      </c>
      <c r="AD666" t="s">
        <v>976</v>
      </c>
      <c r="AE666">
        <v>2694552118</v>
      </c>
      <c r="AF666" t="s">
        <v>1027</v>
      </c>
    </row>
    <row r="667" spans="1:32" x14ac:dyDescent="0.35">
      <c r="A667">
        <v>665</v>
      </c>
      <c r="B667">
        <v>65</v>
      </c>
      <c r="C667">
        <v>2025</v>
      </c>
      <c r="D667" t="s">
        <v>785</v>
      </c>
      <c r="E667" t="s">
        <v>786</v>
      </c>
      <c r="F667" s="4">
        <v>45726</v>
      </c>
      <c r="G667" t="s">
        <v>602</v>
      </c>
      <c r="H667">
        <v>322660</v>
      </c>
      <c r="I667">
        <v>193596</v>
      </c>
      <c r="J667">
        <v>129064</v>
      </c>
      <c r="K667">
        <v>244552118</v>
      </c>
      <c r="L667">
        <v>700000000</v>
      </c>
      <c r="M667">
        <v>80000000</v>
      </c>
      <c r="N667">
        <v>140000</v>
      </c>
      <c r="O667">
        <v>60000</v>
      </c>
      <c r="P667">
        <v>300000</v>
      </c>
      <c r="Q667">
        <v>1.8980257579800184E-2</v>
      </c>
      <c r="R667">
        <v>7.6086956521739135E-2</v>
      </c>
      <c r="S667">
        <v>0.25</v>
      </c>
      <c r="T667">
        <v>0.14000000000000001</v>
      </c>
      <c r="U667">
        <v>0.13333333333333333</v>
      </c>
      <c r="V667">
        <v>6.6666666666666666E-2</v>
      </c>
      <c r="W667">
        <v>5.816911336541114E-2</v>
      </c>
      <c r="X667">
        <v>0.10518316477658826</v>
      </c>
      <c r="Y667">
        <v>10.518316477658827</v>
      </c>
      <c r="Z667" t="s">
        <v>970</v>
      </c>
      <c r="AA667">
        <v>0.6</v>
      </c>
      <c r="AB667">
        <v>0.4</v>
      </c>
      <c r="AC667">
        <v>0.66666666666666663</v>
      </c>
      <c r="AD667" t="s">
        <v>977</v>
      </c>
      <c r="AE667">
        <v>1024552118</v>
      </c>
      <c r="AF667" t="s">
        <v>1034</v>
      </c>
    </row>
    <row r="668" spans="1:32" x14ac:dyDescent="0.35">
      <c r="A668">
        <v>666</v>
      </c>
      <c r="B668">
        <v>66</v>
      </c>
      <c r="C668">
        <v>2025</v>
      </c>
      <c r="D668" t="s">
        <v>787</v>
      </c>
      <c r="E668" t="s">
        <v>780</v>
      </c>
      <c r="F668" s="4">
        <v>45813</v>
      </c>
      <c r="G668" t="s">
        <v>788</v>
      </c>
      <c r="H668">
        <v>321827</v>
      </c>
      <c r="I668">
        <v>193096</v>
      </c>
      <c r="J668">
        <v>128731</v>
      </c>
      <c r="K668">
        <v>822552118</v>
      </c>
      <c r="L668">
        <v>2000000000</v>
      </c>
      <c r="M668">
        <v>160000000</v>
      </c>
      <c r="N668">
        <v>280000</v>
      </c>
      <c r="O668">
        <v>120000</v>
      </c>
      <c r="P668">
        <v>1000000</v>
      </c>
      <c r="Q668">
        <v>6.3840179345534001E-2</v>
      </c>
      <c r="R668">
        <v>0.21739130434782608</v>
      </c>
      <c r="S668">
        <v>0.5</v>
      </c>
      <c r="T668">
        <v>0.28000000000000003</v>
      </c>
      <c r="U668">
        <v>0.26666666666666666</v>
      </c>
      <c r="V668">
        <v>0.22222222222222221</v>
      </c>
      <c r="W668">
        <v>5.8018940206564715E-2</v>
      </c>
      <c r="X668">
        <v>0.230363170777382</v>
      </c>
      <c r="Y668">
        <v>23.0363170777382</v>
      </c>
      <c r="Z668" t="s">
        <v>967</v>
      </c>
      <c r="AA668">
        <v>0.59999937854810192</v>
      </c>
      <c r="AB668">
        <v>0.40000062145189808</v>
      </c>
      <c r="AC668">
        <v>0.66666839292372704</v>
      </c>
      <c r="AD668" t="s">
        <v>976</v>
      </c>
      <c r="AE668">
        <v>2982552118</v>
      </c>
      <c r="AF668" t="s">
        <v>1027</v>
      </c>
    </row>
    <row r="669" spans="1:32" x14ac:dyDescent="0.35">
      <c r="A669">
        <v>667</v>
      </c>
      <c r="B669">
        <v>67</v>
      </c>
      <c r="C669">
        <v>2025</v>
      </c>
      <c r="D669" t="s">
        <v>789</v>
      </c>
      <c r="E669" t="s">
        <v>669</v>
      </c>
      <c r="F669" s="4">
        <v>45778</v>
      </c>
      <c r="G669" t="s">
        <v>70</v>
      </c>
      <c r="H669">
        <v>316957</v>
      </c>
      <c r="I669">
        <v>190174</v>
      </c>
      <c r="J669">
        <v>126783</v>
      </c>
      <c r="K669">
        <v>611552118</v>
      </c>
      <c r="L669">
        <v>1500000000</v>
      </c>
      <c r="M669">
        <v>140000000</v>
      </c>
      <c r="N669">
        <v>260000</v>
      </c>
      <c r="O669">
        <v>110000</v>
      </c>
      <c r="P669">
        <v>800000</v>
      </c>
      <c r="Q669">
        <v>4.7463979531399338E-2</v>
      </c>
      <c r="R669">
        <v>0.16304347826086957</v>
      </c>
      <c r="S669">
        <v>0.4375</v>
      </c>
      <c r="T669">
        <v>0.26</v>
      </c>
      <c r="U669">
        <v>0.24444444444444444</v>
      </c>
      <c r="V669">
        <v>0.17777777777777778</v>
      </c>
      <c r="W669">
        <v>5.7140977081015988E-2</v>
      </c>
      <c r="X669">
        <v>0.19768252621002261</v>
      </c>
      <c r="Y669">
        <v>19.768252621002262</v>
      </c>
      <c r="Z669" t="s">
        <v>970</v>
      </c>
      <c r="AA669">
        <v>0.5999993689995804</v>
      </c>
      <c r="AB669">
        <v>0.4000006310004196</v>
      </c>
      <c r="AC669">
        <v>0.66666841944745336</v>
      </c>
      <c r="AD669" t="s">
        <v>976</v>
      </c>
      <c r="AE669">
        <v>2251552118</v>
      </c>
      <c r="AF669" t="s">
        <v>1032</v>
      </c>
    </row>
    <row r="670" spans="1:32" x14ac:dyDescent="0.35">
      <c r="A670">
        <v>668</v>
      </c>
      <c r="B670">
        <v>68</v>
      </c>
      <c r="C670">
        <v>2025</v>
      </c>
      <c r="D670" t="s">
        <v>790</v>
      </c>
      <c r="E670" t="s">
        <v>689</v>
      </c>
      <c r="F670" s="4">
        <v>45687</v>
      </c>
      <c r="G670" t="s">
        <v>602</v>
      </c>
      <c r="H670">
        <v>310273</v>
      </c>
      <c r="I670">
        <v>186164</v>
      </c>
      <c r="J670">
        <v>124109</v>
      </c>
      <c r="K670">
        <v>244552118</v>
      </c>
      <c r="L670">
        <v>700000000</v>
      </c>
      <c r="M670">
        <v>50000000</v>
      </c>
      <c r="N670">
        <v>120000</v>
      </c>
      <c r="O670">
        <v>40000</v>
      </c>
      <c r="P670">
        <v>300000</v>
      </c>
      <c r="Q670">
        <v>1.8980257579800184E-2</v>
      </c>
      <c r="R670">
        <v>7.6086956521739135E-2</v>
      </c>
      <c r="S670">
        <v>0.15625</v>
      </c>
      <c r="T670">
        <v>0.12</v>
      </c>
      <c r="U670">
        <v>8.8888888888888892E-2</v>
      </c>
      <c r="V670">
        <v>6.6666666666666666E-2</v>
      </c>
      <c r="W670">
        <v>5.5935986212193048E-2</v>
      </c>
      <c r="X670">
        <v>8.2297243011956484E-2</v>
      </c>
      <c r="Y670">
        <v>8.2297243011956489</v>
      </c>
      <c r="Z670" t="s">
        <v>970</v>
      </c>
      <c r="AA670">
        <v>0.600000644593632</v>
      </c>
      <c r="AB670">
        <v>0.39999935540636794</v>
      </c>
      <c r="AC670">
        <v>0.66666487613072345</v>
      </c>
      <c r="AD670" t="s">
        <v>977</v>
      </c>
      <c r="AE670">
        <v>994552118</v>
      </c>
      <c r="AF670" t="s">
        <v>1029</v>
      </c>
    </row>
    <row r="671" spans="1:32" x14ac:dyDescent="0.35">
      <c r="A671">
        <v>669</v>
      </c>
      <c r="B671">
        <v>69</v>
      </c>
      <c r="C671">
        <v>2025</v>
      </c>
      <c r="D671" t="s">
        <v>791</v>
      </c>
      <c r="E671" t="s">
        <v>792</v>
      </c>
      <c r="F671" s="4">
        <v>45748</v>
      </c>
      <c r="G671" t="s">
        <v>24</v>
      </c>
      <c r="H671">
        <v>305152</v>
      </c>
      <c r="I671">
        <v>183091</v>
      </c>
      <c r="J671">
        <v>122061</v>
      </c>
      <c r="K671">
        <v>522552118</v>
      </c>
      <c r="L671">
        <v>1200000000</v>
      </c>
      <c r="M671">
        <v>100000000</v>
      </c>
      <c r="N671">
        <v>180000</v>
      </c>
      <c r="O671">
        <v>70000</v>
      </c>
      <c r="P671">
        <v>500000</v>
      </c>
      <c r="Q671">
        <v>4.0556482927333055E-2</v>
      </c>
      <c r="R671">
        <v>0.13043478260869565</v>
      </c>
      <c r="S671">
        <v>0.3125</v>
      </c>
      <c r="T671">
        <v>0.18</v>
      </c>
      <c r="U671">
        <v>0.15555555555555556</v>
      </c>
      <c r="V671">
        <v>0.1111111111111111</v>
      </c>
      <c r="W671">
        <v>5.501277283109756E-2</v>
      </c>
      <c r="X671">
        <v>0.14115604053737452</v>
      </c>
      <c r="Y671">
        <v>14.115604053737451</v>
      </c>
      <c r="Z671" t="s">
        <v>970</v>
      </c>
      <c r="AA671">
        <v>0.59999934458892612</v>
      </c>
      <c r="AB671">
        <v>0.40000065541107382</v>
      </c>
      <c r="AC671">
        <v>0.66666848725497152</v>
      </c>
      <c r="AD671" t="s">
        <v>976</v>
      </c>
      <c r="AE671">
        <v>1822552118</v>
      </c>
      <c r="AF671" t="s">
        <v>1024</v>
      </c>
    </row>
    <row r="672" spans="1:32" x14ac:dyDescent="0.35">
      <c r="A672">
        <v>670</v>
      </c>
      <c r="B672">
        <v>70</v>
      </c>
      <c r="C672">
        <v>2025</v>
      </c>
      <c r="D672" t="s">
        <v>793</v>
      </c>
      <c r="E672" t="s">
        <v>74</v>
      </c>
      <c r="F672" s="4">
        <v>45901</v>
      </c>
      <c r="G672" t="s">
        <v>38</v>
      </c>
      <c r="H672">
        <v>299968</v>
      </c>
      <c r="I672">
        <v>179981</v>
      </c>
      <c r="J672">
        <v>119987</v>
      </c>
      <c r="K672">
        <v>988552118</v>
      </c>
      <c r="L672">
        <v>3600000000</v>
      </c>
      <c r="M672">
        <v>200000000</v>
      </c>
      <c r="N672">
        <v>420000</v>
      </c>
      <c r="O672">
        <v>180000</v>
      </c>
      <c r="P672">
        <v>2500000</v>
      </c>
      <c r="Q672">
        <v>7.6723824696938531E-2</v>
      </c>
      <c r="R672">
        <v>0.39130434782608697</v>
      </c>
      <c r="S672">
        <v>0.625</v>
      </c>
      <c r="T672">
        <v>0.42</v>
      </c>
      <c r="U672">
        <v>0.4</v>
      </c>
      <c r="V672">
        <v>0.55555555555555558</v>
      </c>
      <c r="W672">
        <v>5.4078201816139738E-2</v>
      </c>
      <c r="X672">
        <v>0.35749729644232575</v>
      </c>
      <c r="Y672">
        <v>35.749729644232573</v>
      </c>
      <c r="Z672" t="s">
        <v>967</v>
      </c>
      <c r="AA672">
        <v>0.6000006667377854</v>
      </c>
      <c r="AB672">
        <v>0.39999933326221465</v>
      </c>
      <c r="AC672">
        <v>0.66666481461932092</v>
      </c>
      <c r="AD672" t="s">
        <v>977</v>
      </c>
      <c r="AE672">
        <v>4788552118</v>
      </c>
      <c r="AF672" t="s">
        <v>1025</v>
      </c>
    </row>
    <row r="673" spans="1:32" x14ac:dyDescent="0.35">
      <c r="A673">
        <v>671</v>
      </c>
      <c r="B673">
        <v>71</v>
      </c>
      <c r="C673">
        <v>2025</v>
      </c>
      <c r="D673" t="s">
        <v>794</v>
      </c>
      <c r="E673" t="s">
        <v>727</v>
      </c>
      <c r="F673" s="4">
        <v>46080</v>
      </c>
      <c r="G673" t="s">
        <v>59</v>
      </c>
      <c r="H673">
        <v>299686</v>
      </c>
      <c r="I673">
        <v>179812</v>
      </c>
      <c r="J673">
        <v>119874</v>
      </c>
      <c r="K673">
        <v>522552118</v>
      </c>
      <c r="L673">
        <v>1200000000</v>
      </c>
      <c r="M673">
        <v>95000000</v>
      </c>
      <c r="N673">
        <v>170000</v>
      </c>
      <c r="O673">
        <v>70000</v>
      </c>
      <c r="P673">
        <v>500000</v>
      </c>
      <c r="Q673">
        <v>4.0556482927333055E-2</v>
      </c>
      <c r="R673">
        <v>0.13043478260869565</v>
      </c>
      <c r="S673">
        <v>0.296875</v>
      </c>
      <c r="T673">
        <v>0.17</v>
      </c>
      <c r="U673">
        <v>0.15555555555555556</v>
      </c>
      <c r="V673">
        <v>0.1111111111111111</v>
      </c>
      <c r="W673">
        <v>5.4027362883613095E-2</v>
      </c>
      <c r="X673">
        <v>0.13730389544315119</v>
      </c>
      <c r="Y673">
        <v>13.73038954431512</v>
      </c>
      <c r="Z673" t="s">
        <v>970</v>
      </c>
      <c r="AA673">
        <v>0.60000133473035111</v>
      </c>
      <c r="AB673">
        <v>0.39999866526964889</v>
      </c>
      <c r="AC673">
        <v>0.66666295909060569</v>
      </c>
      <c r="AD673" t="s">
        <v>977</v>
      </c>
      <c r="AE673">
        <v>1817552118</v>
      </c>
      <c r="AF673" t="s">
        <v>1033</v>
      </c>
    </row>
    <row r="674" spans="1:32" x14ac:dyDescent="0.35">
      <c r="A674">
        <v>672</v>
      </c>
      <c r="B674">
        <v>72</v>
      </c>
      <c r="C674">
        <v>2025</v>
      </c>
      <c r="D674" t="s">
        <v>795</v>
      </c>
      <c r="E674" t="s">
        <v>35</v>
      </c>
      <c r="F674" s="4">
        <v>45843</v>
      </c>
      <c r="G674" t="s">
        <v>24</v>
      </c>
      <c r="H674">
        <v>299038</v>
      </c>
      <c r="I674">
        <v>149519</v>
      </c>
      <c r="J674">
        <v>149519</v>
      </c>
      <c r="K674">
        <v>344552118</v>
      </c>
      <c r="L674">
        <v>900000000</v>
      </c>
      <c r="M674">
        <v>120000000</v>
      </c>
      <c r="N674">
        <v>220000</v>
      </c>
      <c r="O674">
        <v>90000</v>
      </c>
      <c r="P674">
        <v>800000</v>
      </c>
      <c r="Q674">
        <v>2.6741489719200498E-2</v>
      </c>
      <c r="R674">
        <v>9.7826086956521743E-2</v>
      </c>
      <c r="S674">
        <v>0.375</v>
      </c>
      <c r="T674">
        <v>0.22</v>
      </c>
      <c r="U674">
        <v>0.2</v>
      </c>
      <c r="V674">
        <v>0.17777777777777778</v>
      </c>
      <c r="W674">
        <v>5.3910541506743369E-2</v>
      </c>
      <c r="X674">
        <v>0.16175739583113991</v>
      </c>
      <c r="Y674">
        <v>16.175739583113991</v>
      </c>
      <c r="Z674" t="s">
        <v>970</v>
      </c>
      <c r="AA674">
        <v>0.5</v>
      </c>
      <c r="AB674">
        <v>0.5</v>
      </c>
      <c r="AC674">
        <v>1</v>
      </c>
      <c r="AD674" t="s">
        <v>976</v>
      </c>
      <c r="AE674">
        <v>1364552118</v>
      </c>
      <c r="AF674" t="s">
        <v>1028</v>
      </c>
    </row>
    <row r="675" spans="1:32" x14ac:dyDescent="0.35">
      <c r="A675">
        <v>673</v>
      </c>
      <c r="B675">
        <v>73</v>
      </c>
      <c r="C675">
        <v>2025</v>
      </c>
      <c r="D675" t="s">
        <v>796</v>
      </c>
      <c r="E675" t="s">
        <v>797</v>
      </c>
      <c r="F675" s="4">
        <v>45795</v>
      </c>
      <c r="G675" t="s">
        <v>24</v>
      </c>
      <c r="H675">
        <v>286294</v>
      </c>
      <c r="I675">
        <v>171776</v>
      </c>
      <c r="J675">
        <v>114518</v>
      </c>
      <c r="K675">
        <v>611552118</v>
      </c>
      <c r="L675">
        <v>1500000000</v>
      </c>
      <c r="M675">
        <v>140000000</v>
      </c>
      <c r="N675">
        <v>260000</v>
      </c>
      <c r="O675">
        <v>110000</v>
      </c>
      <c r="P675">
        <v>800000</v>
      </c>
      <c r="Q675">
        <v>4.7463979531399338E-2</v>
      </c>
      <c r="R675">
        <v>0.16304347826086957</v>
      </c>
      <c r="S675">
        <v>0.4375</v>
      </c>
      <c r="T675">
        <v>0.26</v>
      </c>
      <c r="U675">
        <v>0.24444444444444444</v>
      </c>
      <c r="V675">
        <v>0.17777777777777778</v>
      </c>
      <c r="W675">
        <v>5.161305442830539E-2</v>
      </c>
      <c r="X675">
        <v>0.19707445471822443</v>
      </c>
      <c r="Y675">
        <v>19.707445471822442</v>
      </c>
      <c r="Z675" t="s">
        <v>970</v>
      </c>
      <c r="AA675">
        <v>0.59999860283484807</v>
      </c>
      <c r="AB675">
        <v>0.40000139716515193</v>
      </c>
      <c r="AC675">
        <v>0.66667054769001488</v>
      </c>
      <c r="AD675" t="s">
        <v>976</v>
      </c>
      <c r="AE675">
        <v>2251552118</v>
      </c>
      <c r="AF675" t="s">
        <v>1032</v>
      </c>
    </row>
    <row r="676" spans="1:32" x14ac:dyDescent="0.35">
      <c r="A676">
        <v>674</v>
      </c>
      <c r="B676">
        <v>74</v>
      </c>
      <c r="C676">
        <v>2025</v>
      </c>
      <c r="D676" t="s">
        <v>798</v>
      </c>
      <c r="E676" t="s">
        <v>792</v>
      </c>
      <c r="F676" s="4">
        <v>45823</v>
      </c>
      <c r="G676" t="s">
        <v>24</v>
      </c>
      <c r="H676">
        <v>278203</v>
      </c>
      <c r="I676">
        <v>166922</v>
      </c>
      <c r="J676">
        <v>111281</v>
      </c>
      <c r="K676">
        <v>744552118</v>
      </c>
      <c r="L676">
        <v>1800000000</v>
      </c>
      <c r="M676">
        <v>150000000</v>
      </c>
      <c r="N676">
        <v>270000</v>
      </c>
      <c r="O676">
        <v>120000</v>
      </c>
      <c r="P676">
        <v>900000</v>
      </c>
      <c r="Q676">
        <v>5.7786418276801761E-2</v>
      </c>
      <c r="R676">
        <v>0.19565217391304349</v>
      </c>
      <c r="S676">
        <v>0.46875</v>
      </c>
      <c r="T676">
        <v>0.27</v>
      </c>
      <c r="U676">
        <v>0.26666666666666666</v>
      </c>
      <c r="V676">
        <v>0.2</v>
      </c>
      <c r="W676">
        <v>5.0154409736556979E-2</v>
      </c>
      <c r="X676">
        <v>0.21595857659272963</v>
      </c>
      <c r="Y676">
        <v>21.595857659272962</v>
      </c>
      <c r="Z676" t="s">
        <v>967</v>
      </c>
      <c r="AA676">
        <v>0.60000071889950868</v>
      </c>
      <c r="AB676">
        <v>0.39999928110049138</v>
      </c>
      <c r="AC676">
        <v>0.66666466972597982</v>
      </c>
      <c r="AD676" t="s">
        <v>977</v>
      </c>
      <c r="AE676">
        <v>2694552118</v>
      </c>
      <c r="AF676" t="s">
        <v>1027</v>
      </c>
    </row>
    <row r="677" spans="1:32" x14ac:dyDescent="0.35">
      <c r="A677">
        <v>675</v>
      </c>
      <c r="B677">
        <v>75</v>
      </c>
      <c r="C677">
        <v>2025</v>
      </c>
      <c r="D677" t="s">
        <v>799</v>
      </c>
      <c r="E677" t="s">
        <v>104</v>
      </c>
      <c r="F677" s="4">
        <v>45728</v>
      </c>
      <c r="G677" t="s">
        <v>259</v>
      </c>
      <c r="H677">
        <v>278113</v>
      </c>
      <c r="I677">
        <v>166868</v>
      </c>
      <c r="J677">
        <v>111245</v>
      </c>
      <c r="K677">
        <v>522552118</v>
      </c>
      <c r="L677">
        <v>1200000000</v>
      </c>
      <c r="M677">
        <v>95000000</v>
      </c>
      <c r="N677">
        <v>170000</v>
      </c>
      <c r="O677">
        <v>70000</v>
      </c>
      <c r="P677">
        <v>500000</v>
      </c>
      <c r="Q677">
        <v>4.0556482927333055E-2</v>
      </c>
      <c r="R677">
        <v>0.13043478260869565</v>
      </c>
      <c r="S677">
        <v>0.296875</v>
      </c>
      <c r="T677">
        <v>0.17</v>
      </c>
      <c r="U677">
        <v>0.15555555555555556</v>
      </c>
      <c r="V677">
        <v>0.1111111111111111</v>
      </c>
      <c r="W677">
        <v>5.0138184545325072E-2</v>
      </c>
      <c r="X677">
        <v>0.13687608582593952</v>
      </c>
      <c r="Y677">
        <v>13.687608582593953</v>
      </c>
      <c r="Z677" t="s">
        <v>970</v>
      </c>
      <c r="AA677">
        <v>0.60000071913215136</v>
      </c>
      <c r="AB677">
        <v>0.39999928086784869</v>
      </c>
      <c r="AC677">
        <v>0.66666466907975164</v>
      </c>
      <c r="AD677" t="s">
        <v>977</v>
      </c>
      <c r="AE677">
        <v>1817552118</v>
      </c>
      <c r="AF677" t="s">
        <v>1034</v>
      </c>
    </row>
    <row r="678" spans="1:32" x14ac:dyDescent="0.35">
      <c r="A678">
        <v>676</v>
      </c>
      <c r="B678">
        <v>76</v>
      </c>
      <c r="C678">
        <v>2025</v>
      </c>
      <c r="D678" t="s">
        <v>800</v>
      </c>
      <c r="E678" t="s">
        <v>582</v>
      </c>
      <c r="F678" s="4">
        <v>45721</v>
      </c>
      <c r="G678" t="s">
        <v>731</v>
      </c>
      <c r="H678">
        <v>277016</v>
      </c>
      <c r="I678">
        <v>166210</v>
      </c>
      <c r="J678">
        <v>110806</v>
      </c>
      <c r="K678">
        <v>522552118</v>
      </c>
      <c r="L678">
        <v>1200000000</v>
      </c>
      <c r="M678">
        <v>90000000</v>
      </c>
      <c r="N678">
        <v>160000</v>
      </c>
      <c r="O678">
        <v>70000</v>
      </c>
      <c r="P678">
        <v>500000</v>
      </c>
      <c r="Q678">
        <v>4.0556482927333055E-2</v>
      </c>
      <c r="R678">
        <v>0.13043478260869565</v>
      </c>
      <c r="S678">
        <v>0.28125</v>
      </c>
      <c r="T678">
        <v>0.16</v>
      </c>
      <c r="U678">
        <v>0.15555555555555556</v>
      </c>
      <c r="V678">
        <v>0.1111111111111111</v>
      </c>
      <c r="W678">
        <v>4.9940417492198387E-2</v>
      </c>
      <c r="X678">
        <v>0.13311058145009561</v>
      </c>
      <c r="Y678">
        <v>13.311058145009561</v>
      </c>
      <c r="Z678" t="s">
        <v>970</v>
      </c>
      <c r="AA678">
        <v>0.60000144395991573</v>
      </c>
      <c r="AB678">
        <v>0.39999855604008433</v>
      </c>
      <c r="AC678">
        <v>0.66666265567655381</v>
      </c>
      <c r="AD678" t="s">
        <v>977</v>
      </c>
      <c r="AE678">
        <v>1812552118</v>
      </c>
      <c r="AF678" t="s">
        <v>1034</v>
      </c>
    </row>
    <row r="679" spans="1:32" x14ac:dyDescent="0.35">
      <c r="A679">
        <v>677</v>
      </c>
      <c r="B679">
        <v>77</v>
      </c>
      <c r="C679">
        <v>2025</v>
      </c>
      <c r="D679" t="s">
        <v>801</v>
      </c>
      <c r="E679" t="s">
        <v>246</v>
      </c>
      <c r="F679" s="4">
        <v>45838</v>
      </c>
      <c r="G679" t="s">
        <v>215</v>
      </c>
      <c r="H679">
        <v>272597</v>
      </c>
      <c r="I679">
        <v>163558</v>
      </c>
      <c r="J679">
        <v>109039</v>
      </c>
      <c r="K679">
        <v>1122552118</v>
      </c>
      <c r="L679">
        <v>2400000000</v>
      </c>
      <c r="M679">
        <v>180000000</v>
      </c>
      <c r="N679">
        <v>320000</v>
      </c>
      <c r="O679">
        <v>140000</v>
      </c>
      <c r="P679">
        <v>1800000</v>
      </c>
      <c r="Q679">
        <v>8.7123875763734954E-2</v>
      </c>
      <c r="R679">
        <v>0.2608695652173913</v>
      </c>
      <c r="S679">
        <v>0.5625</v>
      </c>
      <c r="T679">
        <v>0.32</v>
      </c>
      <c r="U679">
        <v>0.31111111111111112</v>
      </c>
      <c r="V679">
        <v>0.4</v>
      </c>
      <c r="W679">
        <v>4.9143760602711771E-2</v>
      </c>
      <c r="X679">
        <v>0.28305538183517154</v>
      </c>
      <c r="Y679">
        <v>28.305538183517154</v>
      </c>
      <c r="Z679" t="s">
        <v>967</v>
      </c>
      <c r="AA679">
        <v>0.59999926631621037</v>
      </c>
      <c r="AB679">
        <v>0.40000073368378963</v>
      </c>
      <c r="AC679">
        <v>0.66666870467968553</v>
      </c>
      <c r="AD679" t="s">
        <v>976</v>
      </c>
      <c r="AE679">
        <v>3702552118</v>
      </c>
      <c r="AF679" t="s">
        <v>1027</v>
      </c>
    </row>
    <row r="680" spans="1:32" x14ac:dyDescent="0.35">
      <c r="A680">
        <v>678</v>
      </c>
      <c r="B680">
        <v>78</v>
      </c>
      <c r="C680">
        <v>2025</v>
      </c>
      <c r="D680" t="s">
        <v>802</v>
      </c>
      <c r="E680" t="s">
        <v>281</v>
      </c>
      <c r="F680" s="4">
        <v>45713</v>
      </c>
      <c r="G680" t="s">
        <v>38</v>
      </c>
      <c r="H680">
        <v>272320</v>
      </c>
      <c r="I680">
        <v>163392</v>
      </c>
      <c r="J680">
        <v>108928</v>
      </c>
      <c r="K680">
        <v>244552118</v>
      </c>
      <c r="L680">
        <v>700000000</v>
      </c>
      <c r="M680">
        <v>80000000</v>
      </c>
      <c r="N680">
        <v>150000</v>
      </c>
      <c r="O680">
        <v>60000</v>
      </c>
      <c r="P680">
        <v>400000</v>
      </c>
      <c r="Q680">
        <v>1.8980257579800184E-2</v>
      </c>
      <c r="R680">
        <v>7.6086956521739135E-2</v>
      </c>
      <c r="S680">
        <v>0.25</v>
      </c>
      <c r="T680">
        <v>0.15</v>
      </c>
      <c r="U680">
        <v>0.13333333333333333</v>
      </c>
      <c r="V680">
        <v>8.8888888888888892E-2</v>
      </c>
      <c r="W680">
        <v>4.9093823069698013E-2</v>
      </c>
      <c r="X680">
        <v>0.10825154951072648</v>
      </c>
      <c r="Y680">
        <v>10.825154951072648</v>
      </c>
      <c r="Z680" t="s">
        <v>970</v>
      </c>
      <c r="AA680">
        <v>0.6</v>
      </c>
      <c r="AB680">
        <v>0.4</v>
      </c>
      <c r="AC680">
        <v>0.66666666666666663</v>
      </c>
      <c r="AD680" t="s">
        <v>977</v>
      </c>
      <c r="AE680">
        <v>1024552118</v>
      </c>
      <c r="AF680" t="s">
        <v>1033</v>
      </c>
    </row>
    <row r="681" spans="1:32" x14ac:dyDescent="0.35">
      <c r="A681">
        <v>679</v>
      </c>
      <c r="B681">
        <v>79</v>
      </c>
      <c r="C681">
        <v>2025</v>
      </c>
      <c r="D681" t="s">
        <v>803</v>
      </c>
      <c r="E681" t="s">
        <v>538</v>
      </c>
      <c r="F681" s="4">
        <v>45789</v>
      </c>
      <c r="G681" t="s">
        <v>24</v>
      </c>
      <c r="H681">
        <v>262497</v>
      </c>
      <c r="I681">
        <v>157498</v>
      </c>
      <c r="J681">
        <v>104999</v>
      </c>
      <c r="K681">
        <v>822552118</v>
      </c>
      <c r="L681">
        <v>2000000000</v>
      </c>
      <c r="M681">
        <v>160000000</v>
      </c>
      <c r="N681">
        <v>280000</v>
      </c>
      <c r="O681">
        <v>120000</v>
      </c>
      <c r="P681">
        <v>900000</v>
      </c>
      <c r="Q681">
        <v>6.3840179345534001E-2</v>
      </c>
      <c r="R681">
        <v>0.21739130434782608</v>
      </c>
      <c r="S681">
        <v>0.5</v>
      </c>
      <c r="T681">
        <v>0.28000000000000003</v>
      </c>
      <c r="U681">
        <v>0.26666666666666666</v>
      </c>
      <c r="V681">
        <v>0.2</v>
      </c>
      <c r="W681">
        <v>4.732293358668669E-2</v>
      </c>
      <c r="X681">
        <v>0.22651994338252873</v>
      </c>
      <c r="Y681">
        <v>22.651994338252873</v>
      </c>
      <c r="Z681" t="s">
        <v>967</v>
      </c>
      <c r="AA681">
        <v>0.59999923808653055</v>
      </c>
      <c r="AB681">
        <v>0.4000007619134695</v>
      </c>
      <c r="AC681">
        <v>0.66666878309565836</v>
      </c>
      <c r="AD681" t="s">
        <v>976</v>
      </c>
      <c r="AE681">
        <v>2982552118</v>
      </c>
      <c r="AF681" t="s">
        <v>1032</v>
      </c>
    </row>
    <row r="682" spans="1:32" x14ac:dyDescent="0.35">
      <c r="A682">
        <v>680</v>
      </c>
      <c r="B682">
        <v>80</v>
      </c>
      <c r="C682">
        <v>2025</v>
      </c>
      <c r="D682" t="s">
        <v>804</v>
      </c>
      <c r="E682" t="s">
        <v>74</v>
      </c>
      <c r="F682" s="4">
        <v>45839</v>
      </c>
      <c r="G682" t="s">
        <v>24</v>
      </c>
      <c r="H682">
        <v>258804</v>
      </c>
      <c r="I682">
        <v>155282</v>
      </c>
      <c r="J682">
        <v>103522</v>
      </c>
      <c r="K682">
        <v>522552118</v>
      </c>
      <c r="L682">
        <v>1200000000</v>
      </c>
      <c r="M682">
        <v>100000000</v>
      </c>
      <c r="N682">
        <v>180000</v>
      </c>
      <c r="O682">
        <v>70000</v>
      </c>
      <c r="P682">
        <v>500000</v>
      </c>
      <c r="Q682">
        <v>4.0556482927333055E-2</v>
      </c>
      <c r="R682">
        <v>0.13043478260869565</v>
      </c>
      <c r="S682">
        <v>0.3125</v>
      </c>
      <c r="T682">
        <v>0.18</v>
      </c>
      <c r="U682">
        <v>0.15555555555555556</v>
      </c>
      <c r="V682">
        <v>0.1111111111111111</v>
      </c>
      <c r="W682">
        <v>4.6657159906470784E-2</v>
      </c>
      <c r="X682">
        <v>0.14023692311566557</v>
      </c>
      <c r="Y682">
        <v>14.023692311566558</v>
      </c>
      <c r="Z682" t="s">
        <v>970</v>
      </c>
      <c r="AA682">
        <v>0.59999845442883415</v>
      </c>
      <c r="AB682">
        <v>0.40000154557116585</v>
      </c>
      <c r="AC682">
        <v>0.66667095993096426</v>
      </c>
      <c r="AD682" t="s">
        <v>976</v>
      </c>
      <c r="AE682">
        <v>1822552118</v>
      </c>
      <c r="AF682" t="s">
        <v>1028</v>
      </c>
    </row>
    <row r="683" spans="1:32" x14ac:dyDescent="0.35">
      <c r="A683">
        <v>681</v>
      </c>
      <c r="B683">
        <v>81</v>
      </c>
      <c r="C683">
        <v>2025</v>
      </c>
      <c r="D683" t="s">
        <v>805</v>
      </c>
      <c r="E683" t="s">
        <v>17</v>
      </c>
      <c r="F683" s="4">
        <v>45821</v>
      </c>
      <c r="G683" t="s">
        <v>18</v>
      </c>
      <c r="H683">
        <v>255444</v>
      </c>
      <c r="I683">
        <v>102178</v>
      </c>
      <c r="J683">
        <v>153266</v>
      </c>
      <c r="K683">
        <v>1122552118</v>
      </c>
      <c r="L683">
        <v>2600000000</v>
      </c>
      <c r="M683">
        <v>300000000</v>
      </c>
      <c r="N683">
        <v>900000</v>
      </c>
      <c r="O683">
        <v>400000</v>
      </c>
      <c r="P683">
        <v>4200000</v>
      </c>
      <c r="Q683">
        <v>8.7123875763734954E-2</v>
      </c>
      <c r="R683">
        <v>0.28260869565217389</v>
      </c>
      <c r="S683">
        <v>0.9375</v>
      </c>
      <c r="T683">
        <v>0.9</v>
      </c>
      <c r="U683">
        <v>0.88888888888888884</v>
      </c>
      <c r="V683">
        <v>0.93333333333333335</v>
      </c>
      <c r="W683">
        <v>4.605141943381294E-2</v>
      </c>
      <c r="X683">
        <v>0.56297198759161693</v>
      </c>
      <c r="Y683">
        <v>56.297198759161695</v>
      </c>
      <c r="Z683" t="s">
        <v>968</v>
      </c>
      <c r="AA683">
        <v>0.4000015659009411</v>
      </c>
      <c r="AB683">
        <v>0.59999843409905884</v>
      </c>
      <c r="AC683">
        <v>1.4999902131574312</v>
      </c>
      <c r="AD683" t="s">
        <v>976</v>
      </c>
      <c r="AE683">
        <v>4022552118</v>
      </c>
      <c r="AF683" t="s">
        <v>1027</v>
      </c>
    </row>
    <row r="684" spans="1:32" x14ac:dyDescent="0.35">
      <c r="A684">
        <v>682</v>
      </c>
      <c r="B684">
        <v>82</v>
      </c>
      <c r="C684">
        <v>2025</v>
      </c>
      <c r="D684" t="s">
        <v>806</v>
      </c>
      <c r="E684" t="s">
        <v>656</v>
      </c>
      <c r="F684" s="4">
        <v>45820</v>
      </c>
      <c r="G684" t="s">
        <v>18</v>
      </c>
      <c r="H684">
        <v>254190</v>
      </c>
      <c r="I684">
        <v>152514</v>
      </c>
      <c r="J684">
        <v>101676</v>
      </c>
      <c r="K684">
        <v>1122552118</v>
      </c>
      <c r="L684">
        <v>2200000000</v>
      </c>
      <c r="M684">
        <v>130000000</v>
      </c>
      <c r="N684">
        <v>240000</v>
      </c>
      <c r="O684">
        <v>100000</v>
      </c>
      <c r="P684">
        <v>700000</v>
      </c>
      <c r="Q684">
        <v>8.7123875763734954E-2</v>
      </c>
      <c r="R684">
        <v>0.2391304347826087</v>
      </c>
      <c r="S684">
        <v>0.40625</v>
      </c>
      <c r="T684">
        <v>0.24</v>
      </c>
      <c r="U684">
        <v>0.22222222222222221</v>
      </c>
      <c r="V684">
        <v>0.15555555555555556</v>
      </c>
      <c r="W684">
        <v>4.5825348435981704E-2</v>
      </c>
      <c r="X684">
        <v>0.20346831543402932</v>
      </c>
      <c r="Y684">
        <v>20.346831543402931</v>
      </c>
      <c r="Z684" t="s">
        <v>967</v>
      </c>
      <c r="AA684">
        <v>0.6</v>
      </c>
      <c r="AB684">
        <v>0.4</v>
      </c>
      <c r="AC684">
        <v>0.66666666666666663</v>
      </c>
      <c r="AD684" t="s">
        <v>977</v>
      </c>
      <c r="AE684">
        <v>3452552118</v>
      </c>
      <c r="AF684" t="s">
        <v>1027</v>
      </c>
    </row>
    <row r="685" spans="1:32" x14ac:dyDescent="0.35">
      <c r="A685">
        <v>683</v>
      </c>
      <c r="B685">
        <v>83</v>
      </c>
      <c r="C685">
        <v>2025</v>
      </c>
      <c r="D685" t="s">
        <v>807</v>
      </c>
      <c r="E685" t="s">
        <v>808</v>
      </c>
      <c r="F685" s="4">
        <v>45787</v>
      </c>
      <c r="G685" t="s">
        <v>367</v>
      </c>
      <c r="H685">
        <v>253912</v>
      </c>
      <c r="I685">
        <v>152347</v>
      </c>
      <c r="J685">
        <v>101565</v>
      </c>
      <c r="K685">
        <v>822552118</v>
      </c>
      <c r="L685">
        <v>1800000000</v>
      </c>
      <c r="M685">
        <v>120000000</v>
      </c>
      <c r="N685">
        <v>200000</v>
      </c>
      <c r="O685">
        <v>90000</v>
      </c>
      <c r="P685">
        <v>600000</v>
      </c>
      <c r="Q685">
        <v>6.3840179345534001E-2</v>
      </c>
      <c r="R685">
        <v>0.19565217391304349</v>
      </c>
      <c r="S685">
        <v>0.375</v>
      </c>
      <c r="T685">
        <v>0.2</v>
      </c>
      <c r="U685">
        <v>0.2</v>
      </c>
      <c r="V685">
        <v>0.13333333333333333</v>
      </c>
      <c r="W685">
        <v>4.577523062306537E-2</v>
      </c>
      <c r="X685">
        <v>0.17603737721595067</v>
      </c>
      <c r="Y685">
        <v>17.603737721595067</v>
      </c>
      <c r="Z685" t="s">
        <v>970</v>
      </c>
      <c r="AA685">
        <v>0.59999921232553011</v>
      </c>
      <c r="AB685">
        <v>0.40000078767446989</v>
      </c>
      <c r="AC685">
        <v>0.66666885465417769</v>
      </c>
      <c r="AD685" t="s">
        <v>976</v>
      </c>
      <c r="AE685">
        <v>2742552118</v>
      </c>
      <c r="AF685" t="s">
        <v>1032</v>
      </c>
    </row>
    <row r="686" spans="1:32" x14ac:dyDescent="0.35">
      <c r="A686">
        <v>684</v>
      </c>
      <c r="B686">
        <v>84</v>
      </c>
      <c r="C686">
        <v>2025</v>
      </c>
      <c r="D686" t="s">
        <v>809</v>
      </c>
      <c r="E686" t="s">
        <v>810</v>
      </c>
      <c r="F686" s="4">
        <v>45778</v>
      </c>
      <c r="G686" t="s">
        <v>98</v>
      </c>
      <c r="H686">
        <v>250967</v>
      </c>
      <c r="I686">
        <v>150580</v>
      </c>
      <c r="J686">
        <v>100387</v>
      </c>
      <c r="K686">
        <v>611552118</v>
      </c>
      <c r="L686">
        <v>1400000000</v>
      </c>
      <c r="M686">
        <v>120000000</v>
      </c>
      <c r="N686">
        <v>220000</v>
      </c>
      <c r="O686">
        <v>90000</v>
      </c>
      <c r="P686">
        <v>700000</v>
      </c>
      <c r="Q686">
        <v>4.7463979531399338E-2</v>
      </c>
      <c r="R686">
        <v>0.15217391304347827</v>
      </c>
      <c r="S686">
        <v>0.375</v>
      </c>
      <c r="T686">
        <v>0.22</v>
      </c>
      <c r="U686">
        <v>0.2</v>
      </c>
      <c r="V686">
        <v>0.15555555555555556</v>
      </c>
      <c r="W686">
        <v>4.5244306309976869E-2</v>
      </c>
      <c r="X686">
        <v>0.17110662189380732</v>
      </c>
      <c r="Y686">
        <v>17.110662189380733</v>
      </c>
      <c r="Z686" t="s">
        <v>970</v>
      </c>
      <c r="AA686">
        <v>0.59999920308247701</v>
      </c>
      <c r="AB686">
        <v>0.40000079691752299</v>
      </c>
      <c r="AC686">
        <v>0.66666888032939298</v>
      </c>
      <c r="AD686" t="s">
        <v>976</v>
      </c>
      <c r="AE686">
        <v>2131552118</v>
      </c>
      <c r="AF686" t="s">
        <v>1032</v>
      </c>
    </row>
    <row r="687" spans="1:32" x14ac:dyDescent="0.35">
      <c r="A687">
        <v>685</v>
      </c>
      <c r="B687">
        <v>85</v>
      </c>
      <c r="C687">
        <v>2025</v>
      </c>
      <c r="D687" t="s">
        <v>811</v>
      </c>
      <c r="E687" t="s">
        <v>348</v>
      </c>
      <c r="F687" s="4">
        <v>45570</v>
      </c>
      <c r="G687" t="s">
        <v>70</v>
      </c>
      <c r="H687">
        <v>244094</v>
      </c>
      <c r="I687">
        <v>146456</v>
      </c>
      <c r="J687">
        <v>97638</v>
      </c>
      <c r="K687">
        <v>2112552118</v>
      </c>
      <c r="L687">
        <v>4200000000</v>
      </c>
      <c r="M687">
        <v>280000000</v>
      </c>
      <c r="N687">
        <v>600000</v>
      </c>
      <c r="O687">
        <v>250000</v>
      </c>
      <c r="P687">
        <v>2000000</v>
      </c>
      <c r="Q687">
        <v>0.16396007394379808</v>
      </c>
      <c r="R687">
        <v>0.45652173913043476</v>
      </c>
      <c r="S687">
        <v>0.875</v>
      </c>
      <c r="T687">
        <v>0.6</v>
      </c>
      <c r="U687">
        <v>0.55555555555555558</v>
      </c>
      <c r="V687">
        <v>0.44444444444444442</v>
      </c>
      <c r="W687">
        <v>4.4005242539566933E-2</v>
      </c>
      <c r="X687">
        <v>0.4527676411969655</v>
      </c>
      <c r="Y687">
        <v>45.276764119696551</v>
      </c>
      <c r="Z687" t="s">
        <v>968</v>
      </c>
      <c r="AA687">
        <v>0.5999983612870452</v>
      </c>
      <c r="AB687">
        <v>0.40000163871295485</v>
      </c>
      <c r="AC687">
        <v>0.66667121865952916</v>
      </c>
      <c r="AD687" t="s">
        <v>976</v>
      </c>
      <c r="AE687">
        <v>6592552118</v>
      </c>
      <c r="AF687" t="s">
        <v>1030</v>
      </c>
    </row>
    <row r="688" spans="1:32" x14ac:dyDescent="0.35">
      <c r="A688">
        <v>686</v>
      </c>
      <c r="B688">
        <v>86</v>
      </c>
      <c r="C688">
        <v>2025</v>
      </c>
      <c r="D688" t="s">
        <v>812</v>
      </c>
      <c r="E688" t="s">
        <v>792</v>
      </c>
      <c r="F688" s="4">
        <v>45748</v>
      </c>
      <c r="G688" t="s">
        <v>24</v>
      </c>
      <c r="H688">
        <v>241844</v>
      </c>
      <c r="I688">
        <v>145106</v>
      </c>
      <c r="J688">
        <v>96738</v>
      </c>
      <c r="K688">
        <v>522552118</v>
      </c>
      <c r="L688">
        <v>1200000000</v>
      </c>
      <c r="M688">
        <v>100000000</v>
      </c>
      <c r="N688">
        <v>180000</v>
      </c>
      <c r="O688">
        <v>70000</v>
      </c>
      <c r="P688">
        <v>500000</v>
      </c>
      <c r="Q688">
        <v>4.0556482927333055E-2</v>
      </c>
      <c r="R688">
        <v>0.13043478260869565</v>
      </c>
      <c r="S688">
        <v>0.3125</v>
      </c>
      <c r="T688">
        <v>0.18</v>
      </c>
      <c r="U688">
        <v>0.15555555555555556</v>
      </c>
      <c r="V688">
        <v>0.1111111111111111</v>
      </c>
      <c r="W688">
        <v>4.3599612758769266E-2</v>
      </c>
      <c r="X688">
        <v>0.13990059292941839</v>
      </c>
      <c r="Y688">
        <v>13.99005929294184</v>
      </c>
      <c r="Z688" t="s">
        <v>970</v>
      </c>
      <c r="AA688">
        <v>0.59999834604124969</v>
      </c>
      <c r="AB688">
        <v>0.40000165395875026</v>
      </c>
      <c r="AC688">
        <v>0.66667126100919327</v>
      </c>
      <c r="AD688" t="s">
        <v>976</v>
      </c>
      <c r="AE688">
        <v>1822552118</v>
      </c>
      <c r="AF688" t="s">
        <v>1024</v>
      </c>
    </row>
    <row r="689" spans="1:32" x14ac:dyDescent="0.35">
      <c r="A689">
        <v>687</v>
      </c>
      <c r="B689">
        <v>87</v>
      </c>
      <c r="C689">
        <v>2025</v>
      </c>
      <c r="D689" t="s">
        <v>813</v>
      </c>
      <c r="E689" t="s">
        <v>559</v>
      </c>
      <c r="F689" s="4">
        <v>45728</v>
      </c>
      <c r="G689" t="s">
        <v>259</v>
      </c>
      <c r="H689">
        <v>240703</v>
      </c>
      <c r="I689">
        <v>144422</v>
      </c>
      <c r="J689">
        <v>96281</v>
      </c>
      <c r="K689">
        <v>522552118</v>
      </c>
      <c r="L689">
        <v>1200000000</v>
      </c>
      <c r="M689">
        <v>95000000</v>
      </c>
      <c r="N689">
        <v>170000</v>
      </c>
      <c r="O689">
        <v>70000</v>
      </c>
      <c r="P689">
        <v>500000</v>
      </c>
      <c r="Q689">
        <v>4.0556482927333055E-2</v>
      </c>
      <c r="R689">
        <v>0.13043478260869565</v>
      </c>
      <c r="S689">
        <v>0.296875</v>
      </c>
      <c r="T689">
        <v>0.17</v>
      </c>
      <c r="U689">
        <v>0.15555555555555556</v>
      </c>
      <c r="V689">
        <v>0.1111111111111111</v>
      </c>
      <c r="W689">
        <v>4.3393913389929206E-2</v>
      </c>
      <c r="X689">
        <v>0.13613421599884598</v>
      </c>
      <c r="Y689">
        <v>13.613421599884598</v>
      </c>
      <c r="Z689" t="s">
        <v>970</v>
      </c>
      <c r="AA689">
        <v>0.60000083089949019</v>
      </c>
      <c r="AB689">
        <v>0.39999916910050975</v>
      </c>
      <c r="AC689">
        <v>0.66666435861572337</v>
      </c>
      <c r="AD689" t="s">
        <v>977</v>
      </c>
      <c r="AE689">
        <v>1817552118</v>
      </c>
      <c r="AF689" t="s">
        <v>1034</v>
      </c>
    </row>
    <row r="690" spans="1:32" x14ac:dyDescent="0.35">
      <c r="A690">
        <v>688</v>
      </c>
      <c r="B690">
        <v>88</v>
      </c>
      <c r="C690">
        <v>2025</v>
      </c>
      <c r="D690" t="s">
        <v>814</v>
      </c>
      <c r="E690" t="s">
        <v>221</v>
      </c>
      <c r="F690" s="4">
        <v>45818</v>
      </c>
      <c r="G690" t="s">
        <v>24</v>
      </c>
      <c r="H690">
        <v>235515</v>
      </c>
      <c r="I690">
        <v>141309</v>
      </c>
      <c r="J690">
        <v>94206</v>
      </c>
      <c r="K690">
        <v>822552118</v>
      </c>
      <c r="L690">
        <v>2000000000</v>
      </c>
      <c r="M690">
        <v>160000000</v>
      </c>
      <c r="N690">
        <v>280000</v>
      </c>
      <c r="O690">
        <v>120000</v>
      </c>
      <c r="P690">
        <v>1000000</v>
      </c>
      <c r="Q690">
        <v>6.3840179345534001E-2</v>
      </c>
      <c r="R690">
        <v>0.21739130434782608</v>
      </c>
      <c r="S690">
        <v>0.5</v>
      </c>
      <c r="T690">
        <v>0.28000000000000003</v>
      </c>
      <c r="U690">
        <v>0.26666666666666666</v>
      </c>
      <c r="V690">
        <v>0.22222222222222221</v>
      </c>
      <c r="W690">
        <v>4.2458621255361075E-2</v>
      </c>
      <c r="X690">
        <v>0.2286515356927496</v>
      </c>
      <c r="Y690">
        <v>22.865153569274959</v>
      </c>
      <c r="Z690" t="s">
        <v>967</v>
      </c>
      <c r="AA690">
        <v>0.6</v>
      </c>
      <c r="AB690">
        <v>0.4</v>
      </c>
      <c r="AC690">
        <v>0.66666666666666663</v>
      </c>
      <c r="AD690" t="s">
        <v>977</v>
      </c>
      <c r="AE690">
        <v>2982552118</v>
      </c>
      <c r="AF690" t="s">
        <v>1027</v>
      </c>
    </row>
    <row r="691" spans="1:32" x14ac:dyDescent="0.35">
      <c r="A691">
        <v>689</v>
      </c>
      <c r="B691">
        <v>89</v>
      </c>
      <c r="C691">
        <v>2025</v>
      </c>
      <c r="D691" t="s">
        <v>815</v>
      </c>
      <c r="E691" t="s">
        <v>249</v>
      </c>
      <c r="F691" s="4">
        <v>45616</v>
      </c>
      <c r="G691" t="s">
        <v>48</v>
      </c>
      <c r="H691">
        <v>235068</v>
      </c>
      <c r="I691">
        <v>141041</v>
      </c>
      <c r="J691">
        <v>94027</v>
      </c>
      <c r="K691">
        <v>611552118</v>
      </c>
      <c r="L691">
        <v>1500000000</v>
      </c>
      <c r="M691">
        <v>140000000</v>
      </c>
      <c r="N691">
        <v>300000</v>
      </c>
      <c r="O691">
        <v>120000</v>
      </c>
      <c r="P691">
        <v>1000000</v>
      </c>
      <c r="Q691">
        <v>4.7463979531399338E-2</v>
      </c>
      <c r="R691">
        <v>0.16304347826086957</v>
      </c>
      <c r="S691">
        <v>0.4375</v>
      </c>
      <c r="T691">
        <v>0.3</v>
      </c>
      <c r="U691">
        <v>0.26666666666666666</v>
      </c>
      <c r="V691">
        <v>0.22222222222222221</v>
      </c>
      <c r="W691">
        <v>4.2378036138909274E-2</v>
      </c>
      <c r="X691">
        <v>0.20988082492861307</v>
      </c>
      <c r="Y691">
        <v>20.988082492861306</v>
      </c>
      <c r="Z691" t="s">
        <v>967</v>
      </c>
      <c r="AA691">
        <v>0.60000085081763577</v>
      </c>
      <c r="AB691">
        <v>0.39999914918236423</v>
      </c>
      <c r="AC691">
        <v>0.66666430328769644</v>
      </c>
      <c r="AD691" t="s">
        <v>977</v>
      </c>
      <c r="AE691">
        <v>2251552118</v>
      </c>
      <c r="AF691" t="s">
        <v>1026</v>
      </c>
    </row>
    <row r="692" spans="1:32" x14ac:dyDescent="0.35">
      <c r="A692">
        <v>690</v>
      </c>
      <c r="B692">
        <v>90</v>
      </c>
      <c r="C692">
        <v>2025</v>
      </c>
      <c r="D692" t="s">
        <v>816</v>
      </c>
      <c r="E692" t="s">
        <v>30</v>
      </c>
      <c r="F692" s="4">
        <v>45826</v>
      </c>
      <c r="G692" t="s">
        <v>18</v>
      </c>
      <c r="H692">
        <v>225550</v>
      </c>
      <c r="I692">
        <v>135330</v>
      </c>
      <c r="J692">
        <v>90220</v>
      </c>
      <c r="K692">
        <v>1122552118</v>
      </c>
      <c r="L692">
        <v>2400000000</v>
      </c>
      <c r="M692">
        <v>180000000</v>
      </c>
      <c r="N692">
        <v>320000</v>
      </c>
      <c r="O692">
        <v>140000</v>
      </c>
      <c r="P692">
        <v>1200000</v>
      </c>
      <c r="Q692">
        <v>8.7123875763734954E-2</v>
      </c>
      <c r="R692">
        <v>0.2608695652173913</v>
      </c>
      <c r="S692">
        <v>0.5625</v>
      </c>
      <c r="T692">
        <v>0.32</v>
      </c>
      <c r="U692">
        <v>0.31111111111111112</v>
      </c>
      <c r="V692">
        <v>0.26666666666666666</v>
      </c>
      <c r="W692">
        <v>4.066213202618385E-2</v>
      </c>
      <c r="X692">
        <v>0.26612240269175352</v>
      </c>
      <c r="Y692">
        <v>26.612240269175352</v>
      </c>
      <c r="Z692" t="s">
        <v>967</v>
      </c>
      <c r="AA692">
        <v>0.6</v>
      </c>
      <c r="AB692">
        <v>0.4</v>
      </c>
      <c r="AC692">
        <v>0.66666666666666663</v>
      </c>
      <c r="AD692" t="s">
        <v>977</v>
      </c>
      <c r="AE692">
        <v>3702552118</v>
      </c>
      <c r="AF692" t="s">
        <v>1027</v>
      </c>
    </row>
    <row r="693" spans="1:32" x14ac:dyDescent="0.35">
      <c r="A693">
        <v>691</v>
      </c>
      <c r="B693">
        <v>91</v>
      </c>
      <c r="C693">
        <v>2025</v>
      </c>
      <c r="D693" t="s">
        <v>817</v>
      </c>
      <c r="E693" t="s">
        <v>665</v>
      </c>
      <c r="F693" s="4">
        <v>45779</v>
      </c>
      <c r="G693" t="s">
        <v>21</v>
      </c>
      <c r="H693">
        <v>218547</v>
      </c>
      <c r="I693">
        <v>131128</v>
      </c>
      <c r="J693">
        <v>87419</v>
      </c>
      <c r="K693">
        <v>744552118</v>
      </c>
      <c r="L693">
        <v>1600000000</v>
      </c>
      <c r="M693">
        <v>130000000</v>
      </c>
      <c r="N693">
        <v>240000</v>
      </c>
      <c r="O693">
        <v>100000</v>
      </c>
      <c r="P693">
        <v>800000</v>
      </c>
      <c r="Q693">
        <v>5.7786418276801761E-2</v>
      </c>
      <c r="R693">
        <v>0.17391304347826086</v>
      </c>
      <c r="S693">
        <v>0.40625</v>
      </c>
      <c r="T693">
        <v>0.24</v>
      </c>
      <c r="U693">
        <v>0.22222222222222221</v>
      </c>
      <c r="V693">
        <v>0.17777777777777778</v>
      </c>
      <c r="W693">
        <v>3.9399631868438936E-2</v>
      </c>
      <c r="X693">
        <v>0.1890604544088792</v>
      </c>
      <c r="Y693">
        <v>18.906045440887919</v>
      </c>
      <c r="Z693" t="s">
        <v>970</v>
      </c>
      <c r="AA693">
        <v>0.5999990848650405</v>
      </c>
      <c r="AB693">
        <v>0.4000009151349595</v>
      </c>
      <c r="AC693">
        <v>0.66666920871209812</v>
      </c>
      <c r="AD693" t="s">
        <v>976</v>
      </c>
      <c r="AE693">
        <v>2474552118</v>
      </c>
      <c r="AF693" t="s">
        <v>1032</v>
      </c>
    </row>
    <row r="694" spans="1:32" x14ac:dyDescent="0.35">
      <c r="A694">
        <v>692</v>
      </c>
      <c r="B694">
        <v>92</v>
      </c>
      <c r="C694">
        <v>2025</v>
      </c>
      <c r="D694" t="s">
        <v>818</v>
      </c>
      <c r="E694" t="s">
        <v>819</v>
      </c>
      <c r="F694" s="4">
        <v>45741</v>
      </c>
      <c r="G694" t="s">
        <v>59</v>
      </c>
      <c r="H694">
        <v>210484</v>
      </c>
      <c r="I694">
        <v>126290</v>
      </c>
      <c r="J694">
        <v>84194</v>
      </c>
      <c r="K694">
        <v>522552118</v>
      </c>
      <c r="L694">
        <v>1200000000</v>
      </c>
      <c r="M694">
        <v>95000000</v>
      </c>
      <c r="N694">
        <v>170000</v>
      </c>
      <c r="O694">
        <v>70000</v>
      </c>
      <c r="P694">
        <v>500000</v>
      </c>
      <c r="Q694">
        <v>4.0556482927333055E-2</v>
      </c>
      <c r="R694">
        <v>0.13043478260869565</v>
      </c>
      <c r="S694">
        <v>0.296875</v>
      </c>
      <c r="T694">
        <v>0.17</v>
      </c>
      <c r="U694">
        <v>0.15555555555555556</v>
      </c>
      <c r="V694">
        <v>0.1111111111111111</v>
      </c>
      <c r="W694">
        <v>3.7946035013962681E-2</v>
      </c>
      <c r="X694">
        <v>0.13553494937748967</v>
      </c>
      <c r="Y694">
        <v>13.553494937748967</v>
      </c>
      <c r="Z694" t="s">
        <v>970</v>
      </c>
      <c r="AA694">
        <v>0.5999980996180232</v>
      </c>
      <c r="AB694">
        <v>0.4000019003819768</v>
      </c>
      <c r="AC694">
        <v>0.66667194552221076</v>
      </c>
      <c r="AD694" t="s">
        <v>976</v>
      </c>
      <c r="AE694">
        <v>1817552118</v>
      </c>
      <c r="AF694" t="s">
        <v>1034</v>
      </c>
    </row>
    <row r="695" spans="1:32" x14ac:dyDescent="0.35">
      <c r="A695">
        <v>693</v>
      </c>
      <c r="B695">
        <v>93</v>
      </c>
      <c r="C695">
        <v>2025</v>
      </c>
      <c r="D695" t="s">
        <v>820</v>
      </c>
      <c r="E695" t="s">
        <v>591</v>
      </c>
      <c r="F695" s="4">
        <v>45752</v>
      </c>
      <c r="G695" t="s">
        <v>85</v>
      </c>
      <c r="H695">
        <v>207972</v>
      </c>
      <c r="I695">
        <v>124783</v>
      </c>
      <c r="J695">
        <v>83189</v>
      </c>
      <c r="K695">
        <v>522552118</v>
      </c>
      <c r="L695">
        <v>1200000000</v>
      </c>
      <c r="M695">
        <v>100000000</v>
      </c>
      <c r="N695">
        <v>180000</v>
      </c>
      <c r="O695">
        <v>70000</v>
      </c>
      <c r="P695">
        <v>500000</v>
      </c>
      <c r="Q695">
        <v>4.0556482927333055E-2</v>
      </c>
      <c r="R695">
        <v>0.13043478260869565</v>
      </c>
      <c r="S695">
        <v>0.3125</v>
      </c>
      <c r="T695">
        <v>0.18</v>
      </c>
      <c r="U695">
        <v>0.15555555555555556</v>
      </c>
      <c r="V695">
        <v>0.1111111111111111</v>
      </c>
      <c r="W695">
        <v>3.7493171898689906E-2</v>
      </c>
      <c r="X695">
        <v>0.13922888443480966</v>
      </c>
      <c r="Y695">
        <v>13.922888443480966</v>
      </c>
      <c r="Z695" t="s">
        <v>970</v>
      </c>
      <c r="AA695">
        <v>0.59999903833208312</v>
      </c>
      <c r="AB695">
        <v>0.40000096166791682</v>
      </c>
      <c r="AC695">
        <v>0.66666933797071715</v>
      </c>
      <c r="AD695" t="s">
        <v>976</v>
      </c>
      <c r="AE695">
        <v>1822552118</v>
      </c>
      <c r="AF695" t="s">
        <v>1024</v>
      </c>
    </row>
    <row r="696" spans="1:32" x14ac:dyDescent="0.35">
      <c r="A696">
        <v>694</v>
      </c>
      <c r="B696">
        <v>94</v>
      </c>
      <c r="C696">
        <v>2025</v>
      </c>
      <c r="D696" t="s">
        <v>821</v>
      </c>
      <c r="E696" t="s">
        <v>20</v>
      </c>
      <c r="F696" s="4">
        <v>45915</v>
      </c>
      <c r="G696" t="s">
        <v>21</v>
      </c>
      <c r="H696">
        <v>205222</v>
      </c>
      <c r="I696">
        <v>123133</v>
      </c>
      <c r="J696">
        <v>82089</v>
      </c>
      <c r="K696">
        <v>1122552118</v>
      </c>
      <c r="L696">
        <v>2600000000</v>
      </c>
      <c r="M696">
        <v>200000000</v>
      </c>
      <c r="N696">
        <v>400000</v>
      </c>
      <c r="O696">
        <v>170000</v>
      </c>
      <c r="P696">
        <v>1200000</v>
      </c>
      <c r="Q696">
        <v>8.7123875763734954E-2</v>
      </c>
      <c r="R696">
        <v>0.28260869565217389</v>
      </c>
      <c r="S696">
        <v>0.625</v>
      </c>
      <c r="T696">
        <v>0.4</v>
      </c>
      <c r="U696">
        <v>0.37777777777777777</v>
      </c>
      <c r="V696">
        <v>0.26666666666666666</v>
      </c>
      <c r="W696">
        <v>3.6997402166603868E-2</v>
      </c>
      <c r="X696">
        <v>0.29865660124777943</v>
      </c>
      <c r="Y696">
        <v>29.865660124777943</v>
      </c>
      <c r="Z696" t="s">
        <v>967</v>
      </c>
      <c r="AA696">
        <v>0.59999902544561501</v>
      </c>
      <c r="AB696">
        <v>0.40000097455438499</v>
      </c>
      <c r="AC696">
        <v>0.66666937376657764</v>
      </c>
      <c r="AD696" t="s">
        <v>976</v>
      </c>
      <c r="AE696">
        <v>3922552118</v>
      </c>
      <c r="AF696" t="s">
        <v>1025</v>
      </c>
    </row>
    <row r="697" spans="1:32" x14ac:dyDescent="0.35">
      <c r="A697">
        <v>695</v>
      </c>
      <c r="B697">
        <v>95</v>
      </c>
      <c r="C697">
        <v>2025</v>
      </c>
      <c r="D697" t="s">
        <v>822</v>
      </c>
      <c r="E697" t="s">
        <v>763</v>
      </c>
      <c r="F697" s="4">
        <v>45738</v>
      </c>
      <c r="G697" t="s">
        <v>59</v>
      </c>
      <c r="H697">
        <v>201811</v>
      </c>
      <c r="I697">
        <v>121087</v>
      </c>
      <c r="J697">
        <v>80724</v>
      </c>
      <c r="K697">
        <v>522552118</v>
      </c>
      <c r="L697">
        <v>1200000000</v>
      </c>
      <c r="M697">
        <v>95000000</v>
      </c>
      <c r="N697">
        <v>170000</v>
      </c>
      <c r="O697">
        <v>70000</v>
      </c>
      <c r="P697">
        <v>500000</v>
      </c>
      <c r="Q697">
        <v>4.0556482927333055E-2</v>
      </c>
      <c r="R697">
        <v>0.13043478260869565</v>
      </c>
      <c r="S697">
        <v>0.296875</v>
      </c>
      <c r="T697">
        <v>0.17</v>
      </c>
      <c r="U697">
        <v>0.15555555555555556</v>
      </c>
      <c r="V697">
        <v>0.1111111111111111</v>
      </c>
      <c r="W697">
        <v>3.6382467418914606E-2</v>
      </c>
      <c r="X697">
        <v>0.13536295694203437</v>
      </c>
      <c r="Y697">
        <v>13.536295694203437</v>
      </c>
      <c r="Z697" t="s">
        <v>970</v>
      </c>
      <c r="AA697">
        <v>0.60000198205251443</v>
      </c>
      <c r="AB697">
        <v>0.39999801794748552</v>
      </c>
      <c r="AC697">
        <v>0.66666116098342509</v>
      </c>
      <c r="AD697" t="s">
        <v>977</v>
      </c>
      <c r="AE697">
        <v>1817552118</v>
      </c>
      <c r="AF697" t="s">
        <v>1034</v>
      </c>
    </row>
    <row r="698" spans="1:32" x14ac:dyDescent="0.35">
      <c r="A698">
        <v>696</v>
      </c>
      <c r="B698">
        <v>96</v>
      </c>
      <c r="C698">
        <v>2025</v>
      </c>
      <c r="D698" t="s">
        <v>823</v>
      </c>
      <c r="E698" t="s">
        <v>69</v>
      </c>
      <c r="F698" s="4">
        <v>45550</v>
      </c>
      <c r="G698" t="s">
        <v>70</v>
      </c>
      <c r="H698">
        <v>198456</v>
      </c>
      <c r="I698">
        <v>119074</v>
      </c>
      <c r="J698">
        <v>79382</v>
      </c>
      <c r="K698">
        <v>2112552118</v>
      </c>
      <c r="L698">
        <v>4200000000</v>
      </c>
      <c r="M698">
        <v>280000000</v>
      </c>
      <c r="N698">
        <v>600000</v>
      </c>
      <c r="O698">
        <v>250000</v>
      </c>
      <c r="P698">
        <v>2000000</v>
      </c>
      <c r="Q698">
        <v>0.16396007394379808</v>
      </c>
      <c r="R698">
        <v>0.45652173913043476</v>
      </c>
      <c r="S698">
        <v>0.875</v>
      </c>
      <c r="T698">
        <v>0.6</v>
      </c>
      <c r="U698">
        <v>0.55555555555555558</v>
      </c>
      <c r="V698">
        <v>0.44444444444444442</v>
      </c>
      <c r="W698">
        <v>3.5777628345769641E-2</v>
      </c>
      <c r="X698">
        <v>0.45186260363564784</v>
      </c>
      <c r="Y698">
        <v>45.186260363564784</v>
      </c>
      <c r="Z698" t="s">
        <v>968</v>
      </c>
      <c r="AA698">
        <v>0.60000201556012411</v>
      </c>
      <c r="AB698">
        <v>0.39999798443987583</v>
      </c>
      <c r="AC698">
        <v>0.66666106790735169</v>
      </c>
      <c r="AD698" t="s">
        <v>977</v>
      </c>
      <c r="AE698">
        <v>6592552118</v>
      </c>
      <c r="AF698" t="s">
        <v>1025</v>
      </c>
    </row>
    <row r="699" spans="1:32" x14ac:dyDescent="0.35">
      <c r="A699">
        <v>697</v>
      </c>
      <c r="B699">
        <v>97</v>
      </c>
      <c r="C699">
        <v>2025</v>
      </c>
      <c r="D699" t="s">
        <v>824</v>
      </c>
      <c r="E699" t="s">
        <v>352</v>
      </c>
      <c r="F699" s="4">
        <v>45894</v>
      </c>
      <c r="G699" t="s">
        <v>59</v>
      </c>
      <c r="H699">
        <v>198209</v>
      </c>
      <c r="I699">
        <v>118925</v>
      </c>
      <c r="J699">
        <v>79284</v>
      </c>
      <c r="K699">
        <v>1122552118</v>
      </c>
      <c r="L699">
        <v>2800000000</v>
      </c>
      <c r="M699">
        <v>180000000</v>
      </c>
      <c r="N699">
        <v>350000</v>
      </c>
      <c r="O699">
        <v>150000</v>
      </c>
      <c r="P699">
        <v>1500000</v>
      </c>
      <c r="Q699">
        <v>8.7123875763734954E-2</v>
      </c>
      <c r="R699">
        <v>0.30434782608695654</v>
      </c>
      <c r="S699">
        <v>0.5625</v>
      </c>
      <c r="T699">
        <v>0.35</v>
      </c>
      <c r="U699">
        <v>0.33333333333333331</v>
      </c>
      <c r="V699">
        <v>0.33333333333333331</v>
      </c>
      <c r="W699">
        <v>3.573309920983319E-2</v>
      </c>
      <c r="X699">
        <v>0.28806040231866986</v>
      </c>
      <c r="Y699">
        <v>28.806040231866987</v>
      </c>
      <c r="Z699" t="s">
        <v>967</v>
      </c>
      <c r="AA699">
        <v>0.59999798192816678</v>
      </c>
      <c r="AB699">
        <v>0.40000201807183328</v>
      </c>
      <c r="AC699">
        <v>0.66667227244061378</v>
      </c>
      <c r="AD699" t="s">
        <v>976</v>
      </c>
      <c r="AE699">
        <v>4102552118</v>
      </c>
      <c r="AF699" t="s">
        <v>1031</v>
      </c>
    </row>
    <row r="700" spans="1:32" x14ac:dyDescent="0.35">
      <c r="A700">
        <v>698</v>
      </c>
      <c r="B700">
        <v>98</v>
      </c>
      <c r="C700">
        <v>2025</v>
      </c>
      <c r="D700" t="s">
        <v>825</v>
      </c>
      <c r="E700" t="s">
        <v>601</v>
      </c>
      <c r="F700" s="4">
        <v>45706</v>
      </c>
      <c r="G700" t="s">
        <v>167</v>
      </c>
      <c r="H700">
        <v>195925</v>
      </c>
      <c r="I700">
        <v>117555</v>
      </c>
      <c r="J700">
        <v>78370</v>
      </c>
      <c r="K700">
        <v>244552118</v>
      </c>
      <c r="L700">
        <v>700000000</v>
      </c>
      <c r="M700">
        <v>80000000</v>
      </c>
      <c r="N700">
        <v>150000</v>
      </c>
      <c r="O700">
        <v>60000</v>
      </c>
      <c r="P700">
        <v>400000</v>
      </c>
      <c r="Q700">
        <v>1.8980257579800184E-2</v>
      </c>
      <c r="R700">
        <v>7.6086956521739135E-2</v>
      </c>
      <c r="S700">
        <v>0.25</v>
      </c>
      <c r="T700">
        <v>0.15</v>
      </c>
      <c r="U700">
        <v>0.13333333333333333</v>
      </c>
      <c r="V700">
        <v>8.8888888888888892E-2</v>
      </c>
      <c r="W700">
        <v>3.5321339912347913E-2</v>
      </c>
      <c r="X700">
        <v>0.10673657636341796</v>
      </c>
      <c r="Y700">
        <v>10.673657636341796</v>
      </c>
      <c r="Z700" t="s">
        <v>970</v>
      </c>
      <c r="AA700">
        <v>0.6</v>
      </c>
      <c r="AB700">
        <v>0.4</v>
      </c>
      <c r="AC700">
        <v>0.66666666666666663</v>
      </c>
      <c r="AD700" t="s">
        <v>977</v>
      </c>
      <c r="AE700">
        <v>1024552118</v>
      </c>
      <c r="AF700" t="s">
        <v>1033</v>
      </c>
    </row>
    <row r="701" spans="1:32" x14ac:dyDescent="0.35">
      <c r="A701">
        <v>699</v>
      </c>
      <c r="B701">
        <v>99</v>
      </c>
      <c r="C701">
        <v>2025</v>
      </c>
      <c r="D701" t="s">
        <v>826</v>
      </c>
      <c r="E701" t="s">
        <v>20</v>
      </c>
      <c r="F701" s="4">
        <v>45915</v>
      </c>
      <c r="G701" t="s">
        <v>21</v>
      </c>
      <c r="H701">
        <v>193470</v>
      </c>
      <c r="I701">
        <v>116082</v>
      </c>
      <c r="J701">
        <v>77388</v>
      </c>
      <c r="K701">
        <v>1122552118</v>
      </c>
      <c r="L701">
        <v>2600000000</v>
      </c>
      <c r="M701">
        <v>200000000</v>
      </c>
      <c r="N701">
        <v>400000</v>
      </c>
      <c r="O701">
        <v>170000</v>
      </c>
      <c r="P701">
        <v>1200000</v>
      </c>
      <c r="Q701">
        <v>8.7123875763734954E-2</v>
      </c>
      <c r="R701">
        <v>0.28260869565217389</v>
      </c>
      <c r="S701">
        <v>0.625</v>
      </c>
      <c r="T701">
        <v>0.4</v>
      </c>
      <c r="U701">
        <v>0.37777777777777777</v>
      </c>
      <c r="V701">
        <v>0.26666666666666666</v>
      </c>
      <c r="W701">
        <v>3.487875275152201E-2</v>
      </c>
      <c r="X701">
        <v>0.29842354981212044</v>
      </c>
      <c r="Y701">
        <v>29.842354981212043</v>
      </c>
      <c r="Z701" t="s">
        <v>967</v>
      </c>
      <c r="AA701">
        <v>0.6</v>
      </c>
      <c r="AB701">
        <v>0.4</v>
      </c>
      <c r="AC701">
        <v>0.66666666666666663</v>
      </c>
      <c r="AD701" t="s">
        <v>977</v>
      </c>
      <c r="AE701">
        <v>3922552118</v>
      </c>
      <c r="AF701" t="s">
        <v>1025</v>
      </c>
    </row>
    <row r="702" spans="1:32" x14ac:dyDescent="0.35">
      <c r="A702">
        <v>700</v>
      </c>
      <c r="B702">
        <v>100</v>
      </c>
      <c r="C702">
        <v>2025</v>
      </c>
      <c r="D702" t="s">
        <v>827</v>
      </c>
      <c r="E702" t="s">
        <v>828</v>
      </c>
      <c r="F702" s="4">
        <v>45693</v>
      </c>
      <c r="G702" t="s">
        <v>829</v>
      </c>
      <c r="H702">
        <v>193399</v>
      </c>
      <c r="I702">
        <v>116039</v>
      </c>
      <c r="J702">
        <v>77360</v>
      </c>
      <c r="K702">
        <v>244552118</v>
      </c>
      <c r="L702">
        <v>700000000</v>
      </c>
      <c r="M702">
        <v>60000000</v>
      </c>
      <c r="N702">
        <v>120000</v>
      </c>
      <c r="O702">
        <v>50000</v>
      </c>
      <c r="P702">
        <v>300000</v>
      </c>
      <c r="Q702">
        <v>1.8980257579800184E-2</v>
      </c>
      <c r="R702">
        <v>7.6086956521739135E-2</v>
      </c>
      <c r="S702">
        <v>0.1875</v>
      </c>
      <c r="T702">
        <v>0.12</v>
      </c>
      <c r="U702">
        <v>0.1111111111111111</v>
      </c>
      <c r="V702">
        <v>6.6666666666666666E-2</v>
      </c>
      <c r="W702">
        <v>3.4865952878439063E-2</v>
      </c>
      <c r="X702">
        <v>8.7555928234132441E-2</v>
      </c>
      <c r="Y702">
        <v>8.7555928234132434</v>
      </c>
      <c r="Z702" t="s">
        <v>970</v>
      </c>
      <c r="AA702">
        <v>0.59999793173697902</v>
      </c>
      <c r="AB702">
        <v>0.40000206826302098</v>
      </c>
      <c r="AC702">
        <v>0.66667241186152937</v>
      </c>
      <c r="AD702" t="s">
        <v>976</v>
      </c>
      <c r="AE702">
        <v>1004552118</v>
      </c>
      <c r="AF702" t="s">
        <v>1033</v>
      </c>
    </row>
    <row r="703" spans="1:32" x14ac:dyDescent="0.35">
      <c r="A703">
        <v>701</v>
      </c>
      <c r="B703">
        <v>1</v>
      </c>
      <c r="C703">
        <v>2026</v>
      </c>
      <c r="D703" t="s">
        <v>830</v>
      </c>
      <c r="E703" t="s">
        <v>17</v>
      </c>
      <c r="F703" s="4">
        <v>46027</v>
      </c>
      <c r="G703" t="s">
        <v>18</v>
      </c>
      <c r="H703">
        <v>3803910</v>
      </c>
      <c r="I703">
        <v>1521564</v>
      </c>
      <c r="J703">
        <v>2282346</v>
      </c>
      <c r="K703">
        <v>988552118</v>
      </c>
      <c r="L703">
        <v>2600000000</v>
      </c>
      <c r="M703">
        <v>182000000</v>
      </c>
      <c r="N703">
        <v>420000</v>
      </c>
      <c r="O703">
        <v>180000</v>
      </c>
      <c r="P703">
        <v>4200000</v>
      </c>
      <c r="Q703">
        <v>7.6723824696938531E-2</v>
      </c>
      <c r="R703">
        <v>0.28260869565217389</v>
      </c>
      <c r="S703">
        <v>0.56874999999999998</v>
      </c>
      <c r="T703">
        <v>0.42</v>
      </c>
      <c r="U703">
        <v>0.4</v>
      </c>
      <c r="V703">
        <v>0.93333333333333335</v>
      </c>
      <c r="W703">
        <v>0.68576852421068957</v>
      </c>
      <c r="X703">
        <v>0.44540080436949436</v>
      </c>
      <c r="Y703">
        <v>44.540080436949438</v>
      </c>
      <c r="Z703" t="s">
        <v>968</v>
      </c>
      <c r="AA703">
        <v>0.4</v>
      </c>
      <c r="AB703">
        <v>0.6</v>
      </c>
      <c r="AC703">
        <v>1.5</v>
      </c>
      <c r="AD703" t="s">
        <v>975</v>
      </c>
      <c r="AE703">
        <v>3770552118</v>
      </c>
      <c r="AF703" t="s">
        <v>1029</v>
      </c>
    </row>
    <row r="704" spans="1:32" x14ac:dyDescent="0.35">
      <c r="A704">
        <v>702</v>
      </c>
      <c r="B704">
        <v>2</v>
      </c>
      <c r="C704">
        <v>2026</v>
      </c>
      <c r="D704" t="s">
        <v>831</v>
      </c>
      <c r="E704" t="s">
        <v>214</v>
      </c>
      <c r="F704" s="4">
        <v>46034</v>
      </c>
      <c r="G704" t="s">
        <v>215</v>
      </c>
      <c r="H704">
        <v>1803105</v>
      </c>
      <c r="I704">
        <v>721242</v>
      </c>
      <c r="J704">
        <v>1081863</v>
      </c>
      <c r="K704">
        <v>822552118</v>
      </c>
      <c r="L704">
        <v>2200000000</v>
      </c>
      <c r="M704">
        <v>145000000</v>
      </c>
      <c r="N704">
        <v>310000</v>
      </c>
      <c r="O704">
        <v>140000</v>
      </c>
      <c r="P704">
        <v>1800000</v>
      </c>
      <c r="Q704">
        <v>6.3840179345534001E-2</v>
      </c>
      <c r="R704">
        <v>0.2391304347826087</v>
      </c>
      <c r="S704">
        <v>0.453125</v>
      </c>
      <c r="T704">
        <v>0.31</v>
      </c>
      <c r="U704">
        <v>0.31111111111111112</v>
      </c>
      <c r="V704">
        <v>0.4</v>
      </c>
      <c r="W704">
        <v>0.32506359373563393</v>
      </c>
      <c r="X704">
        <v>0.28771359595060381</v>
      </c>
      <c r="Y704">
        <v>28.771359595060382</v>
      </c>
      <c r="Z704" t="s">
        <v>967</v>
      </c>
      <c r="AA704">
        <v>0.4</v>
      </c>
      <c r="AB704">
        <v>0.6</v>
      </c>
      <c r="AC704">
        <v>1.5</v>
      </c>
      <c r="AD704" t="s">
        <v>975</v>
      </c>
      <c r="AE704">
        <v>3167552118</v>
      </c>
      <c r="AF704" t="s">
        <v>1029</v>
      </c>
    </row>
    <row r="705" spans="1:32" x14ac:dyDescent="0.35">
      <c r="A705">
        <v>703</v>
      </c>
      <c r="B705">
        <v>3</v>
      </c>
      <c r="C705">
        <v>2026</v>
      </c>
      <c r="D705" t="s">
        <v>832</v>
      </c>
      <c r="E705" t="s">
        <v>47</v>
      </c>
      <c r="F705" s="4">
        <v>46042</v>
      </c>
      <c r="G705" t="s">
        <v>38</v>
      </c>
      <c r="H705">
        <v>1750692</v>
      </c>
      <c r="I705">
        <v>700277</v>
      </c>
      <c r="J705">
        <v>1050415</v>
      </c>
      <c r="K705">
        <v>1122552118</v>
      </c>
      <c r="L705">
        <v>3200000000</v>
      </c>
      <c r="M705">
        <v>198000000</v>
      </c>
      <c r="N705">
        <v>500000</v>
      </c>
      <c r="O705">
        <v>210000</v>
      </c>
      <c r="P705">
        <v>2500000</v>
      </c>
      <c r="Q705">
        <v>8.7123875763734954E-2</v>
      </c>
      <c r="R705">
        <v>0.34782608695652173</v>
      </c>
      <c r="S705">
        <v>0.61875000000000002</v>
      </c>
      <c r="T705">
        <v>0.5</v>
      </c>
      <c r="U705">
        <v>0.46666666666666667</v>
      </c>
      <c r="V705">
        <v>0.55555555555555558</v>
      </c>
      <c r="W705">
        <v>0.31561458320187924</v>
      </c>
      <c r="X705">
        <v>0.39967616990562099</v>
      </c>
      <c r="Y705">
        <v>39.967616990562099</v>
      </c>
      <c r="Z705" t="s">
        <v>967</v>
      </c>
      <c r="AA705">
        <v>0.40000011424054033</v>
      </c>
      <c r="AB705">
        <v>0.59999988575945973</v>
      </c>
      <c r="AC705">
        <v>1.499999285996827</v>
      </c>
      <c r="AD705" t="s">
        <v>976</v>
      </c>
      <c r="AE705">
        <v>4520552118</v>
      </c>
      <c r="AF705" t="s">
        <v>1029</v>
      </c>
    </row>
    <row r="706" spans="1:32" x14ac:dyDescent="0.35">
      <c r="A706">
        <v>704</v>
      </c>
      <c r="B706">
        <v>4</v>
      </c>
      <c r="C706">
        <v>2026</v>
      </c>
      <c r="D706" t="s">
        <v>833</v>
      </c>
      <c r="E706" t="s">
        <v>834</v>
      </c>
      <c r="F706" s="4">
        <v>46047</v>
      </c>
      <c r="G706" t="s">
        <v>18</v>
      </c>
      <c r="H706">
        <v>1421925</v>
      </c>
      <c r="I706">
        <v>568770</v>
      </c>
      <c r="J706">
        <v>853155</v>
      </c>
      <c r="K706">
        <v>1988552118</v>
      </c>
      <c r="L706">
        <v>4800000000</v>
      </c>
      <c r="M706">
        <v>260000000</v>
      </c>
      <c r="N706">
        <v>720000</v>
      </c>
      <c r="O706">
        <v>300000</v>
      </c>
      <c r="P706">
        <v>4200000</v>
      </c>
      <c r="Q706">
        <v>0.15433614609094168</v>
      </c>
      <c r="R706">
        <v>0.52173913043478259</v>
      </c>
      <c r="S706">
        <v>0.8125</v>
      </c>
      <c r="T706">
        <v>0.72</v>
      </c>
      <c r="U706">
        <v>0.66666666666666663</v>
      </c>
      <c r="V706">
        <v>0.93333333333333335</v>
      </c>
      <c r="W706">
        <v>0.25634450047143192</v>
      </c>
      <c r="X706">
        <v>0.56601572018880675</v>
      </c>
      <c r="Y706">
        <v>56.601572018880674</v>
      </c>
      <c r="Z706" t="s">
        <v>968</v>
      </c>
      <c r="AA706">
        <v>0.4</v>
      </c>
      <c r="AB706">
        <v>0.6</v>
      </c>
      <c r="AC706">
        <v>1.5</v>
      </c>
      <c r="AD706" t="s">
        <v>975</v>
      </c>
      <c r="AE706">
        <v>7048552118</v>
      </c>
      <c r="AF706" t="s">
        <v>1029</v>
      </c>
    </row>
    <row r="707" spans="1:32" x14ac:dyDescent="0.35">
      <c r="A707">
        <v>705</v>
      </c>
      <c r="B707">
        <v>5</v>
      </c>
      <c r="C707">
        <v>2026</v>
      </c>
      <c r="D707" t="s">
        <v>835</v>
      </c>
      <c r="E707" t="s">
        <v>352</v>
      </c>
      <c r="F707" s="4">
        <v>46054</v>
      </c>
      <c r="G707" t="s">
        <v>48</v>
      </c>
      <c r="H707">
        <v>782574</v>
      </c>
      <c r="I707">
        <v>391287</v>
      </c>
      <c r="J707">
        <v>391287</v>
      </c>
      <c r="K707">
        <v>611552118</v>
      </c>
      <c r="L707">
        <v>1500000000</v>
      </c>
      <c r="M707">
        <v>120000000</v>
      </c>
      <c r="N707">
        <v>210000</v>
      </c>
      <c r="O707">
        <v>90000</v>
      </c>
      <c r="P707">
        <v>1000000</v>
      </c>
      <c r="Q707">
        <v>4.7463979531399338E-2</v>
      </c>
      <c r="R707">
        <v>0.16304347826086957</v>
      </c>
      <c r="S707">
        <v>0.375</v>
      </c>
      <c r="T707">
        <v>0.21</v>
      </c>
      <c r="U707">
        <v>0.2</v>
      </c>
      <c r="V707">
        <v>0.22222222222222221</v>
      </c>
      <c r="W707">
        <v>0.14108236447909023</v>
      </c>
      <c r="X707">
        <v>0.1900966343793663</v>
      </c>
      <c r="Y707">
        <v>19.009663437936631</v>
      </c>
      <c r="Z707" t="s">
        <v>970</v>
      </c>
      <c r="AA707">
        <v>0.5</v>
      </c>
      <c r="AB707">
        <v>0.5</v>
      </c>
      <c r="AC707">
        <v>1</v>
      </c>
      <c r="AD707" t="s">
        <v>976</v>
      </c>
      <c r="AE707">
        <v>2231552118</v>
      </c>
      <c r="AF707" t="s">
        <v>1033</v>
      </c>
    </row>
    <row r="708" spans="1:32" x14ac:dyDescent="0.35">
      <c r="A708">
        <v>706</v>
      </c>
      <c r="B708">
        <v>6</v>
      </c>
      <c r="C708">
        <v>2026</v>
      </c>
      <c r="D708" t="s">
        <v>836</v>
      </c>
      <c r="E708" t="s">
        <v>23</v>
      </c>
      <c r="F708" s="4">
        <v>46058</v>
      </c>
      <c r="G708" t="s">
        <v>24</v>
      </c>
      <c r="H708">
        <v>678262</v>
      </c>
      <c r="I708">
        <v>339131</v>
      </c>
      <c r="J708">
        <v>339131</v>
      </c>
      <c r="K708">
        <v>344552118</v>
      </c>
      <c r="L708">
        <v>900000000</v>
      </c>
      <c r="M708">
        <v>90000000</v>
      </c>
      <c r="N708">
        <v>150000</v>
      </c>
      <c r="O708">
        <v>60000</v>
      </c>
      <c r="P708">
        <v>800000</v>
      </c>
      <c r="Q708">
        <v>2.6741489719200498E-2</v>
      </c>
      <c r="R708">
        <v>9.7826086956521743E-2</v>
      </c>
      <c r="S708">
        <v>0.28125</v>
      </c>
      <c r="T708">
        <v>0.15</v>
      </c>
      <c r="U708">
        <v>0.13333333333333333</v>
      </c>
      <c r="V708">
        <v>0.17777777777777778</v>
      </c>
      <c r="W708">
        <v>0.12227700728150527</v>
      </c>
      <c r="X708">
        <v>0.13674854039969703</v>
      </c>
      <c r="Y708">
        <v>13.674854039969702</v>
      </c>
      <c r="Z708" t="s">
        <v>970</v>
      </c>
      <c r="AA708">
        <v>0.5</v>
      </c>
      <c r="AB708">
        <v>0.5</v>
      </c>
      <c r="AC708">
        <v>1</v>
      </c>
      <c r="AD708" t="s">
        <v>976</v>
      </c>
      <c r="AE708">
        <v>1334552118</v>
      </c>
      <c r="AF708" t="s">
        <v>1033</v>
      </c>
    </row>
    <row r="709" spans="1:32" x14ac:dyDescent="0.35">
      <c r="A709">
        <v>707</v>
      </c>
      <c r="B709">
        <v>7</v>
      </c>
      <c r="C709">
        <v>2026</v>
      </c>
      <c r="D709" t="s">
        <v>837</v>
      </c>
      <c r="E709" t="s">
        <v>84</v>
      </c>
      <c r="F709" s="4">
        <v>46063</v>
      </c>
      <c r="G709" t="s">
        <v>85</v>
      </c>
      <c r="H709">
        <v>614106</v>
      </c>
      <c r="I709">
        <v>307053</v>
      </c>
      <c r="J709">
        <v>307053</v>
      </c>
      <c r="K709">
        <v>822552118</v>
      </c>
      <c r="L709">
        <v>2100000000</v>
      </c>
      <c r="M709">
        <v>160000000</v>
      </c>
      <c r="N709">
        <v>280000</v>
      </c>
      <c r="O709">
        <v>120000</v>
      </c>
      <c r="P709">
        <v>900000</v>
      </c>
      <c r="Q709">
        <v>6.3840179345534001E-2</v>
      </c>
      <c r="R709">
        <v>0.22826086956521738</v>
      </c>
      <c r="S709">
        <v>0.5</v>
      </c>
      <c r="T709">
        <v>0.28000000000000003</v>
      </c>
      <c r="U709">
        <v>0.26666666666666666</v>
      </c>
      <c r="V709">
        <v>0.2</v>
      </c>
      <c r="W709">
        <v>0.11071096985179189</v>
      </c>
      <c r="X709">
        <v>0.23534045345864685</v>
      </c>
      <c r="Y709">
        <v>23.534045345864683</v>
      </c>
      <c r="Z709" t="s">
        <v>967</v>
      </c>
      <c r="AA709">
        <v>0.5</v>
      </c>
      <c r="AB709">
        <v>0.5</v>
      </c>
      <c r="AC709">
        <v>1</v>
      </c>
      <c r="AD709" t="s">
        <v>976</v>
      </c>
      <c r="AE709">
        <v>3082552118</v>
      </c>
      <c r="AF709" t="s">
        <v>1033</v>
      </c>
    </row>
    <row r="710" spans="1:32" x14ac:dyDescent="0.35">
      <c r="A710">
        <v>708</v>
      </c>
      <c r="B710">
        <v>8</v>
      </c>
      <c r="C710">
        <v>2026</v>
      </c>
      <c r="D710" t="s">
        <v>838</v>
      </c>
      <c r="E710" t="s">
        <v>20</v>
      </c>
      <c r="F710" s="4">
        <v>46065</v>
      </c>
      <c r="G710" t="s">
        <v>839</v>
      </c>
      <c r="H710">
        <v>470959</v>
      </c>
      <c r="I710">
        <v>282575</v>
      </c>
      <c r="J710">
        <v>188384</v>
      </c>
      <c r="K710">
        <v>244552118</v>
      </c>
      <c r="L710">
        <v>400000000</v>
      </c>
      <c r="M710">
        <v>40000000</v>
      </c>
      <c r="N710">
        <v>90000</v>
      </c>
      <c r="O710">
        <v>30000</v>
      </c>
      <c r="P710">
        <v>200000</v>
      </c>
      <c r="Q710">
        <v>1.8980257579800184E-2</v>
      </c>
      <c r="R710">
        <v>4.3478260869565216E-2</v>
      </c>
      <c r="S710">
        <v>0.125</v>
      </c>
      <c r="T710">
        <v>0.09</v>
      </c>
      <c r="U710">
        <v>6.6666666666666666E-2</v>
      </c>
      <c r="V710">
        <v>4.4444444444444446E-2</v>
      </c>
      <c r="W710">
        <v>8.4904442637639202E-2</v>
      </c>
      <c r="X710">
        <v>6.5497239402330432E-2</v>
      </c>
      <c r="Y710">
        <v>6.5497239402330436</v>
      </c>
      <c r="Z710" t="s">
        <v>970</v>
      </c>
      <c r="AA710">
        <v>0.59999915066916654</v>
      </c>
      <c r="AB710">
        <v>0.40000084933083346</v>
      </c>
      <c r="AC710">
        <v>0.66666902592232147</v>
      </c>
      <c r="AD710" t="s">
        <v>976</v>
      </c>
      <c r="AE710">
        <v>684552118</v>
      </c>
      <c r="AF710" t="s">
        <v>1033</v>
      </c>
    </row>
    <row r="711" spans="1:32" x14ac:dyDescent="0.35">
      <c r="A711">
        <v>709</v>
      </c>
      <c r="B711">
        <v>9</v>
      </c>
      <c r="C711">
        <v>2026</v>
      </c>
      <c r="D711" t="s">
        <v>840</v>
      </c>
      <c r="E711" t="s">
        <v>841</v>
      </c>
      <c r="F711" s="4">
        <v>46068</v>
      </c>
      <c r="G711" t="s">
        <v>24</v>
      </c>
      <c r="H711">
        <v>395000</v>
      </c>
      <c r="I711">
        <v>237000</v>
      </c>
      <c r="J711">
        <v>158000</v>
      </c>
      <c r="K711">
        <v>611552118</v>
      </c>
      <c r="L711">
        <v>2000000000</v>
      </c>
      <c r="M711">
        <v>110000000</v>
      </c>
      <c r="N711">
        <v>200000</v>
      </c>
      <c r="O711">
        <v>80000</v>
      </c>
      <c r="P711">
        <v>600000</v>
      </c>
      <c r="Q711">
        <v>4.7463979531399338E-2</v>
      </c>
      <c r="R711">
        <v>0.21739130434782608</v>
      </c>
      <c r="S711">
        <v>0.34375</v>
      </c>
      <c r="T711">
        <v>0.2</v>
      </c>
      <c r="U711">
        <v>0.17777777777777778</v>
      </c>
      <c r="V711">
        <v>0.13333333333333333</v>
      </c>
      <c r="W711">
        <v>7.1210561517812562E-2</v>
      </c>
      <c r="X711">
        <v>0.17200681093285283</v>
      </c>
      <c r="Y711">
        <v>17.200681093285283</v>
      </c>
      <c r="Z711" t="s">
        <v>970</v>
      </c>
      <c r="AA711">
        <v>0.6</v>
      </c>
      <c r="AB711">
        <v>0.4</v>
      </c>
      <c r="AC711">
        <v>0.66666666666666663</v>
      </c>
      <c r="AD711" t="s">
        <v>977</v>
      </c>
      <c r="AE711">
        <v>2721552118</v>
      </c>
      <c r="AF711" t="s">
        <v>1033</v>
      </c>
    </row>
    <row r="712" spans="1:32" x14ac:dyDescent="0.35">
      <c r="A712">
        <v>710</v>
      </c>
      <c r="B712">
        <v>10</v>
      </c>
      <c r="C712">
        <v>2026</v>
      </c>
      <c r="D712" t="s">
        <v>842</v>
      </c>
      <c r="E712" t="s">
        <v>584</v>
      </c>
      <c r="F712" s="4">
        <v>46071</v>
      </c>
      <c r="G712" t="s">
        <v>259</v>
      </c>
      <c r="H712">
        <v>385753</v>
      </c>
      <c r="I712">
        <v>231452</v>
      </c>
      <c r="J712">
        <v>154301</v>
      </c>
      <c r="K712">
        <v>522552118</v>
      </c>
      <c r="L712">
        <v>1200000000</v>
      </c>
      <c r="M712">
        <v>95000000</v>
      </c>
      <c r="N712">
        <v>180000</v>
      </c>
      <c r="O712">
        <v>70000</v>
      </c>
      <c r="P712">
        <v>500000</v>
      </c>
      <c r="Q712">
        <v>4.0556482927333055E-2</v>
      </c>
      <c r="R712">
        <v>0.13043478260869565</v>
      </c>
      <c r="S712">
        <v>0.296875</v>
      </c>
      <c r="T712">
        <v>0.18</v>
      </c>
      <c r="U712">
        <v>0.15555555555555556</v>
      </c>
      <c r="V712">
        <v>0.1111111111111111</v>
      </c>
      <c r="W712">
        <v>6.9543513258685435E-2</v>
      </c>
      <c r="X712">
        <v>0.14041067198440918</v>
      </c>
      <c r="Y712">
        <v>14.041067198440919</v>
      </c>
      <c r="Z712" t="s">
        <v>970</v>
      </c>
      <c r="AA712">
        <v>0.60000051846647984</v>
      </c>
      <c r="AB712">
        <v>0.39999948153352016</v>
      </c>
      <c r="AC712">
        <v>0.66666522648324489</v>
      </c>
      <c r="AD712" t="s">
        <v>977</v>
      </c>
      <c r="AE712">
        <v>1817552118</v>
      </c>
      <c r="AF712" t="s">
        <v>1033</v>
      </c>
    </row>
    <row r="713" spans="1:32" x14ac:dyDescent="0.35">
      <c r="A713">
        <v>711</v>
      </c>
      <c r="B713">
        <v>11</v>
      </c>
      <c r="C713">
        <v>2026</v>
      </c>
      <c r="D713" t="s">
        <v>843</v>
      </c>
      <c r="E713" t="s">
        <v>786</v>
      </c>
      <c r="F713" s="4">
        <v>46073</v>
      </c>
      <c r="G713" t="s">
        <v>602</v>
      </c>
      <c r="H713">
        <v>368139</v>
      </c>
      <c r="I713">
        <v>220883</v>
      </c>
      <c r="J713">
        <v>147256</v>
      </c>
      <c r="K713">
        <v>244552118</v>
      </c>
      <c r="L713">
        <v>700000000</v>
      </c>
      <c r="M713">
        <v>50000000</v>
      </c>
      <c r="N713">
        <v>120000</v>
      </c>
      <c r="O713">
        <v>40000</v>
      </c>
      <c r="P713">
        <v>300000</v>
      </c>
      <c r="Q713">
        <v>1.8980257579800184E-2</v>
      </c>
      <c r="R713">
        <v>7.6086956521739135E-2</v>
      </c>
      <c r="S713">
        <v>0.15625</v>
      </c>
      <c r="T713">
        <v>0.12</v>
      </c>
      <c r="U713">
        <v>8.8888888888888892E-2</v>
      </c>
      <c r="V713">
        <v>6.6666666666666666E-2</v>
      </c>
      <c r="W713">
        <v>6.6368063054698723E-2</v>
      </c>
      <c r="X713">
        <v>8.3444771464632098E-2</v>
      </c>
      <c r="Y713">
        <v>8.344477146463209</v>
      </c>
      <c r="Z713" t="s">
        <v>970</v>
      </c>
      <c r="AA713">
        <v>0.59999891345388567</v>
      </c>
      <c r="AB713">
        <v>0.40000108654611438</v>
      </c>
      <c r="AC713">
        <v>0.66666968485578337</v>
      </c>
      <c r="AD713" t="s">
        <v>976</v>
      </c>
      <c r="AE713">
        <v>994552118</v>
      </c>
      <c r="AF713" t="s">
        <v>1033</v>
      </c>
    </row>
    <row r="714" spans="1:32" x14ac:dyDescent="0.35">
      <c r="A714">
        <v>712</v>
      </c>
      <c r="B714">
        <v>12</v>
      </c>
      <c r="C714">
        <v>2026</v>
      </c>
      <c r="D714" t="s">
        <v>844</v>
      </c>
      <c r="E714" t="s">
        <v>17</v>
      </c>
      <c r="F714" s="4">
        <v>46027</v>
      </c>
      <c r="G714" t="s">
        <v>18</v>
      </c>
      <c r="H714">
        <v>282796</v>
      </c>
      <c r="I714">
        <v>169678</v>
      </c>
      <c r="J714">
        <v>113118</v>
      </c>
      <c r="K714">
        <v>988552118</v>
      </c>
      <c r="L714">
        <v>2600000000</v>
      </c>
      <c r="M714">
        <v>182000000</v>
      </c>
      <c r="N714">
        <v>420000</v>
      </c>
      <c r="O714">
        <v>180000</v>
      </c>
      <c r="P714">
        <v>4200000</v>
      </c>
      <c r="Q714">
        <v>7.6723824696938531E-2</v>
      </c>
      <c r="R714">
        <v>0.28260869565217389</v>
      </c>
      <c r="S714">
        <v>0.56874999999999998</v>
      </c>
      <c r="T714">
        <v>0.42</v>
      </c>
      <c r="U714">
        <v>0.4</v>
      </c>
      <c r="V714">
        <v>0.93333333333333335</v>
      </c>
      <c r="W714">
        <v>5.0982435329091948E-2</v>
      </c>
      <c r="X714">
        <v>0.3755743345925186</v>
      </c>
      <c r="Y714">
        <v>37.557433459251861</v>
      </c>
      <c r="Z714" t="s">
        <v>967</v>
      </c>
      <c r="AA714">
        <v>0.60000141444716337</v>
      </c>
      <c r="AB714">
        <v>0.39999858555283668</v>
      </c>
      <c r="AC714">
        <v>0.66666273765603079</v>
      </c>
      <c r="AD714" t="s">
        <v>977</v>
      </c>
      <c r="AE714">
        <v>3770552118</v>
      </c>
      <c r="AF714" t="s">
        <v>1029</v>
      </c>
    </row>
    <row r="715" spans="1:32" x14ac:dyDescent="0.35">
      <c r="A715">
        <v>713</v>
      </c>
      <c r="B715">
        <v>13</v>
      </c>
      <c r="C715">
        <v>2026</v>
      </c>
      <c r="D715" t="s">
        <v>845</v>
      </c>
      <c r="E715" t="s">
        <v>84</v>
      </c>
      <c r="F715" s="4">
        <v>46063</v>
      </c>
      <c r="G715" t="s">
        <v>85</v>
      </c>
      <c r="H715">
        <v>258235</v>
      </c>
      <c r="I715">
        <v>154941</v>
      </c>
      <c r="J715">
        <v>103294</v>
      </c>
      <c r="K715">
        <v>822552118</v>
      </c>
      <c r="L715">
        <v>2100000000</v>
      </c>
      <c r="M715">
        <v>160000000</v>
      </c>
      <c r="N715">
        <v>280000</v>
      </c>
      <c r="O715">
        <v>120000</v>
      </c>
      <c r="P715">
        <v>900000</v>
      </c>
      <c r="Q715">
        <v>6.3840179345534001E-2</v>
      </c>
      <c r="R715">
        <v>0.22826086956521738</v>
      </c>
      <c r="S715">
        <v>0.5</v>
      </c>
      <c r="T715">
        <v>0.28000000000000003</v>
      </c>
      <c r="U715">
        <v>0.26666666666666666</v>
      </c>
      <c r="V715">
        <v>0.2</v>
      </c>
      <c r="W715">
        <v>4.6554580641904618E-2</v>
      </c>
      <c r="X715">
        <v>0.22828325064555927</v>
      </c>
      <c r="Y715">
        <v>22.828325064555926</v>
      </c>
      <c r="Z715" t="s">
        <v>967</v>
      </c>
      <c r="AA715">
        <v>0.6</v>
      </c>
      <c r="AB715">
        <v>0.4</v>
      </c>
      <c r="AC715">
        <v>0.66666666666666663</v>
      </c>
      <c r="AD715" t="s">
        <v>977</v>
      </c>
      <c r="AE715">
        <v>3082552118</v>
      </c>
      <c r="AF715" t="s">
        <v>1033</v>
      </c>
    </row>
    <row r="716" spans="1:32" x14ac:dyDescent="0.35">
      <c r="A716">
        <v>714</v>
      </c>
      <c r="B716">
        <v>14</v>
      </c>
      <c r="C716">
        <v>2026</v>
      </c>
      <c r="D716" t="s">
        <v>846</v>
      </c>
      <c r="E716" t="s">
        <v>847</v>
      </c>
      <c r="F716" s="4">
        <v>46075</v>
      </c>
      <c r="G716" t="s">
        <v>18</v>
      </c>
      <c r="H716">
        <v>219058</v>
      </c>
      <c r="I716">
        <v>131435</v>
      </c>
      <c r="J716">
        <v>87623</v>
      </c>
      <c r="K716">
        <v>611552118</v>
      </c>
      <c r="L716">
        <v>2200000000</v>
      </c>
      <c r="M716">
        <v>130000000</v>
      </c>
      <c r="N716">
        <v>220000</v>
      </c>
      <c r="O716">
        <v>90000</v>
      </c>
      <c r="P716">
        <v>700000</v>
      </c>
      <c r="Q716">
        <v>4.7463979531399338E-2</v>
      </c>
      <c r="R716">
        <v>0.2391304347826087</v>
      </c>
      <c r="S716">
        <v>0.40625</v>
      </c>
      <c r="T716">
        <v>0.22</v>
      </c>
      <c r="U716">
        <v>0.2</v>
      </c>
      <c r="V716">
        <v>0.15555555555555556</v>
      </c>
      <c r="W716">
        <v>3.9491754898655654E-2</v>
      </c>
      <c r="X716">
        <v>0.18994394993421412</v>
      </c>
      <c r="Y716">
        <v>18.994394993421412</v>
      </c>
      <c r="Z716" t="s">
        <v>970</v>
      </c>
      <c r="AA716">
        <v>0.60000091300020997</v>
      </c>
      <c r="AB716">
        <v>0.39999908699979003</v>
      </c>
      <c r="AC716">
        <v>0.66666413055883134</v>
      </c>
      <c r="AD716" t="s">
        <v>977</v>
      </c>
      <c r="AE716">
        <v>2941552118</v>
      </c>
      <c r="AF716" t="s">
        <v>1033</v>
      </c>
    </row>
    <row r="717" spans="1:32" x14ac:dyDescent="0.35">
      <c r="A717">
        <v>715</v>
      </c>
      <c r="B717">
        <v>15</v>
      </c>
      <c r="C717">
        <v>2026</v>
      </c>
      <c r="D717" t="s">
        <v>848</v>
      </c>
      <c r="E717" t="s">
        <v>810</v>
      </c>
      <c r="F717" s="4">
        <v>46078</v>
      </c>
      <c r="G717" t="s">
        <v>24</v>
      </c>
      <c r="H717">
        <v>216414</v>
      </c>
      <c r="I717">
        <v>129848</v>
      </c>
      <c r="J717">
        <v>86566</v>
      </c>
      <c r="K717">
        <v>522552118</v>
      </c>
      <c r="L717">
        <v>1500000000</v>
      </c>
      <c r="M717">
        <v>100000000</v>
      </c>
      <c r="N717">
        <v>200000</v>
      </c>
      <c r="O717">
        <v>85000</v>
      </c>
      <c r="P717">
        <v>600000</v>
      </c>
      <c r="Q717">
        <v>4.0556482927333055E-2</v>
      </c>
      <c r="R717">
        <v>0.16304347826086957</v>
      </c>
      <c r="S717">
        <v>0.3125</v>
      </c>
      <c r="T717">
        <v>0.2</v>
      </c>
      <c r="U717">
        <v>0.18888888888888888</v>
      </c>
      <c r="V717">
        <v>0.13333333333333333</v>
      </c>
      <c r="W717">
        <v>3.9015094836242749E-2</v>
      </c>
      <c r="X717">
        <v>0.15473977421881002</v>
      </c>
      <c r="Y717">
        <v>15.473977421881003</v>
      </c>
      <c r="Z717" t="s">
        <v>970</v>
      </c>
      <c r="AA717">
        <v>0.59999815169074089</v>
      </c>
      <c r="AB717">
        <v>0.40000184830925911</v>
      </c>
      <c r="AC717">
        <v>0.6666718008748691</v>
      </c>
      <c r="AD717" t="s">
        <v>976</v>
      </c>
      <c r="AE717">
        <v>2122552118</v>
      </c>
      <c r="AF717" t="s">
        <v>1033</v>
      </c>
    </row>
    <row r="718" spans="1:32" x14ac:dyDescent="0.35">
      <c r="A718">
        <v>716</v>
      </c>
      <c r="B718">
        <v>16</v>
      </c>
      <c r="C718">
        <v>2026</v>
      </c>
      <c r="D718" t="s">
        <v>726</v>
      </c>
      <c r="E718" t="s">
        <v>727</v>
      </c>
      <c r="F718" s="4">
        <v>46080</v>
      </c>
      <c r="G718" t="s">
        <v>59</v>
      </c>
      <c r="H718">
        <v>200150</v>
      </c>
      <c r="I718">
        <v>120090</v>
      </c>
      <c r="J718">
        <v>80060</v>
      </c>
      <c r="K718">
        <v>522552118</v>
      </c>
      <c r="L718">
        <v>1200000000</v>
      </c>
      <c r="M718">
        <v>95000000</v>
      </c>
      <c r="N718">
        <v>170000</v>
      </c>
      <c r="O718">
        <v>70000</v>
      </c>
      <c r="P718">
        <v>500000</v>
      </c>
      <c r="Q718">
        <v>4.0556482927333055E-2</v>
      </c>
      <c r="R718">
        <v>0.13043478260869565</v>
      </c>
      <c r="S718">
        <v>0.296875</v>
      </c>
      <c r="T718">
        <v>0.17</v>
      </c>
      <c r="U718">
        <v>0.15555555555555556</v>
      </c>
      <c r="V718">
        <v>0.1111111111111111</v>
      </c>
      <c r="W718">
        <v>3.6083022500734641E-2</v>
      </c>
      <c r="X718">
        <v>0.13533001800103459</v>
      </c>
      <c r="Y718">
        <v>13.533001800103458</v>
      </c>
      <c r="Z718" t="s">
        <v>970</v>
      </c>
      <c r="AA718">
        <v>0.6</v>
      </c>
      <c r="AB718">
        <v>0.4</v>
      </c>
      <c r="AC718">
        <v>0.66666666666666663</v>
      </c>
      <c r="AD718" t="s">
        <v>977</v>
      </c>
      <c r="AE718">
        <v>1817552118</v>
      </c>
      <c r="AF718" t="s">
        <v>1033</v>
      </c>
    </row>
    <row r="719" spans="1:32" x14ac:dyDescent="0.35">
      <c r="A719">
        <v>717</v>
      </c>
      <c r="B719">
        <v>17</v>
      </c>
      <c r="C719">
        <v>2026</v>
      </c>
      <c r="D719" t="s">
        <v>849</v>
      </c>
      <c r="E719" t="s">
        <v>17</v>
      </c>
      <c r="F719" s="4">
        <v>46027</v>
      </c>
      <c r="G719" t="s">
        <v>18</v>
      </c>
      <c r="H719">
        <v>185106</v>
      </c>
      <c r="I719">
        <v>111064</v>
      </c>
      <c r="J719">
        <v>74042</v>
      </c>
      <c r="K719">
        <v>988552118</v>
      </c>
      <c r="L719">
        <v>2600000000</v>
      </c>
      <c r="M719">
        <v>182000000</v>
      </c>
      <c r="N719">
        <v>420000</v>
      </c>
      <c r="O719">
        <v>180000</v>
      </c>
      <c r="P719">
        <v>4200000</v>
      </c>
      <c r="Q719">
        <v>7.6723824696938531E-2</v>
      </c>
      <c r="R719">
        <v>0.28260869565217389</v>
      </c>
      <c r="S719">
        <v>0.56874999999999998</v>
      </c>
      <c r="T719">
        <v>0.42</v>
      </c>
      <c r="U719">
        <v>0.4</v>
      </c>
      <c r="V719">
        <v>0.93333333333333335</v>
      </c>
      <c r="W719">
        <v>3.3370891646370152E-2</v>
      </c>
      <c r="X719">
        <v>0.3736370647874192</v>
      </c>
      <c r="Y719">
        <v>37.363706478741918</v>
      </c>
      <c r="Z719" t="s">
        <v>967</v>
      </c>
      <c r="AA719">
        <v>0.60000216092401115</v>
      </c>
      <c r="AB719">
        <v>0.3999978390759889</v>
      </c>
      <c r="AC719">
        <v>0.66666066412158753</v>
      </c>
      <c r="AD719" t="s">
        <v>977</v>
      </c>
      <c r="AE719">
        <v>3770552118</v>
      </c>
      <c r="AF719" t="s">
        <v>1029</v>
      </c>
    </row>
    <row r="720" spans="1:32" x14ac:dyDescent="0.35">
      <c r="A720">
        <v>718</v>
      </c>
      <c r="B720">
        <v>18</v>
      </c>
      <c r="C720">
        <v>2026</v>
      </c>
      <c r="D720" t="s">
        <v>850</v>
      </c>
      <c r="E720" t="s">
        <v>352</v>
      </c>
      <c r="F720" s="4">
        <v>46054</v>
      </c>
      <c r="G720" t="s">
        <v>48</v>
      </c>
      <c r="H720">
        <v>176019</v>
      </c>
      <c r="I720">
        <v>105611</v>
      </c>
      <c r="J720">
        <v>70408</v>
      </c>
      <c r="K720">
        <v>611552118</v>
      </c>
      <c r="L720">
        <v>1500000000</v>
      </c>
      <c r="M720">
        <v>120000000</v>
      </c>
      <c r="N720">
        <v>210000</v>
      </c>
      <c r="O720">
        <v>90000</v>
      </c>
      <c r="P720">
        <v>1000000</v>
      </c>
      <c r="Q720">
        <v>4.7463979531399338E-2</v>
      </c>
      <c r="R720">
        <v>0.16304347826086957</v>
      </c>
      <c r="S720">
        <v>0.375</v>
      </c>
      <c r="T720">
        <v>0.21</v>
      </c>
      <c r="U720">
        <v>0.2</v>
      </c>
      <c r="V720">
        <v>0.22222222222222221</v>
      </c>
      <c r="W720">
        <v>3.173268817165531E-2</v>
      </c>
      <c r="X720">
        <v>0.17806816998554845</v>
      </c>
      <c r="Y720">
        <v>17.806816998554844</v>
      </c>
      <c r="Z720" t="s">
        <v>970</v>
      </c>
      <c r="AA720">
        <v>0.59999772751805203</v>
      </c>
      <c r="AB720">
        <v>0.40000227248194797</v>
      </c>
      <c r="AC720">
        <v>0.66667297914043044</v>
      </c>
      <c r="AD720" t="s">
        <v>976</v>
      </c>
      <c r="AE720">
        <v>2231552118</v>
      </c>
      <c r="AF720" t="s">
        <v>1033</v>
      </c>
    </row>
    <row r="721" spans="1:32" x14ac:dyDescent="0.35">
      <c r="A721">
        <v>719</v>
      </c>
      <c r="B721">
        <v>19</v>
      </c>
      <c r="C721">
        <v>2026</v>
      </c>
      <c r="D721" t="s">
        <v>851</v>
      </c>
      <c r="E721" t="s">
        <v>214</v>
      </c>
      <c r="F721" s="4">
        <v>46034</v>
      </c>
      <c r="G721" t="s">
        <v>215</v>
      </c>
      <c r="H721">
        <v>164663</v>
      </c>
      <c r="I721">
        <v>98798</v>
      </c>
      <c r="J721">
        <v>65865</v>
      </c>
      <c r="K721">
        <v>822552118</v>
      </c>
      <c r="L721">
        <v>2200000000</v>
      </c>
      <c r="M721">
        <v>145000000</v>
      </c>
      <c r="N721">
        <v>310000</v>
      </c>
      <c r="O721">
        <v>140000</v>
      </c>
      <c r="P721">
        <v>1800000</v>
      </c>
      <c r="Q721">
        <v>6.3840179345534001E-2</v>
      </c>
      <c r="R721">
        <v>0.2391304347826087</v>
      </c>
      <c r="S721">
        <v>0.453125</v>
      </c>
      <c r="T721">
        <v>0.31</v>
      </c>
      <c r="U721">
        <v>0.31111111111111112</v>
      </c>
      <c r="V721">
        <v>0.4</v>
      </c>
      <c r="W721">
        <v>2.9685429597993845E-2</v>
      </c>
      <c r="X721">
        <v>0.2552219978954634</v>
      </c>
      <c r="Y721">
        <v>25.522199789546342</v>
      </c>
      <c r="Z721" t="s">
        <v>967</v>
      </c>
      <c r="AA721">
        <v>0.60000121460194455</v>
      </c>
      <c r="AB721">
        <v>0.39999878539805545</v>
      </c>
      <c r="AC721">
        <v>0.66666329277920611</v>
      </c>
      <c r="AD721" t="s">
        <v>977</v>
      </c>
      <c r="AE721">
        <v>3167552118</v>
      </c>
      <c r="AF721" t="s">
        <v>1029</v>
      </c>
    </row>
    <row r="722" spans="1:32" x14ac:dyDescent="0.35">
      <c r="A722">
        <v>720</v>
      </c>
      <c r="B722">
        <v>20</v>
      </c>
      <c r="C722">
        <v>2026</v>
      </c>
      <c r="D722" t="s">
        <v>852</v>
      </c>
      <c r="E722" t="s">
        <v>853</v>
      </c>
      <c r="F722" s="4">
        <v>46082</v>
      </c>
      <c r="G722" t="s">
        <v>452</v>
      </c>
      <c r="H722">
        <v>154182</v>
      </c>
      <c r="I722">
        <v>92509</v>
      </c>
      <c r="J722">
        <v>61673</v>
      </c>
      <c r="K722">
        <v>744552118</v>
      </c>
      <c r="L722">
        <v>1600000000</v>
      </c>
      <c r="M722">
        <v>140000000</v>
      </c>
      <c r="N722">
        <v>260000</v>
      </c>
      <c r="O722">
        <v>110000</v>
      </c>
      <c r="P722">
        <v>800000</v>
      </c>
      <c r="Q722">
        <v>5.7786418276801761E-2</v>
      </c>
      <c r="R722">
        <v>0.17391304347826086</v>
      </c>
      <c r="S722">
        <v>0.4375</v>
      </c>
      <c r="T722">
        <v>0.26</v>
      </c>
      <c r="U722">
        <v>0.24444444444444444</v>
      </c>
      <c r="V722">
        <v>0.17777777777777778</v>
      </c>
      <c r="W722">
        <v>2.7795915939087028E-2</v>
      </c>
      <c r="X722">
        <v>0.19816043454553939</v>
      </c>
      <c r="Y722">
        <v>19.816043454553938</v>
      </c>
      <c r="Z722" t="s">
        <v>970</v>
      </c>
      <c r="AA722">
        <v>0.59999870283171841</v>
      </c>
      <c r="AB722">
        <v>0.40000129716828164</v>
      </c>
      <c r="AC722">
        <v>0.66667026991968348</v>
      </c>
      <c r="AD722" t="s">
        <v>976</v>
      </c>
      <c r="AE722">
        <v>2484552118</v>
      </c>
      <c r="AF722" t="s">
        <v>1034</v>
      </c>
    </row>
    <row r="723" spans="1:32" x14ac:dyDescent="0.35">
      <c r="A723">
        <v>721</v>
      </c>
      <c r="B723">
        <v>21</v>
      </c>
      <c r="C723">
        <v>2026</v>
      </c>
      <c r="D723" t="s">
        <v>854</v>
      </c>
      <c r="E723" t="s">
        <v>23</v>
      </c>
      <c r="F723" s="4">
        <v>46058</v>
      </c>
      <c r="G723" t="s">
        <v>24</v>
      </c>
      <c r="H723">
        <v>149870</v>
      </c>
      <c r="I723">
        <v>89922</v>
      </c>
      <c r="J723">
        <v>59948</v>
      </c>
      <c r="K723">
        <v>344552118</v>
      </c>
      <c r="L723">
        <v>900000000</v>
      </c>
      <c r="M723">
        <v>90000000</v>
      </c>
      <c r="N723">
        <v>150000</v>
      </c>
      <c r="O723">
        <v>60000</v>
      </c>
      <c r="P723">
        <v>800000</v>
      </c>
      <c r="Q723">
        <v>2.6741489719200498E-2</v>
      </c>
      <c r="R723">
        <v>9.7826086956521743E-2</v>
      </c>
      <c r="S723">
        <v>0.28125</v>
      </c>
      <c r="T723">
        <v>0.15</v>
      </c>
      <c r="U723">
        <v>0.13333333333333333</v>
      </c>
      <c r="V723">
        <v>0.17777777777777778</v>
      </c>
      <c r="W723">
        <v>2.701854899917612E-2</v>
      </c>
      <c r="X723">
        <v>0.12627010998864083</v>
      </c>
      <c r="Y723">
        <v>12.627010998864083</v>
      </c>
      <c r="Z723" t="s">
        <v>970</v>
      </c>
      <c r="AA723">
        <v>0.6</v>
      </c>
      <c r="AB723">
        <v>0.4</v>
      </c>
      <c r="AC723">
        <v>0.66666666666666663</v>
      </c>
      <c r="AD723" t="s">
        <v>977</v>
      </c>
      <c r="AE723">
        <v>1334552118</v>
      </c>
      <c r="AF723" t="s">
        <v>1033</v>
      </c>
    </row>
    <row r="724" spans="1:32" x14ac:dyDescent="0.35">
      <c r="A724">
        <v>722</v>
      </c>
      <c r="B724">
        <v>22</v>
      </c>
      <c r="C724">
        <v>2026</v>
      </c>
      <c r="D724" t="s">
        <v>855</v>
      </c>
      <c r="E724" t="s">
        <v>104</v>
      </c>
      <c r="F724" s="4">
        <v>44071</v>
      </c>
      <c r="G724" t="s">
        <v>48</v>
      </c>
      <c r="H724">
        <v>106709</v>
      </c>
      <c r="I724">
        <v>64025</v>
      </c>
      <c r="J724">
        <v>42684</v>
      </c>
      <c r="K724">
        <v>2112552118</v>
      </c>
      <c r="L724">
        <v>3800000000</v>
      </c>
      <c r="M724">
        <v>300000000</v>
      </c>
      <c r="N724">
        <v>900000</v>
      </c>
      <c r="O724">
        <v>400000</v>
      </c>
      <c r="P724">
        <v>3500000</v>
      </c>
      <c r="Q724">
        <v>0.16396007394379808</v>
      </c>
      <c r="R724">
        <v>0.41304347826086957</v>
      </c>
      <c r="S724">
        <v>0.9375</v>
      </c>
      <c r="T724">
        <v>0.9</v>
      </c>
      <c r="U724">
        <v>0.88888888888888884</v>
      </c>
      <c r="V724">
        <v>0.77777777777777779</v>
      </c>
      <c r="W724">
        <v>1.9237488124061418E-2</v>
      </c>
      <c r="X724">
        <v>0.57736021719676722</v>
      </c>
      <c r="Y724">
        <v>57.736021719676721</v>
      </c>
      <c r="Z724" t="s">
        <v>968</v>
      </c>
      <c r="AA724">
        <v>0.59999625148769087</v>
      </c>
      <c r="AB724">
        <v>0.40000374851230919</v>
      </c>
      <c r="AC724">
        <v>0.6666770792659118</v>
      </c>
      <c r="AD724" t="s">
        <v>976</v>
      </c>
      <c r="AE724">
        <v>6212552118</v>
      </c>
      <c r="AF724" t="s">
        <v>1031</v>
      </c>
    </row>
    <row r="725" spans="1:32" x14ac:dyDescent="0.35">
      <c r="A725">
        <v>723</v>
      </c>
      <c r="B725">
        <v>23</v>
      </c>
      <c r="C725">
        <v>2026</v>
      </c>
      <c r="D725" t="s">
        <v>856</v>
      </c>
      <c r="E725" t="s">
        <v>601</v>
      </c>
      <c r="F725" s="4">
        <v>44971</v>
      </c>
      <c r="G725" t="s">
        <v>367</v>
      </c>
      <c r="H725">
        <v>82852</v>
      </c>
      <c r="I725">
        <v>49711</v>
      </c>
      <c r="J725">
        <v>33141</v>
      </c>
      <c r="K725">
        <v>822552118</v>
      </c>
      <c r="L725">
        <v>1800000000</v>
      </c>
      <c r="M725">
        <v>120000000</v>
      </c>
      <c r="N725">
        <v>200000</v>
      </c>
      <c r="O725">
        <v>90000</v>
      </c>
      <c r="P725">
        <v>600000</v>
      </c>
      <c r="Q725">
        <v>6.3840179345534001E-2</v>
      </c>
      <c r="R725">
        <v>0.19565217391304349</v>
      </c>
      <c r="S725">
        <v>0.375</v>
      </c>
      <c r="T725">
        <v>0.2</v>
      </c>
      <c r="U725">
        <v>0.2</v>
      </c>
      <c r="V725">
        <v>0.13333333333333333</v>
      </c>
      <c r="W725">
        <v>1.4936550488288116E-2</v>
      </c>
      <c r="X725">
        <v>0.17264512240112517</v>
      </c>
      <c r="Y725">
        <v>17.264512240112516</v>
      </c>
      <c r="Z725" t="s">
        <v>970</v>
      </c>
      <c r="AA725">
        <v>0.59999758605706566</v>
      </c>
      <c r="AB725">
        <v>0.4000024139429344</v>
      </c>
      <c r="AC725">
        <v>0.66667337209068411</v>
      </c>
      <c r="AD725" t="s">
        <v>976</v>
      </c>
      <c r="AE725">
        <v>2742552118</v>
      </c>
      <c r="AF725" t="s">
        <v>1033</v>
      </c>
    </row>
    <row r="726" spans="1:32" x14ac:dyDescent="0.35">
      <c r="A726">
        <v>724</v>
      </c>
      <c r="B726">
        <v>24</v>
      </c>
      <c r="C726">
        <v>2026</v>
      </c>
      <c r="D726" t="s">
        <v>857</v>
      </c>
      <c r="E726" t="s">
        <v>858</v>
      </c>
      <c r="F726" s="4">
        <v>45757</v>
      </c>
      <c r="G726" t="s">
        <v>18</v>
      </c>
      <c r="H726">
        <v>74882</v>
      </c>
      <c r="I726">
        <v>44929</v>
      </c>
      <c r="J726">
        <v>29953</v>
      </c>
      <c r="K726">
        <v>1122552118</v>
      </c>
      <c r="L726">
        <v>2800000000</v>
      </c>
      <c r="M726">
        <v>180000000</v>
      </c>
      <c r="N726">
        <v>300000</v>
      </c>
      <c r="O726">
        <v>140000</v>
      </c>
      <c r="P726">
        <v>900000</v>
      </c>
      <c r="Q726">
        <v>8.7123875763734954E-2</v>
      </c>
      <c r="R726">
        <v>0.30434782608695654</v>
      </c>
      <c r="S726">
        <v>0.5625</v>
      </c>
      <c r="T726">
        <v>0.3</v>
      </c>
      <c r="U726">
        <v>0.31111111111111112</v>
      </c>
      <c r="V726">
        <v>0.2</v>
      </c>
      <c r="W726">
        <v>1.3499719664751494E-2</v>
      </c>
      <c r="X726">
        <v>0.25972584167982204</v>
      </c>
      <c r="Y726">
        <v>25.972584167982205</v>
      </c>
      <c r="Z726" t="s">
        <v>967</v>
      </c>
      <c r="AA726">
        <v>0.59999732913116632</v>
      </c>
      <c r="AB726">
        <v>0.40000267086883362</v>
      </c>
      <c r="AC726">
        <v>0.66667408577978593</v>
      </c>
      <c r="AD726" t="s">
        <v>976</v>
      </c>
      <c r="AE726">
        <v>4102552118</v>
      </c>
      <c r="AF726" t="s">
        <v>1024</v>
      </c>
    </row>
    <row r="727" spans="1:32" x14ac:dyDescent="0.35">
      <c r="A727">
        <v>725</v>
      </c>
      <c r="B727">
        <v>25</v>
      </c>
      <c r="C727">
        <v>2026</v>
      </c>
      <c r="D727" t="s">
        <v>859</v>
      </c>
      <c r="E727" t="s">
        <v>860</v>
      </c>
      <c r="F727" s="4">
        <v>45779</v>
      </c>
      <c r="G727" t="s">
        <v>24</v>
      </c>
      <c r="H727">
        <v>71064</v>
      </c>
      <c r="I727">
        <v>42638</v>
      </c>
      <c r="J727">
        <v>28426</v>
      </c>
      <c r="K727">
        <v>822552118</v>
      </c>
      <c r="L727">
        <v>2100000000</v>
      </c>
      <c r="M727">
        <v>160000000</v>
      </c>
      <c r="N727">
        <v>280000</v>
      </c>
      <c r="O727">
        <v>120000</v>
      </c>
      <c r="P727">
        <v>1000000</v>
      </c>
      <c r="Q727">
        <v>6.3840179345534001E-2</v>
      </c>
      <c r="R727">
        <v>0.22826086956521738</v>
      </c>
      <c r="S727">
        <v>0.5</v>
      </c>
      <c r="T727">
        <v>0.28000000000000003</v>
      </c>
      <c r="U727">
        <v>0.26666666666666666</v>
      </c>
      <c r="V727">
        <v>0.22222222222222221</v>
      </c>
      <c r="W727">
        <v>1.2811410996713497E-2</v>
      </c>
      <c r="X727">
        <v>0.2272381686512549</v>
      </c>
      <c r="Y727">
        <v>22.723816865125489</v>
      </c>
      <c r="Z727" t="s">
        <v>967</v>
      </c>
      <c r="AA727">
        <v>0.599994371270967</v>
      </c>
      <c r="AB727">
        <v>0.400005628729033</v>
      </c>
      <c r="AC727">
        <v>0.66668230217177171</v>
      </c>
      <c r="AD727" t="s">
        <v>976</v>
      </c>
      <c r="AE727">
        <v>3082552118</v>
      </c>
      <c r="AF727" t="s">
        <v>1032</v>
      </c>
    </row>
    <row r="728" spans="1:32" x14ac:dyDescent="0.35">
      <c r="A728">
        <v>726</v>
      </c>
      <c r="B728">
        <v>26</v>
      </c>
      <c r="C728">
        <v>2026</v>
      </c>
      <c r="D728" t="s">
        <v>861</v>
      </c>
      <c r="E728" t="s">
        <v>862</v>
      </c>
      <c r="F728" s="4">
        <v>45809</v>
      </c>
      <c r="G728" t="s">
        <v>38</v>
      </c>
      <c r="H728">
        <v>71002</v>
      </c>
      <c r="I728">
        <v>42601</v>
      </c>
      <c r="J728">
        <v>28401</v>
      </c>
      <c r="K728">
        <v>822552118</v>
      </c>
      <c r="L728">
        <v>2000000000</v>
      </c>
      <c r="M728">
        <v>150000000</v>
      </c>
      <c r="N728">
        <v>260000</v>
      </c>
      <c r="O728">
        <v>110000</v>
      </c>
      <c r="P728">
        <v>900000</v>
      </c>
      <c r="Q728">
        <v>6.3840179345534001E-2</v>
      </c>
      <c r="R728">
        <v>0.21739130434782608</v>
      </c>
      <c r="S728">
        <v>0.46875</v>
      </c>
      <c r="T728">
        <v>0.26</v>
      </c>
      <c r="U728">
        <v>0.24444444444444444</v>
      </c>
      <c r="V728">
        <v>0.2</v>
      </c>
      <c r="W728">
        <v>1.280023364275374E-2</v>
      </c>
      <c r="X728">
        <v>0.21234605749980726</v>
      </c>
      <c r="Y728">
        <v>21.234605749980727</v>
      </c>
      <c r="Z728" t="s">
        <v>967</v>
      </c>
      <c r="AA728">
        <v>0.5999971831779386</v>
      </c>
      <c r="AB728">
        <v>0.40000281682206135</v>
      </c>
      <c r="AC728">
        <v>0.66667449120912659</v>
      </c>
      <c r="AD728" t="s">
        <v>976</v>
      </c>
      <c r="AE728">
        <v>2972552118</v>
      </c>
      <c r="AF728" t="s">
        <v>1027</v>
      </c>
    </row>
    <row r="729" spans="1:32" x14ac:dyDescent="0.35">
      <c r="A729">
        <v>727</v>
      </c>
      <c r="B729">
        <v>27</v>
      </c>
      <c r="C729">
        <v>2026</v>
      </c>
      <c r="D729" t="s">
        <v>863</v>
      </c>
      <c r="E729" t="s">
        <v>511</v>
      </c>
      <c r="F729" s="4">
        <v>45734</v>
      </c>
      <c r="G729" t="s">
        <v>167</v>
      </c>
      <c r="H729">
        <v>69830</v>
      </c>
      <c r="I729">
        <v>41898</v>
      </c>
      <c r="J729">
        <v>27932</v>
      </c>
      <c r="K729">
        <v>522552118</v>
      </c>
      <c r="L729">
        <v>1200000000</v>
      </c>
      <c r="M729">
        <v>95000000</v>
      </c>
      <c r="N729">
        <v>170000</v>
      </c>
      <c r="O729">
        <v>70000</v>
      </c>
      <c r="P729">
        <v>500000</v>
      </c>
      <c r="Q729">
        <v>4.0556482927333055E-2</v>
      </c>
      <c r="R729">
        <v>0.13043478260869565</v>
      </c>
      <c r="S729">
        <v>0.296875</v>
      </c>
      <c r="T729">
        <v>0.17</v>
      </c>
      <c r="U729">
        <v>0.15555555555555556</v>
      </c>
      <c r="V729">
        <v>0.1111111111111111</v>
      </c>
      <c r="W729">
        <v>1.25889455969338E-2</v>
      </c>
      <c r="X729">
        <v>0.13274566954161648</v>
      </c>
      <c r="Y729">
        <v>13.274566954161649</v>
      </c>
      <c r="Z729" t="s">
        <v>970</v>
      </c>
      <c r="AA729">
        <v>0.6</v>
      </c>
      <c r="AB729">
        <v>0.4</v>
      </c>
      <c r="AC729">
        <v>0.66666666666666663</v>
      </c>
      <c r="AD729" t="s">
        <v>977</v>
      </c>
      <c r="AE729">
        <v>1817552118</v>
      </c>
      <c r="AF729" t="s">
        <v>1034</v>
      </c>
    </row>
    <row r="730" spans="1:32" x14ac:dyDescent="0.35">
      <c r="A730">
        <v>728</v>
      </c>
      <c r="B730">
        <v>28</v>
      </c>
      <c r="C730">
        <v>2026</v>
      </c>
      <c r="D730" t="s">
        <v>864</v>
      </c>
      <c r="E730" t="s">
        <v>865</v>
      </c>
      <c r="F730" s="4">
        <v>45772</v>
      </c>
      <c r="G730" t="s">
        <v>21</v>
      </c>
      <c r="H730">
        <v>67572</v>
      </c>
      <c r="I730">
        <v>40543</v>
      </c>
      <c r="J730">
        <v>27029</v>
      </c>
      <c r="K730">
        <v>1122552118</v>
      </c>
      <c r="L730">
        <v>2600000000</v>
      </c>
      <c r="M730">
        <v>200000000</v>
      </c>
      <c r="N730">
        <v>350000</v>
      </c>
      <c r="O730">
        <v>150000</v>
      </c>
      <c r="P730">
        <v>1200000</v>
      </c>
      <c r="Q730">
        <v>8.7123875763734954E-2</v>
      </c>
      <c r="R730">
        <v>0.28260869565217389</v>
      </c>
      <c r="S730">
        <v>0.625</v>
      </c>
      <c r="T730">
        <v>0.35</v>
      </c>
      <c r="U730">
        <v>0.33333333333333331</v>
      </c>
      <c r="V730">
        <v>0.26666666666666666</v>
      </c>
      <c r="W730">
        <v>1.218187357691552E-2</v>
      </c>
      <c r="X730">
        <v>0.28314911532513592</v>
      </c>
      <c r="Y730">
        <v>28.314911532513591</v>
      </c>
      <c r="Z730" t="s">
        <v>967</v>
      </c>
      <c r="AA730">
        <v>0.59999704019416322</v>
      </c>
      <c r="AB730">
        <v>0.40000295980583672</v>
      </c>
      <c r="AC730">
        <v>0.66667488839010436</v>
      </c>
      <c r="AD730" t="s">
        <v>976</v>
      </c>
      <c r="AE730">
        <v>3922552118</v>
      </c>
      <c r="AF730" t="s">
        <v>1024</v>
      </c>
    </row>
    <row r="731" spans="1:32" x14ac:dyDescent="0.35">
      <c r="A731">
        <v>729</v>
      </c>
      <c r="B731">
        <v>29</v>
      </c>
      <c r="C731">
        <v>2026</v>
      </c>
      <c r="D731" t="s">
        <v>866</v>
      </c>
      <c r="E731" t="s">
        <v>819</v>
      </c>
      <c r="F731" s="4">
        <v>45787</v>
      </c>
      <c r="G731" t="s">
        <v>18</v>
      </c>
      <c r="H731">
        <v>62268</v>
      </c>
      <c r="I731">
        <v>37361</v>
      </c>
      <c r="J731">
        <v>24907</v>
      </c>
      <c r="K731">
        <v>1122552118</v>
      </c>
      <c r="L731">
        <v>2200000000</v>
      </c>
      <c r="M731">
        <v>180000000</v>
      </c>
      <c r="N731">
        <v>320000</v>
      </c>
      <c r="O731">
        <v>140000</v>
      </c>
      <c r="P731">
        <v>800000</v>
      </c>
      <c r="Q731">
        <v>8.7123875763734954E-2</v>
      </c>
      <c r="R731">
        <v>0.2391304347826087</v>
      </c>
      <c r="S731">
        <v>0.5625</v>
      </c>
      <c r="T731">
        <v>0.32</v>
      </c>
      <c r="U731">
        <v>0.31111111111111112</v>
      </c>
      <c r="V731">
        <v>0.17777777777777778</v>
      </c>
      <c r="W731">
        <v>1.1225668973648486E-2</v>
      </c>
      <c r="X731">
        <v>0.24852207291539491</v>
      </c>
      <c r="Y731">
        <v>24.852207291539489</v>
      </c>
      <c r="Z731" t="s">
        <v>967</v>
      </c>
      <c r="AA731">
        <v>0.60000321192265693</v>
      </c>
      <c r="AB731">
        <v>0.39999678807734312</v>
      </c>
      <c r="AC731">
        <v>0.66665774470704742</v>
      </c>
      <c r="AD731" t="s">
        <v>977</v>
      </c>
      <c r="AE731">
        <v>3502552118</v>
      </c>
      <c r="AF731" t="s">
        <v>1032</v>
      </c>
    </row>
    <row r="732" spans="1:32" x14ac:dyDescent="0.35">
      <c r="A732">
        <v>730</v>
      </c>
      <c r="B732">
        <v>30</v>
      </c>
      <c r="C732">
        <v>2026</v>
      </c>
      <c r="D732" t="s">
        <v>867</v>
      </c>
      <c r="E732" t="s">
        <v>258</v>
      </c>
      <c r="F732" s="4">
        <v>45708</v>
      </c>
      <c r="G732" t="s">
        <v>24</v>
      </c>
      <c r="H732">
        <v>60377</v>
      </c>
      <c r="I732">
        <v>36226</v>
      </c>
      <c r="J732">
        <v>24151</v>
      </c>
      <c r="K732">
        <v>611552118</v>
      </c>
      <c r="L732">
        <v>2000000000</v>
      </c>
      <c r="M732">
        <v>110000000</v>
      </c>
      <c r="N732">
        <v>200000</v>
      </c>
      <c r="O732">
        <v>80000</v>
      </c>
      <c r="P732">
        <v>600000</v>
      </c>
      <c r="Q732">
        <v>4.7463979531399338E-2</v>
      </c>
      <c r="R732">
        <v>0.21739130434782608</v>
      </c>
      <c r="S732">
        <v>0.34375</v>
      </c>
      <c r="T732">
        <v>0.2</v>
      </c>
      <c r="U732">
        <v>0.17777777777777778</v>
      </c>
      <c r="V732">
        <v>0.13333333333333333</v>
      </c>
      <c r="W732">
        <v>1.0884759677875871E-2</v>
      </c>
      <c r="X732">
        <v>0.16537097273045978</v>
      </c>
      <c r="Y732">
        <v>16.53709727304598</v>
      </c>
      <c r="Z732" t="s">
        <v>970</v>
      </c>
      <c r="AA732">
        <v>0.59999668748033197</v>
      </c>
      <c r="AB732">
        <v>0.40000331251966809</v>
      </c>
      <c r="AC732">
        <v>0.66667586816098934</v>
      </c>
      <c r="AD732" t="s">
        <v>976</v>
      </c>
      <c r="AE732">
        <v>2721552118</v>
      </c>
      <c r="AF732" t="s">
        <v>1033</v>
      </c>
    </row>
    <row r="733" spans="1:32" x14ac:dyDescent="0.35">
      <c r="A733">
        <v>731</v>
      </c>
      <c r="B733">
        <v>31</v>
      </c>
      <c r="C733">
        <v>2026</v>
      </c>
      <c r="D733" t="s">
        <v>868</v>
      </c>
      <c r="E733" t="s">
        <v>869</v>
      </c>
      <c r="F733" s="4">
        <v>45672</v>
      </c>
      <c r="G733" t="s">
        <v>259</v>
      </c>
      <c r="H733">
        <v>51740</v>
      </c>
      <c r="I733">
        <v>31044</v>
      </c>
      <c r="J733">
        <v>20696</v>
      </c>
      <c r="K733">
        <v>522552118</v>
      </c>
      <c r="L733">
        <v>1200000000</v>
      </c>
      <c r="M733">
        <v>90000000</v>
      </c>
      <c r="N733">
        <v>150000</v>
      </c>
      <c r="O733">
        <v>60000</v>
      </c>
      <c r="P733">
        <v>400000</v>
      </c>
      <c r="Q733">
        <v>4.0556482927333055E-2</v>
      </c>
      <c r="R733">
        <v>0.13043478260869565</v>
      </c>
      <c r="S733">
        <v>0.28125</v>
      </c>
      <c r="T733">
        <v>0.15</v>
      </c>
      <c r="U733">
        <v>0.13333333333333333</v>
      </c>
      <c r="V733">
        <v>8.8888888888888892E-2</v>
      </c>
      <c r="W733">
        <v>9.3276821593205606E-3</v>
      </c>
      <c r="X733">
        <v>0.12168762500792348</v>
      </c>
      <c r="Y733">
        <v>12.168762500792347</v>
      </c>
      <c r="Z733" t="s">
        <v>970</v>
      </c>
      <c r="AA733">
        <v>0.6</v>
      </c>
      <c r="AB733">
        <v>0.4</v>
      </c>
      <c r="AC733">
        <v>0.66666666666666663</v>
      </c>
      <c r="AD733" t="s">
        <v>977</v>
      </c>
      <c r="AE733">
        <v>1812552118</v>
      </c>
      <c r="AF733" t="s">
        <v>1029</v>
      </c>
    </row>
    <row r="734" spans="1:32" x14ac:dyDescent="0.35">
      <c r="A734">
        <v>732</v>
      </c>
      <c r="B734">
        <v>32</v>
      </c>
      <c r="C734">
        <v>2026</v>
      </c>
      <c r="D734" t="s">
        <v>870</v>
      </c>
      <c r="E734" t="s">
        <v>166</v>
      </c>
      <c r="F734" s="4">
        <v>45570</v>
      </c>
      <c r="G734" t="s">
        <v>70</v>
      </c>
      <c r="H734">
        <v>48800</v>
      </c>
      <c r="I734">
        <v>29280</v>
      </c>
      <c r="J734">
        <v>19520</v>
      </c>
      <c r="K734">
        <v>2112552118</v>
      </c>
      <c r="L734">
        <v>4200000000</v>
      </c>
      <c r="M734">
        <v>280000000</v>
      </c>
      <c r="N734">
        <v>600000</v>
      </c>
      <c r="O734">
        <v>250000</v>
      </c>
      <c r="P734">
        <v>2000000</v>
      </c>
      <c r="Q734">
        <v>0.16396007394379808</v>
      </c>
      <c r="R734">
        <v>0.45652173913043476</v>
      </c>
      <c r="S734">
        <v>0.875</v>
      </c>
      <c r="T734">
        <v>0.6</v>
      </c>
      <c r="U734">
        <v>0.55555555555555558</v>
      </c>
      <c r="V734">
        <v>0.44444444444444442</v>
      </c>
      <c r="W734">
        <v>8.7976592457449428E-3</v>
      </c>
      <c r="X734">
        <v>0.44889480703464513</v>
      </c>
      <c r="Y734">
        <v>44.889480703464514</v>
      </c>
      <c r="Z734" t="s">
        <v>968</v>
      </c>
      <c r="AA734">
        <v>0.6</v>
      </c>
      <c r="AB734">
        <v>0.4</v>
      </c>
      <c r="AC734">
        <v>0.66666666666666663</v>
      </c>
      <c r="AD734" t="s">
        <v>977</v>
      </c>
      <c r="AE734">
        <v>6592552118</v>
      </c>
      <c r="AF734" t="s">
        <v>1030</v>
      </c>
    </row>
    <row r="735" spans="1:32" x14ac:dyDescent="0.35">
      <c r="A735">
        <v>733</v>
      </c>
      <c r="B735">
        <v>33</v>
      </c>
      <c r="C735">
        <v>2026</v>
      </c>
      <c r="D735" t="s">
        <v>871</v>
      </c>
      <c r="E735" t="s">
        <v>371</v>
      </c>
      <c r="F735" s="4">
        <v>45597</v>
      </c>
      <c r="G735" t="s">
        <v>48</v>
      </c>
      <c r="H735">
        <v>46370</v>
      </c>
      <c r="I735">
        <v>27822</v>
      </c>
      <c r="J735">
        <v>18548</v>
      </c>
      <c r="K735">
        <v>611552118</v>
      </c>
      <c r="L735">
        <v>1200000000</v>
      </c>
      <c r="M735">
        <v>140000000</v>
      </c>
      <c r="N735">
        <v>300000</v>
      </c>
      <c r="O735">
        <v>120000</v>
      </c>
      <c r="P735">
        <v>1000000</v>
      </c>
      <c r="Q735">
        <v>4.7463979531399338E-2</v>
      </c>
      <c r="R735">
        <v>0.13043478260869565</v>
      </c>
      <c r="S735">
        <v>0.4375</v>
      </c>
      <c r="T735">
        <v>0.3</v>
      </c>
      <c r="U735">
        <v>0.26666666666666666</v>
      </c>
      <c r="V735">
        <v>0.22222222222222221</v>
      </c>
      <c r="W735">
        <v>8.3595790824834634E-3</v>
      </c>
      <c r="X735">
        <v>0.20059531639153669</v>
      </c>
      <c r="Y735">
        <v>20.059531639153668</v>
      </c>
      <c r="Z735" t="s">
        <v>967</v>
      </c>
      <c r="AA735">
        <v>0.6</v>
      </c>
      <c r="AB735">
        <v>0.4</v>
      </c>
      <c r="AC735">
        <v>0.66666666666666663</v>
      </c>
      <c r="AD735" t="s">
        <v>977</v>
      </c>
      <c r="AE735">
        <v>1951552118</v>
      </c>
      <c r="AF735" t="s">
        <v>1026</v>
      </c>
    </row>
    <row r="736" spans="1:32" x14ac:dyDescent="0.35">
      <c r="A736">
        <v>734</v>
      </c>
      <c r="B736">
        <v>34</v>
      </c>
      <c r="C736">
        <v>2026</v>
      </c>
      <c r="D736" t="s">
        <v>872</v>
      </c>
      <c r="E736" t="s">
        <v>841</v>
      </c>
      <c r="F736" s="4">
        <v>46068</v>
      </c>
      <c r="G736" t="s">
        <v>24</v>
      </c>
      <c r="H736">
        <v>45000</v>
      </c>
      <c r="I736">
        <v>27000</v>
      </c>
      <c r="J736">
        <v>18000</v>
      </c>
      <c r="K736">
        <v>611552118</v>
      </c>
      <c r="L736">
        <v>2000000000</v>
      </c>
      <c r="M736">
        <v>110000000</v>
      </c>
      <c r="N736">
        <v>200000</v>
      </c>
      <c r="O736">
        <v>80000</v>
      </c>
      <c r="P736">
        <v>600000</v>
      </c>
      <c r="Q736">
        <v>4.7463979531399338E-2</v>
      </c>
      <c r="R736">
        <v>0.21739130434782608</v>
      </c>
      <c r="S736">
        <v>0.34375</v>
      </c>
      <c r="T736">
        <v>0.2</v>
      </c>
      <c r="U736">
        <v>0.17777777777777778</v>
      </c>
      <c r="V736">
        <v>0.13333333333333333</v>
      </c>
      <c r="W736">
        <v>8.1125956159533285E-3</v>
      </c>
      <c r="X736">
        <v>0.16506603468364831</v>
      </c>
      <c r="Y736">
        <v>16.50660346836483</v>
      </c>
      <c r="Z736" t="s">
        <v>970</v>
      </c>
      <c r="AA736">
        <v>0.6</v>
      </c>
      <c r="AB736">
        <v>0.4</v>
      </c>
      <c r="AC736">
        <v>0.66666666666666663</v>
      </c>
      <c r="AD736" t="s">
        <v>977</v>
      </c>
      <c r="AE736">
        <v>2721552118</v>
      </c>
      <c r="AF736" t="s">
        <v>1033</v>
      </c>
    </row>
    <row r="737" spans="1:32" x14ac:dyDescent="0.35">
      <c r="A737">
        <v>735</v>
      </c>
      <c r="B737">
        <v>35</v>
      </c>
      <c r="C737">
        <v>2026</v>
      </c>
      <c r="D737" t="s">
        <v>873</v>
      </c>
      <c r="E737" t="s">
        <v>20</v>
      </c>
      <c r="F737" s="4">
        <v>46065</v>
      </c>
      <c r="G737" t="s">
        <v>839</v>
      </c>
      <c r="H737">
        <v>44436</v>
      </c>
      <c r="I737">
        <v>26662</v>
      </c>
      <c r="J737">
        <v>17774</v>
      </c>
      <c r="K737">
        <v>244552118</v>
      </c>
      <c r="L737">
        <v>400000000</v>
      </c>
      <c r="M737">
        <v>40000000</v>
      </c>
      <c r="N737">
        <v>90000</v>
      </c>
      <c r="O737">
        <v>30000</v>
      </c>
      <c r="P737">
        <v>200000</v>
      </c>
      <c r="Q737">
        <v>1.8980257579800184E-2</v>
      </c>
      <c r="R737">
        <v>4.3478260869565216E-2</v>
      </c>
      <c r="S737">
        <v>0.125</v>
      </c>
      <c r="T737">
        <v>0.09</v>
      </c>
      <c r="U737">
        <v>6.6666666666666666E-2</v>
      </c>
      <c r="V737">
        <v>4.4444444444444446E-2</v>
      </c>
      <c r="W737">
        <v>8.0109177509000481E-3</v>
      </c>
      <c r="X737">
        <v>5.7038951664789131E-2</v>
      </c>
      <c r="Y737">
        <v>5.7038951664789135</v>
      </c>
      <c r="Z737" t="s">
        <v>970</v>
      </c>
      <c r="AA737">
        <v>0.60000900171032501</v>
      </c>
      <c r="AB737">
        <v>0.39999099828967505</v>
      </c>
      <c r="AC737">
        <v>0.66664166229090094</v>
      </c>
      <c r="AD737" t="s">
        <v>977</v>
      </c>
      <c r="AE737">
        <v>684552118</v>
      </c>
      <c r="AF737" t="s">
        <v>1033</v>
      </c>
    </row>
    <row r="738" spans="1:32" x14ac:dyDescent="0.35">
      <c r="A738">
        <v>736</v>
      </c>
      <c r="B738">
        <v>36</v>
      </c>
      <c r="C738">
        <v>2026</v>
      </c>
      <c r="D738" t="s">
        <v>874</v>
      </c>
      <c r="E738" t="s">
        <v>875</v>
      </c>
      <c r="F738" s="4">
        <v>45828</v>
      </c>
      <c r="G738" t="s">
        <v>24</v>
      </c>
      <c r="H738">
        <v>44256</v>
      </c>
      <c r="I738">
        <v>26554</v>
      </c>
      <c r="J738">
        <v>17702</v>
      </c>
      <c r="K738">
        <v>744552118</v>
      </c>
      <c r="L738">
        <v>1800000000</v>
      </c>
      <c r="M738">
        <v>150000000</v>
      </c>
      <c r="N738">
        <v>260000</v>
      </c>
      <c r="O738">
        <v>110000</v>
      </c>
      <c r="P738">
        <v>900000</v>
      </c>
      <c r="Q738">
        <v>5.7786418276801761E-2</v>
      </c>
      <c r="R738">
        <v>0.19565217391304349</v>
      </c>
      <c r="S738">
        <v>0.46875</v>
      </c>
      <c r="T738">
        <v>0.26</v>
      </c>
      <c r="U738">
        <v>0.24444444444444444</v>
      </c>
      <c r="V738">
        <v>0.2</v>
      </c>
      <c r="W738">
        <v>7.9784673684362342E-3</v>
      </c>
      <c r="X738">
        <v>0.2070303340433475</v>
      </c>
      <c r="Y738">
        <v>20.70303340433475</v>
      </c>
      <c r="Z738" t="s">
        <v>967</v>
      </c>
      <c r="AA738">
        <v>0.60000903832248731</v>
      </c>
      <c r="AB738">
        <v>0.39999096167751264</v>
      </c>
      <c r="AC738">
        <v>0.66664156059350754</v>
      </c>
      <c r="AD738" t="s">
        <v>977</v>
      </c>
      <c r="AE738">
        <v>2694552118</v>
      </c>
      <c r="AF738" t="s">
        <v>1027</v>
      </c>
    </row>
    <row r="739" spans="1:32" x14ac:dyDescent="0.35">
      <c r="A739">
        <v>737</v>
      </c>
      <c r="B739">
        <v>37</v>
      </c>
      <c r="C739">
        <v>2026</v>
      </c>
      <c r="D739" t="s">
        <v>876</v>
      </c>
      <c r="E739" t="s">
        <v>877</v>
      </c>
      <c r="F739" s="4">
        <v>45748</v>
      </c>
      <c r="G739" t="s">
        <v>18</v>
      </c>
      <c r="H739">
        <v>43834</v>
      </c>
      <c r="I739">
        <v>26300</v>
      </c>
      <c r="J739">
        <v>17534</v>
      </c>
      <c r="K739">
        <v>1122552118</v>
      </c>
      <c r="L739">
        <v>2800000000</v>
      </c>
      <c r="M739">
        <v>180000000</v>
      </c>
      <c r="N739">
        <v>320000</v>
      </c>
      <c r="O739">
        <v>140000</v>
      </c>
      <c r="P739">
        <v>1000000</v>
      </c>
      <c r="Q739">
        <v>8.7123875763734954E-2</v>
      </c>
      <c r="R739">
        <v>0.30434782608695654</v>
      </c>
      <c r="S739">
        <v>0.5625</v>
      </c>
      <c r="T739">
        <v>0.32</v>
      </c>
      <c r="U739">
        <v>0.31111111111111112</v>
      </c>
      <c r="V739">
        <v>0.22222222222222221</v>
      </c>
      <c r="W739">
        <v>7.9023892495488496E-3</v>
      </c>
      <c r="X739">
        <v>0.2645768020008164</v>
      </c>
      <c r="Y739">
        <v>26.45768020008164</v>
      </c>
      <c r="Z739" t="s">
        <v>967</v>
      </c>
      <c r="AA739">
        <v>0.5999908746635032</v>
      </c>
      <c r="AB739">
        <v>0.4000091253364968</v>
      </c>
      <c r="AC739">
        <v>0.66669201520912547</v>
      </c>
      <c r="AD739" t="s">
        <v>976</v>
      </c>
      <c r="AE739">
        <v>4102552118</v>
      </c>
      <c r="AF739" t="s">
        <v>1024</v>
      </c>
    </row>
    <row r="740" spans="1:32" x14ac:dyDescent="0.35">
      <c r="A740">
        <v>738</v>
      </c>
      <c r="B740">
        <v>38</v>
      </c>
      <c r="C740">
        <v>2026</v>
      </c>
      <c r="D740" t="s">
        <v>878</v>
      </c>
      <c r="E740" t="s">
        <v>879</v>
      </c>
      <c r="F740" s="4">
        <v>45738</v>
      </c>
      <c r="G740" t="s">
        <v>59</v>
      </c>
      <c r="H740">
        <v>39456</v>
      </c>
      <c r="I740">
        <v>23674</v>
      </c>
      <c r="J740">
        <v>15782</v>
      </c>
      <c r="K740">
        <v>611552118</v>
      </c>
      <c r="L740">
        <v>1300000000</v>
      </c>
      <c r="M740">
        <v>120000000</v>
      </c>
      <c r="N740">
        <v>220000</v>
      </c>
      <c r="O740">
        <v>90000</v>
      </c>
      <c r="P740">
        <v>700000</v>
      </c>
      <c r="Q740">
        <v>4.7463979531399338E-2</v>
      </c>
      <c r="R740">
        <v>0.14130434782608695</v>
      </c>
      <c r="S740">
        <v>0.375</v>
      </c>
      <c r="T740">
        <v>0.22</v>
      </c>
      <c r="U740">
        <v>0.2</v>
      </c>
      <c r="V740">
        <v>0.15555555555555556</v>
      </c>
      <c r="W740">
        <v>7.1131238360678788E-3</v>
      </c>
      <c r="X740">
        <v>0.1650643657347208</v>
      </c>
      <c r="Y740">
        <v>16.506436573472079</v>
      </c>
      <c r="Z740" t="s">
        <v>970</v>
      </c>
      <c r="AA740">
        <v>0.60001013787510138</v>
      </c>
      <c r="AB740">
        <v>0.39998986212489862</v>
      </c>
      <c r="AC740">
        <v>0.66663850637830535</v>
      </c>
      <c r="AD740" t="s">
        <v>977</v>
      </c>
      <c r="AE740">
        <v>2031552118</v>
      </c>
      <c r="AF740" t="s">
        <v>1034</v>
      </c>
    </row>
    <row r="741" spans="1:32" x14ac:dyDescent="0.35">
      <c r="A741">
        <v>739</v>
      </c>
      <c r="B741">
        <v>39</v>
      </c>
      <c r="C741">
        <v>2026</v>
      </c>
      <c r="D741" t="s">
        <v>880</v>
      </c>
      <c r="E741" t="s">
        <v>881</v>
      </c>
      <c r="F741" s="4">
        <v>45726</v>
      </c>
      <c r="G741" t="s">
        <v>70</v>
      </c>
      <c r="H741">
        <v>38190</v>
      </c>
      <c r="I741">
        <v>22914</v>
      </c>
      <c r="J741">
        <v>15276</v>
      </c>
      <c r="K741">
        <v>611552118</v>
      </c>
      <c r="L741">
        <v>1200000000</v>
      </c>
      <c r="M741">
        <v>110000000</v>
      </c>
      <c r="N741">
        <v>200000</v>
      </c>
      <c r="O741">
        <v>80000</v>
      </c>
      <c r="P741">
        <v>600000</v>
      </c>
      <c r="Q741">
        <v>4.7463979531399338E-2</v>
      </c>
      <c r="R741">
        <v>0.13043478260869565</v>
      </c>
      <c r="S741">
        <v>0.34375</v>
      </c>
      <c r="T741">
        <v>0.2</v>
      </c>
      <c r="U741">
        <v>0.17777777777777778</v>
      </c>
      <c r="V741">
        <v>0.13333333333333333</v>
      </c>
      <c r="W741">
        <v>6.8848894794057251E-3</v>
      </c>
      <c r="X741">
        <v>0.15014837831297589</v>
      </c>
      <c r="Y741">
        <v>15.014837831297589</v>
      </c>
      <c r="Z741" t="s">
        <v>970</v>
      </c>
      <c r="AA741">
        <v>0.6</v>
      </c>
      <c r="AB741">
        <v>0.4</v>
      </c>
      <c r="AC741">
        <v>0.66666666666666663</v>
      </c>
      <c r="AD741" t="s">
        <v>977</v>
      </c>
      <c r="AE741">
        <v>1921552118</v>
      </c>
      <c r="AF741" t="s">
        <v>1034</v>
      </c>
    </row>
    <row r="742" spans="1:32" x14ac:dyDescent="0.35">
      <c r="A742">
        <v>740</v>
      </c>
      <c r="B742">
        <v>40</v>
      </c>
      <c r="C742">
        <v>2026</v>
      </c>
      <c r="D742" t="s">
        <v>882</v>
      </c>
      <c r="E742" t="s">
        <v>862</v>
      </c>
      <c r="F742" s="4">
        <v>45809</v>
      </c>
      <c r="G742" t="s">
        <v>38</v>
      </c>
      <c r="H742">
        <v>36145</v>
      </c>
      <c r="I742">
        <v>21687</v>
      </c>
      <c r="J742">
        <v>14458</v>
      </c>
      <c r="K742">
        <v>822552118</v>
      </c>
      <c r="L742">
        <v>2000000000</v>
      </c>
      <c r="M742">
        <v>150000000</v>
      </c>
      <c r="N742">
        <v>260000</v>
      </c>
      <c r="O742">
        <v>110000</v>
      </c>
      <c r="P742">
        <v>900000</v>
      </c>
      <c r="Q742">
        <v>6.3840179345534001E-2</v>
      </c>
      <c r="R742">
        <v>0.21739130434782608</v>
      </c>
      <c r="S742">
        <v>0.46875</v>
      </c>
      <c r="T742">
        <v>0.26</v>
      </c>
      <c r="U742">
        <v>0.24444444444444444</v>
      </c>
      <c r="V742">
        <v>0.2</v>
      </c>
      <c r="W742">
        <v>6.5162170786362906E-3</v>
      </c>
      <c r="X742">
        <v>0.21165481567775432</v>
      </c>
      <c r="Y742">
        <v>21.165481567775434</v>
      </c>
      <c r="Z742" t="s">
        <v>967</v>
      </c>
      <c r="AA742">
        <v>0.6</v>
      </c>
      <c r="AB742">
        <v>0.4</v>
      </c>
      <c r="AC742">
        <v>0.66666666666666663</v>
      </c>
      <c r="AD742" t="s">
        <v>977</v>
      </c>
      <c r="AE742">
        <v>2972552118</v>
      </c>
      <c r="AF742" t="s">
        <v>1027</v>
      </c>
    </row>
    <row r="743" spans="1:32" x14ac:dyDescent="0.35">
      <c r="A743">
        <v>741</v>
      </c>
      <c r="B743">
        <v>41</v>
      </c>
      <c r="C743">
        <v>2026</v>
      </c>
      <c r="D743" t="s">
        <v>794</v>
      </c>
      <c r="E743" t="s">
        <v>727</v>
      </c>
      <c r="F743" s="4">
        <v>46080</v>
      </c>
      <c r="G743" t="s">
        <v>59</v>
      </c>
      <c r="H743">
        <v>35597</v>
      </c>
      <c r="I743">
        <v>21358</v>
      </c>
      <c r="J743">
        <v>14239</v>
      </c>
      <c r="K743">
        <v>522552118</v>
      </c>
      <c r="L743">
        <v>1200000000</v>
      </c>
      <c r="M743">
        <v>95000000</v>
      </c>
      <c r="N743">
        <v>170000</v>
      </c>
      <c r="O743">
        <v>70000</v>
      </c>
      <c r="P743">
        <v>500000</v>
      </c>
      <c r="Q743">
        <v>4.0556482927333055E-2</v>
      </c>
      <c r="R743">
        <v>0.13043478260869565</v>
      </c>
      <c r="S743">
        <v>0.296875</v>
      </c>
      <c r="T743">
        <v>0.17</v>
      </c>
      <c r="U743">
        <v>0.15555555555555556</v>
      </c>
      <c r="V743">
        <v>0.1111111111111111</v>
      </c>
      <c r="W743">
        <v>6.4174236920242368E-3</v>
      </c>
      <c r="X743">
        <v>0.13206680213207642</v>
      </c>
      <c r="Y743">
        <v>13.206680213207642</v>
      </c>
      <c r="Z743" t="s">
        <v>970</v>
      </c>
      <c r="AA743">
        <v>0.59999438154900697</v>
      </c>
      <c r="AB743">
        <v>0.40000561845099308</v>
      </c>
      <c r="AC743">
        <v>0.66668227362112553</v>
      </c>
      <c r="AD743" t="s">
        <v>976</v>
      </c>
      <c r="AE743">
        <v>1817552118</v>
      </c>
      <c r="AF743" t="s">
        <v>1033</v>
      </c>
    </row>
    <row r="744" spans="1:32" x14ac:dyDescent="0.35">
      <c r="A744">
        <v>742</v>
      </c>
      <c r="B744">
        <v>42</v>
      </c>
      <c r="C744">
        <v>2026</v>
      </c>
      <c r="D744" t="s">
        <v>883</v>
      </c>
      <c r="E744" t="s">
        <v>877</v>
      </c>
      <c r="F744" s="4">
        <v>45748</v>
      </c>
      <c r="G744" t="s">
        <v>18</v>
      </c>
      <c r="H744">
        <v>35246</v>
      </c>
      <c r="I744">
        <v>21148</v>
      </c>
      <c r="J744">
        <v>14098</v>
      </c>
      <c r="K744">
        <v>1122552118</v>
      </c>
      <c r="L744">
        <v>2800000000</v>
      </c>
      <c r="M744">
        <v>180000000</v>
      </c>
      <c r="N744">
        <v>320000</v>
      </c>
      <c r="O744">
        <v>140000</v>
      </c>
      <c r="P744">
        <v>1000000</v>
      </c>
      <c r="Q744">
        <v>8.7123875763734954E-2</v>
      </c>
      <c r="R744">
        <v>0.30434782608695654</v>
      </c>
      <c r="S744">
        <v>0.5625</v>
      </c>
      <c r="T744">
        <v>0.32</v>
      </c>
      <c r="U744">
        <v>0.31111111111111112</v>
      </c>
      <c r="V744">
        <v>0.22222222222222221</v>
      </c>
      <c r="W744">
        <v>6.354145446219801E-3</v>
      </c>
      <c r="X744">
        <v>0.26440649518245024</v>
      </c>
      <c r="Y744">
        <v>26.440649518245024</v>
      </c>
      <c r="Z744" t="s">
        <v>967</v>
      </c>
      <c r="AA744">
        <v>0.60001134880553819</v>
      </c>
      <c r="AB744">
        <v>0.39998865119446181</v>
      </c>
      <c r="AC744">
        <v>0.66663514280310199</v>
      </c>
      <c r="AD744" t="s">
        <v>977</v>
      </c>
      <c r="AE744">
        <v>4102552118</v>
      </c>
      <c r="AF744" t="s">
        <v>1024</v>
      </c>
    </row>
    <row r="745" spans="1:32" x14ac:dyDescent="0.35">
      <c r="A745">
        <v>743</v>
      </c>
      <c r="B745">
        <v>43</v>
      </c>
      <c r="C745">
        <v>2026</v>
      </c>
      <c r="D745" t="s">
        <v>827</v>
      </c>
      <c r="E745" t="s">
        <v>828</v>
      </c>
      <c r="F745" s="4">
        <v>45693</v>
      </c>
      <c r="G745" t="s">
        <v>829</v>
      </c>
      <c r="H745">
        <v>35005</v>
      </c>
      <c r="I745">
        <v>21003</v>
      </c>
      <c r="J745">
        <v>14002</v>
      </c>
      <c r="K745">
        <v>244552118</v>
      </c>
      <c r="L745">
        <v>700000000</v>
      </c>
      <c r="M745">
        <v>60000000</v>
      </c>
      <c r="N745">
        <v>120000</v>
      </c>
      <c r="O745">
        <v>50000</v>
      </c>
      <c r="P745">
        <v>300000</v>
      </c>
      <c r="Q745">
        <v>1.8980257579800184E-2</v>
      </c>
      <c r="R745">
        <v>7.6086956521739135E-2</v>
      </c>
      <c r="S745">
        <v>0.1875</v>
      </c>
      <c r="T745">
        <v>0.12</v>
      </c>
      <c r="U745">
        <v>0.1111111111111111</v>
      </c>
      <c r="V745">
        <v>6.6666666666666666E-2</v>
      </c>
      <c r="W745">
        <v>6.3106979896988061E-3</v>
      </c>
      <c r="X745">
        <v>8.4414850196371002E-2</v>
      </c>
      <c r="Y745">
        <v>8.441485019637101</v>
      </c>
      <c r="Z745" t="s">
        <v>970</v>
      </c>
      <c r="AA745">
        <v>0.6</v>
      </c>
      <c r="AB745">
        <v>0.4</v>
      </c>
      <c r="AC745">
        <v>0.66666666666666663</v>
      </c>
      <c r="AD745" t="s">
        <v>977</v>
      </c>
      <c r="AE745">
        <v>1004552118</v>
      </c>
      <c r="AF745" t="s">
        <v>1033</v>
      </c>
    </row>
    <row r="746" spans="1:32" x14ac:dyDescent="0.35">
      <c r="A746">
        <v>744</v>
      </c>
      <c r="B746">
        <v>44</v>
      </c>
      <c r="C746">
        <v>2026</v>
      </c>
      <c r="D746" t="s">
        <v>884</v>
      </c>
      <c r="E746" t="s">
        <v>23</v>
      </c>
      <c r="F746" s="4">
        <v>46058</v>
      </c>
      <c r="G746" t="s">
        <v>24</v>
      </c>
      <c r="H746">
        <v>34854</v>
      </c>
      <c r="I746">
        <v>20912</v>
      </c>
      <c r="J746">
        <v>13942</v>
      </c>
      <c r="K746">
        <v>344552118</v>
      </c>
      <c r="L746">
        <v>900000000</v>
      </c>
      <c r="M746">
        <v>90000000</v>
      </c>
      <c r="N746">
        <v>150000</v>
      </c>
      <c r="O746">
        <v>60000</v>
      </c>
      <c r="P746">
        <v>800000</v>
      </c>
      <c r="Q746">
        <v>2.6741489719200498E-2</v>
      </c>
      <c r="R746">
        <v>9.7826086956521743E-2</v>
      </c>
      <c r="S746">
        <v>0.28125</v>
      </c>
      <c r="T746">
        <v>0.15</v>
      </c>
      <c r="U746">
        <v>0.13333333333333333</v>
      </c>
      <c r="V746">
        <v>0.17777777777777778</v>
      </c>
      <c r="W746">
        <v>6.2834757244097181E-3</v>
      </c>
      <c r="X746">
        <v>0.12398925192841652</v>
      </c>
      <c r="Y746">
        <v>12.398925192841652</v>
      </c>
      <c r="Z746" t="s">
        <v>970</v>
      </c>
      <c r="AA746">
        <v>0.59998852355540255</v>
      </c>
      <c r="AB746">
        <v>0.40001147644459745</v>
      </c>
      <c r="AC746">
        <v>0.66669854628921199</v>
      </c>
      <c r="AD746" t="s">
        <v>976</v>
      </c>
      <c r="AE746">
        <v>1334552118</v>
      </c>
      <c r="AF746" t="s">
        <v>1033</v>
      </c>
    </row>
    <row r="747" spans="1:32" x14ac:dyDescent="0.35">
      <c r="A747">
        <v>745</v>
      </c>
      <c r="B747">
        <v>45</v>
      </c>
      <c r="C747">
        <v>2026</v>
      </c>
      <c r="D747" t="s">
        <v>885</v>
      </c>
      <c r="E747" t="s">
        <v>886</v>
      </c>
      <c r="F747" s="4">
        <v>45778</v>
      </c>
      <c r="G747" t="s">
        <v>38</v>
      </c>
      <c r="H747">
        <v>34327</v>
      </c>
      <c r="I747">
        <v>20596</v>
      </c>
      <c r="J747">
        <v>13731</v>
      </c>
      <c r="K747">
        <v>822552118</v>
      </c>
      <c r="L747">
        <v>2200000000</v>
      </c>
      <c r="M747">
        <v>140000000</v>
      </c>
      <c r="N747">
        <v>250000</v>
      </c>
      <c r="O747">
        <v>110000</v>
      </c>
      <c r="P747">
        <v>800000</v>
      </c>
      <c r="Q747">
        <v>6.3840179345534001E-2</v>
      </c>
      <c r="R747">
        <v>0.2391304347826087</v>
      </c>
      <c r="S747">
        <v>0.4375</v>
      </c>
      <c r="T747">
        <v>0.25</v>
      </c>
      <c r="U747">
        <v>0.24444444444444444</v>
      </c>
      <c r="V747">
        <v>0.17777777777777778</v>
      </c>
      <c r="W747">
        <v>6.1884682157517766E-3</v>
      </c>
      <c r="X747">
        <v>0.20656024881008339</v>
      </c>
      <c r="Y747">
        <v>20.656024881008339</v>
      </c>
      <c r="Z747" t="s">
        <v>967</v>
      </c>
      <c r="AA747">
        <v>0.59999417368252395</v>
      </c>
      <c r="AB747">
        <v>0.40000582631747605</v>
      </c>
      <c r="AC747">
        <v>0.66668285103903668</v>
      </c>
      <c r="AD747" t="s">
        <v>976</v>
      </c>
      <c r="AE747">
        <v>3162552118</v>
      </c>
      <c r="AF747" t="s">
        <v>1032</v>
      </c>
    </row>
    <row r="748" spans="1:32" x14ac:dyDescent="0.35">
      <c r="A748">
        <v>746</v>
      </c>
      <c r="B748">
        <v>46</v>
      </c>
      <c r="C748">
        <v>2026</v>
      </c>
      <c r="D748" t="s">
        <v>887</v>
      </c>
      <c r="E748" t="s">
        <v>77</v>
      </c>
      <c r="F748" s="4">
        <v>45839</v>
      </c>
      <c r="G748" t="s">
        <v>18</v>
      </c>
      <c r="H748">
        <v>31622</v>
      </c>
      <c r="I748">
        <v>18973</v>
      </c>
      <c r="J748">
        <v>12649</v>
      </c>
      <c r="K748">
        <v>1744552118</v>
      </c>
      <c r="L748">
        <v>4200000000</v>
      </c>
      <c r="M748">
        <v>240000000</v>
      </c>
      <c r="N748">
        <v>600000</v>
      </c>
      <c r="O748">
        <v>260000</v>
      </c>
      <c r="P748">
        <v>4000000</v>
      </c>
      <c r="Q748">
        <v>0.1353987396708049</v>
      </c>
      <c r="R748">
        <v>0.45652173913043476</v>
      </c>
      <c r="S748">
        <v>0.75</v>
      </c>
      <c r="T748">
        <v>0.6</v>
      </c>
      <c r="U748">
        <v>0.57777777777777772</v>
      </c>
      <c r="V748">
        <v>0.88888888888888884</v>
      </c>
      <c r="W748">
        <v>5.7008110792816924E-3</v>
      </c>
      <c r="X748">
        <v>0.48088533578941761</v>
      </c>
      <c r="Y748">
        <v>48.088533578941764</v>
      </c>
      <c r="Z748" t="s">
        <v>968</v>
      </c>
      <c r="AA748">
        <v>0.59999367528935554</v>
      </c>
      <c r="AB748">
        <v>0.40000632471064451</v>
      </c>
      <c r="AC748">
        <v>0.66668423549254208</v>
      </c>
      <c r="AD748" t="s">
        <v>976</v>
      </c>
      <c r="AE748">
        <v>6184552118</v>
      </c>
      <c r="AF748" t="s">
        <v>1028</v>
      </c>
    </row>
    <row r="749" spans="1:32" x14ac:dyDescent="0.35">
      <c r="A749">
        <v>747</v>
      </c>
      <c r="B749">
        <v>47</v>
      </c>
      <c r="C749">
        <v>2026</v>
      </c>
      <c r="D749" t="s">
        <v>888</v>
      </c>
      <c r="E749" t="s">
        <v>889</v>
      </c>
      <c r="F749" s="4">
        <v>45818</v>
      </c>
      <c r="G749" t="s">
        <v>215</v>
      </c>
      <c r="H749">
        <v>30967</v>
      </c>
      <c r="I749">
        <v>18580</v>
      </c>
      <c r="J749">
        <v>12387</v>
      </c>
      <c r="K749">
        <v>1122552118</v>
      </c>
      <c r="L749">
        <v>2800000000</v>
      </c>
      <c r="M749">
        <v>180000000</v>
      </c>
      <c r="N749">
        <v>320000</v>
      </c>
      <c r="O749">
        <v>140000</v>
      </c>
      <c r="P749">
        <v>1800000</v>
      </c>
      <c r="Q749">
        <v>8.7123875763734954E-2</v>
      </c>
      <c r="R749">
        <v>0.30434782608695654</v>
      </c>
      <c r="S749">
        <v>0.5625</v>
      </c>
      <c r="T749">
        <v>0.32</v>
      </c>
      <c r="U749">
        <v>0.31111111111111112</v>
      </c>
      <c r="V749">
        <v>0.4</v>
      </c>
      <c r="W749">
        <v>5.5827277430939275E-3</v>
      </c>
      <c r="X749">
        <v>0.28565497256843969</v>
      </c>
      <c r="Y749">
        <v>28.565497256843969</v>
      </c>
      <c r="Z749" t="s">
        <v>967</v>
      </c>
      <c r="AA749">
        <v>0.59999354151193207</v>
      </c>
      <c r="AB749">
        <v>0.40000645848806793</v>
      </c>
      <c r="AC749">
        <v>0.66668460710441335</v>
      </c>
      <c r="AD749" t="s">
        <v>976</v>
      </c>
      <c r="AE749">
        <v>4102552118</v>
      </c>
      <c r="AF749" t="s">
        <v>1027</v>
      </c>
    </row>
    <row r="750" spans="1:32" x14ac:dyDescent="0.35">
      <c r="A750">
        <v>748</v>
      </c>
      <c r="B750">
        <v>48</v>
      </c>
      <c r="C750">
        <v>2026</v>
      </c>
      <c r="D750" t="s">
        <v>890</v>
      </c>
      <c r="E750" t="s">
        <v>891</v>
      </c>
      <c r="F750" s="4">
        <v>45797</v>
      </c>
      <c r="G750" t="s">
        <v>452</v>
      </c>
      <c r="H750">
        <v>30240</v>
      </c>
      <c r="I750">
        <v>18144</v>
      </c>
      <c r="J750">
        <v>12096</v>
      </c>
      <c r="K750">
        <v>611552118</v>
      </c>
      <c r="L750">
        <v>1600000000</v>
      </c>
      <c r="M750">
        <v>120000000</v>
      </c>
      <c r="N750">
        <v>220000</v>
      </c>
      <c r="O750">
        <v>90000</v>
      </c>
      <c r="P750">
        <v>700000</v>
      </c>
      <c r="Q750">
        <v>4.7463979531399338E-2</v>
      </c>
      <c r="R750">
        <v>0.17391304347826086</v>
      </c>
      <c r="S750">
        <v>0.375</v>
      </c>
      <c r="T750">
        <v>0.22</v>
      </c>
      <c r="U750">
        <v>0.2</v>
      </c>
      <c r="V750">
        <v>0.15555555555555556</v>
      </c>
      <c r="W750">
        <v>5.4516642539206373E-3</v>
      </c>
      <c r="X750">
        <v>0.17042508344155413</v>
      </c>
      <c r="Y750">
        <v>17.042508344155411</v>
      </c>
      <c r="Z750" t="s">
        <v>970</v>
      </c>
      <c r="AA750">
        <v>0.6</v>
      </c>
      <c r="AB750">
        <v>0.4</v>
      </c>
      <c r="AC750">
        <v>0.66666666666666663</v>
      </c>
      <c r="AD750" t="s">
        <v>977</v>
      </c>
      <c r="AE750">
        <v>2331552118</v>
      </c>
      <c r="AF750" t="s">
        <v>1032</v>
      </c>
    </row>
    <row r="751" spans="1:32" x14ac:dyDescent="0.35">
      <c r="A751">
        <v>749</v>
      </c>
      <c r="B751">
        <v>49</v>
      </c>
      <c r="C751">
        <v>2026</v>
      </c>
      <c r="D751" t="s">
        <v>892</v>
      </c>
      <c r="E751" t="s">
        <v>847</v>
      </c>
      <c r="F751" s="4">
        <v>45710</v>
      </c>
      <c r="G751" t="s">
        <v>18</v>
      </c>
      <c r="H751">
        <v>29155</v>
      </c>
      <c r="I751">
        <v>17493</v>
      </c>
      <c r="J751">
        <v>11662</v>
      </c>
      <c r="K751">
        <v>611552118</v>
      </c>
      <c r="L751">
        <v>2200000000</v>
      </c>
      <c r="M751">
        <v>130000000</v>
      </c>
      <c r="N751">
        <v>220000</v>
      </c>
      <c r="O751">
        <v>90000</v>
      </c>
      <c r="P751">
        <v>700000</v>
      </c>
      <c r="Q751">
        <v>4.7463979531399338E-2</v>
      </c>
      <c r="R751">
        <v>0.2391304347826087</v>
      </c>
      <c r="S751">
        <v>0.40625</v>
      </c>
      <c r="T751">
        <v>0.22</v>
      </c>
      <c r="U751">
        <v>0.2</v>
      </c>
      <c r="V751">
        <v>0.15555555555555556</v>
      </c>
      <c r="W751">
        <v>5.2560605596248733E-3</v>
      </c>
      <c r="X751">
        <v>0.18617802355692076</v>
      </c>
      <c r="Y751">
        <v>18.617802355692074</v>
      </c>
      <c r="Z751" t="s">
        <v>970</v>
      </c>
      <c r="AA751">
        <v>0.6</v>
      </c>
      <c r="AB751">
        <v>0.4</v>
      </c>
      <c r="AC751">
        <v>0.66666666666666663</v>
      </c>
      <c r="AD751" t="s">
        <v>977</v>
      </c>
      <c r="AE751">
        <v>2941552118</v>
      </c>
      <c r="AF751" t="s">
        <v>1033</v>
      </c>
    </row>
    <row r="752" spans="1:32" x14ac:dyDescent="0.35">
      <c r="A752">
        <v>750</v>
      </c>
      <c r="B752">
        <v>50</v>
      </c>
      <c r="C752">
        <v>2026</v>
      </c>
      <c r="D752" t="s">
        <v>893</v>
      </c>
      <c r="E752" t="s">
        <v>834</v>
      </c>
      <c r="F752" s="4">
        <v>46047</v>
      </c>
      <c r="G752" t="s">
        <v>18</v>
      </c>
      <c r="H752">
        <v>28429</v>
      </c>
      <c r="I752">
        <v>17057</v>
      </c>
      <c r="J752">
        <v>11372</v>
      </c>
      <c r="K752">
        <v>1988552118</v>
      </c>
      <c r="L752">
        <v>4800000000</v>
      </c>
      <c r="M752">
        <v>260000000</v>
      </c>
      <c r="N752">
        <v>720000</v>
      </c>
      <c r="O752">
        <v>300000</v>
      </c>
      <c r="P752">
        <v>4200000</v>
      </c>
      <c r="Q752">
        <v>0.15433614609094168</v>
      </c>
      <c r="R752">
        <v>0.52173913043478259</v>
      </c>
      <c r="S752">
        <v>0.8125</v>
      </c>
      <c r="T752">
        <v>0.72</v>
      </c>
      <c r="U752">
        <v>0.66666666666666663</v>
      </c>
      <c r="V752">
        <v>0.93333333333333335</v>
      </c>
      <c r="W752">
        <v>5.1251773503541596E-3</v>
      </c>
      <c r="X752">
        <v>0.53838159464548818</v>
      </c>
      <c r="Y752">
        <v>53.838159464548816</v>
      </c>
      <c r="Z752" t="s">
        <v>968</v>
      </c>
      <c r="AA752">
        <v>0.59998592986035382</v>
      </c>
      <c r="AB752">
        <v>0.40001407013964613</v>
      </c>
      <c r="AC752">
        <v>0.66670575130444976</v>
      </c>
      <c r="AD752" t="s">
        <v>976</v>
      </c>
      <c r="AE752">
        <v>7048552118</v>
      </c>
      <c r="AF752" t="s">
        <v>1029</v>
      </c>
    </row>
    <row r="753" spans="1:32" x14ac:dyDescent="0.35">
      <c r="A753">
        <v>751</v>
      </c>
      <c r="B753">
        <v>51</v>
      </c>
      <c r="C753">
        <v>2026</v>
      </c>
      <c r="D753" t="s">
        <v>894</v>
      </c>
      <c r="E753" t="s">
        <v>895</v>
      </c>
      <c r="F753" s="4">
        <v>45762</v>
      </c>
      <c r="G753" t="s">
        <v>24</v>
      </c>
      <c r="H753">
        <v>25310</v>
      </c>
      <c r="I753">
        <v>15186</v>
      </c>
      <c r="J753">
        <v>10124</v>
      </c>
      <c r="K753">
        <v>611552118</v>
      </c>
      <c r="L753">
        <v>1400000000</v>
      </c>
      <c r="M753">
        <v>120000000</v>
      </c>
      <c r="N753">
        <v>200000</v>
      </c>
      <c r="O753">
        <v>80000</v>
      </c>
      <c r="P753">
        <v>600000</v>
      </c>
      <c r="Q753">
        <v>4.7463979531399338E-2</v>
      </c>
      <c r="R753">
        <v>0.15217391304347827</v>
      </c>
      <c r="S753">
        <v>0.375</v>
      </c>
      <c r="T753">
        <v>0.2</v>
      </c>
      <c r="U753">
        <v>0.17777777777777778</v>
      </c>
      <c r="V753">
        <v>0.13333333333333333</v>
      </c>
      <c r="W753">
        <v>4.5628843342173054E-3</v>
      </c>
      <c r="X753">
        <v>0.15827610992091823</v>
      </c>
      <c r="Y753">
        <v>15.827610992091824</v>
      </c>
      <c r="Z753" t="s">
        <v>970</v>
      </c>
      <c r="AA753">
        <v>0.6</v>
      </c>
      <c r="AB753">
        <v>0.4</v>
      </c>
      <c r="AC753">
        <v>0.66666666666666663</v>
      </c>
      <c r="AD753" t="s">
        <v>977</v>
      </c>
      <c r="AE753">
        <v>2131552118</v>
      </c>
      <c r="AF753" t="s">
        <v>1024</v>
      </c>
    </row>
    <row r="754" spans="1:32" x14ac:dyDescent="0.35">
      <c r="A754">
        <v>752</v>
      </c>
      <c r="B754">
        <v>52</v>
      </c>
      <c r="C754">
        <v>2026</v>
      </c>
      <c r="D754" t="s">
        <v>896</v>
      </c>
      <c r="E754" t="s">
        <v>20</v>
      </c>
      <c r="F754" s="4">
        <v>46065</v>
      </c>
      <c r="G754" t="s">
        <v>839</v>
      </c>
      <c r="H754">
        <v>24951</v>
      </c>
      <c r="I754">
        <v>14971</v>
      </c>
      <c r="J754">
        <v>9980</v>
      </c>
      <c r="K754">
        <v>244552118</v>
      </c>
      <c r="L754">
        <v>400000000</v>
      </c>
      <c r="M754">
        <v>40000000</v>
      </c>
      <c r="N754">
        <v>90000</v>
      </c>
      <c r="O754">
        <v>30000</v>
      </c>
      <c r="P754">
        <v>200000</v>
      </c>
      <c r="Q754">
        <v>1.8980257579800184E-2</v>
      </c>
      <c r="R754">
        <v>4.3478260869565216E-2</v>
      </c>
      <c r="S754">
        <v>0.125</v>
      </c>
      <c r="T754">
        <v>0.09</v>
      </c>
      <c r="U754">
        <v>6.6666666666666666E-2</v>
      </c>
      <c r="V754">
        <v>4.4444444444444446E-2</v>
      </c>
      <c r="W754">
        <v>4.4981638491922559E-3</v>
      </c>
      <c r="X754">
        <v>5.6652548735601271E-2</v>
      </c>
      <c r="Y754">
        <v>5.6652548735601274</v>
      </c>
      <c r="Z754" t="s">
        <v>970</v>
      </c>
      <c r="AA754">
        <v>0.60001603142158633</v>
      </c>
      <c r="AB754">
        <v>0.39998396857841367</v>
      </c>
      <c r="AC754">
        <v>0.666622136129851</v>
      </c>
      <c r="AD754" t="s">
        <v>977</v>
      </c>
      <c r="AE754">
        <v>684552118</v>
      </c>
      <c r="AF754" t="s">
        <v>1033</v>
      </c>
    </row>
    <row r="755" spans="1:32" x14ac:dyDescent="0.35">
      <c r="A755">
        <v>753</v>
      </c>
      <c r="B755">
        <v>53</v>
      </c>
      <c r="C755">
        <v>2026</v>
      </c>
      <c r="D755" t="s">
        <v>897</v>
      </c>
      <c r="E755" t="s">
        <v>427</v>
      </c>
      <c r="F755" s="4">
        <v>45721</v>
      </c>
      <c r="G755" t="s">
        <v>259</v>
      </c>
      <c r="H755">
        <v>23690</v>
      </c>
      <c r="I755">
        <v>14214</v>
      </c>
      <c r="J755">
        <v>9476</v>
      </c>
      <c r="K755">
        <v>522552118</v>
      </c>
      <c r="L755">
        <v>1200000000</v>
      </c>
      <c r="M755">
        <v>90000000</v>
      </c>
      <c r="N755">
        <v>150000</v>
      </c>
      <c r="O755">
        <v>60000</v>
      </c>
      <c r="P755">
        <v>400000</v>
      </c>
      <c r="Q755">
        <v>4.0556482927333055E-2</v>
      </c>
      <c r="R755">
        <v>0.13043478260869565</v>
      </c>
      <c r="S755">
        <v>0.28125</v>
      </c>
      <c r="T755">
        <v>0.15</v>
      </c>
      <c r="U755">
        <v>0.13333333333333333</v>
      </c>
      <c r="V755">
        <v>8.8888888888888892E-2</v>
      </c>
      <c r="W755">
        <v>4.2708308920429861E-3</v>
      </c>
      <c r="X755">
        <v>0.12113137136852294</v>
      </c>
      <c r="Y755">
        <v>12.113137136852293</v>
      </c>
      <c r="Z755" t="s">
        <v>970</v>
      </c>
      <c r="AA755">
        <v>0.6</v>
      </c>
      <c r="AB755">
        <v>0.4</v>
      </c>
      <c r="AC755">
        <v>0.66666666666666663</v>
      </c>
      <c r="AD755" t="s">
        <v>977</v>
      </c>
      <c r="AE755">
        <v>1812552118</v>
      </c>
      <c r="AF755" t="s">
        <v>1034</v>
      </c>
    </row>
    <row r="756" spans="1:32" x14ac:dyDescent="0.35">
      <c r="A756">
        <v>754</v>
      </c>
      <c r="B756">
        <v>54</v>
      </c>
      <c r="C756">
        <v>2026</v>
      </c>
      <c r="D756" t="s">
        <v>898</v>
      </c>
      <c r="E756" t="s">
        <v>899</v>
      </c>
      <c r="F756" s="4">
        <v>44232</v>
      </c>
      <c r="G756" t="s">
        <v>24</v>
      </c>
      <c r="H756">
        <v>23431</v>
      </c>
      <c r="I756">
        <v>14059</v>
      </c>
      <c r="J756">
        <v>9372</v>
      </c>
      <c r="K756">
        <v>1488552118</v>
      </c>
      <c r="L756">
        <v>3600000000</v>
      </c>
      <c r="M756">
        <v>210000000</v>
      </c>
      <c r="N756">
        <v>500000</v>
      </c>
      <c r="O756">
        <v>200000</v>
      </c>
      <c r="P756">
        <v>2000000</v>
      </c>
      <c r="Q756">
        <v>0.1155299853939401</v>
      </c>
      <c r="R756">
        <v>0.39130434782608697</v>
      </c>
      <c r="S756">
        <v>0.65625</v>
      </c>
      <c r="T756">
        <v>0.5</v>
      </c>
      <c r="U756">
        <v>0.44444444444444442</v>
      </c>
      <c r="V756">
        <v>0.44444444444444442</v>
      </c>
      <c r="W756">
        <v>4.2241383972756105E-3</v>
      </c>
      <c r="X756">
        <v>0.36733040283615542</v>
      </c>
      <c r="Y756">
        <v>36.733040283615544</v>
      </c>
      <c r="Z756" t="s">
        <v>967</v>
      </c>
      <c r="AA756">
        <v>0.60001707140113525</v>
      </c>
      <c r="AB756">
        <v>0.39998292859886475</v>
      </c>
      <c r="AC756">
        <v>0.66661924745714485</v>
      </c>
      <c r="AD756" t="s">
        <v>977</v>
      </c>
      <c r="AE756">
        <v>5298552118</v>
      </c>
      <c r="AF756" t="s">
        <v>1033</v>
      </c>
    </row>
    <row r="757" spans="1:32" x14ac:dyDescent="0.35">
      <c r="A757">
        <v>755</v>
      </c>
      <c r="B757">
        <v>55</v>
      </c>
      <c r="C757">
        <v>2026</v>
      </c>
      <c r="D757" t="s">
        <v>806</v>
      </c>
      <c r="E757" t="s">
        <v>656</v>
      </c>
      <c r="F757" s="4">
        <v>45820</v>
      </c>
      <c r="G757" t="s">
        <v>18</v>
      </c>
      <c r="H757">
        <v>23117</v>
      </c>
      <c r="I757">
        <v>13870</v>
      </c>
      <c r="J757">
        <v>9247</v>
      </c>
      <c r="K757">
        <v>1122552118</v>
      </c>
      <c r="L757">
        <v>2200000000</v>
      </c>
      <c r="M757">
        <v>130000000</v>
      </c>
      <c r="N757">
        <v>240000</v>
      </c>
      <c r="O757">
        <v>100000</v>
      </c>
      <c r="P757">
        <v>700000</v>
      </c>
      <c r="Q757">
        <v>8.7123875763734954E-2</v>
      </c>
      <c r="R757">
        <v>0.2391304347826087</v>
      </c>
      <c r="S757">
        <v>0.40625</v>
      </c>
      <c r="T757">
        <v>0.24</v>
      </c>
      <c r="U757">
        <v>0.22222222222222221</v>
      </c>
      <c r="V757">
        <v>0.15555555555555556</v>
      </c>
      <c r="W757">
        <v>4.1675305078665136E-3</v>
      </c>
      <c r="X757">
        <v>0.19888595546193666</v>
      </c>
      <c r="Y757">
        <v>19.888595546193667</v>
      </c>
      <c r="Z757" t="s">
        <v>970</v>
      </c>
      <c r="AA757">
        <v>0.599991348358351</v>
      </c>
      <c r="AB757">
        <v>0.400008651641649</v>
      </c>
      <c r="AC757">
        <v>0.66669069935111747</v>
      </c>
      <c r="AD757" t="s">
        <v>976</v>
      </c>
      <c r="AE757">
        <v>3452552118</v>
      </c>
      <c r="AF757" t="s">
        <v>1027</v>
      </c>
    </row>
    <row r="758" spans="1:32" x14ac:dyDescent="0.35">
      <c r="A758">
        <v>756</v>
      </c>
      <c r="B758">
        <v>56</v>
      </c>
      <c r="C758">
        <v>2026</v>
      </c>
      <c r="D758" t="s">
        <v>900</v>
      </c>
      <c r="E758" t="s">
        <v>104</v>
      </c>
      <c r="F758" s="4">
        <v>44071</v>
      </c>
      <c r="G758" t="s">
        <v>48</v>
      </c>
      <c r="H758">
        <v>22380</v>
      </c>
      <c r="I758">
        <v>13428</v>
      </c>
      <c r="J758">
        <v>8952</v>
      </c>
      <c r="K758">
        <v>2112552118</v>
      </c>
      <c r="L758">
        <v>3800000000</v>
      </c>
      <c r="M758">
        <v>300000000</v>
      </c>
      <c r="N758">
        <v>900000</v>
      </c>
      <c r="O758">
        <v>400000</v>
      </c>
      <c r="P758">
        <v>3500000</v>
      </c>
      <c r="Q758">
        <v>0.16396007394379808</v>
      </c>
      <c r="R758">
        <v>0.41304347826086957</v>
      </c>
      <c r="S758">
        <v>0.9375</v>
      </c>
      <c r="T758">
        <v>0.9</v>
      </c>
      <c r="U758">
        <v>0.88888888888888884</v>
      </c>
      <c r="V758">
        <v>0.77777777777777779</v>
      </c>
      <c r="W758">
        <v>4.0346642196674555E-3</v>
      </c>
      <c r="X758">
        <v>0.57568790656728386</v>
      </c>
      <c r="Y758">
        <v>57.568790656728389</v>
      </c>
      <c r="Z758" t="s">
        <v>968</v>
      </c>
      <c r="AA758">
        <v>0.6</v>
      </c>
      <c r="AB758">
        <v>0.4</v>
      </c>
      <c r="AC758">
        <v>0.66666666666666663</v>
      </c>
      <c r="AD758" t="s">
        <v>977</v>
      </c>
      <c r="AE758">
        <v>6212552118</v>
      </c>
      <c r="AF758" t="s">
        <v>1031</v>
      </c>
    </row>
    <row r="759" spans="1:32" x14ac:dyDescent="0.35">
      <c r="A759">
        <v>757</v>
      </c>
      <c r="B759">
        <v>57</v>
      </c>
      <c r="C759">
        <v>2026</v>
      </c>
      <c r="D759" t="s">
        <v>804</v>
      </c>
      <c r="E759" t="s">
        <v>74</v>
      </c>
      <c r="F759" s="4">
        <v>45839</v>
      </c>
      <c r="G759" t="s">
        <v>24</v>
      </c>
      <c r="H759">
        <v>21580</v>
      </c>
      <c r="I759">
        <v>12948</v>
      </c>
      <c r="J759">
        <v>8632</v>
      </c>
      <c r="K759">
        <v>522552118</v>
      </c>
      <c r="L759">
        <v>1200000000</v>
      </c>
      <c r="M759">
        <v>100000000</v>
      </c>
      <c r="N759">
        <v>180000</v>
      </c>
      <c r="O759">
        <v>70000</v>
      </c>
      <c r="P759">
        <v>500000</v>
      </c>
      <c r="Q759">
        <v>4.0556482927333055E-2</v>
      </c>
      <c r="R759">
        <v>0.13043478260869565</v>
      </c>
      <c r="S759">
        <v>0.3125</v>
      </c>
      <c r="T759">
        <v>0.18</v>
      </c>
      <c r="U759">
        <v>0.15555555555555556</v>
      </c>
      <c r="V759">
        <v>0.1111111111111111</v>
      </c>
      <c r="W759">
        <v>3.8904402976060633E-3</v>
      </c>
      <c r="X759">
        <v>0.13553258395869044</v>
      </c>
      <c r="Y759">
        <v>13.553258395869044</v>
      </c>
      <c r="Z759" t="s">
        <v>970</v>
      </c>
      <c r="AA759">
        <v>0.6</v>
      </c>
      <c r="AB759">
        <v>0.4</v>
      </c>
      <c r="AC759">
        <v>0.66666666666666663</v>
      </c>
      <c r="AD759" t="s">
        <v>977</v>
      </c>
      <c r="AE759">
        <v>1822552118</v>
      </c>
      <c r="AF759" t="s">
        <v>1028</v>
      </c>
    </row>
    <row r="760" spans="1:32" x14ac:dyDescent="0.35">
      <c r="A760">
        <v>758</v>
      </c>
      <c r="B760">
        <v>58</v>
      </c>
      <c r="C760">
        <v>2026</v>
      </c>
      <c r="D760" t="s">
        <v>901</v>
      </c>
      <c r="E760" t="s">
        <v>902</v>
      </c>
      <c r="F760" s="4">
        <v>45795</v>
      </c>
      <c r="G760" t="s">
        <v>24</v>
      </c>
      <c r="H760">
        <v>20000</v>
      </c>
      <c r="I760">
        <v>12000</v>
      </c>
      <c r="J760">
        <v>8000</v>
      </c>
      <c r="K760">
        <v>611552118</v>
      </c>
      <c r="L760">
        <v>2000000000</v>
      </c>
      <c r="M760">
        <v>110000000</v>
      </c>
      <c r="N760">
        <v>200000</v>
      </c>
      <c r="O760">
        <v>80000</v>
      </c>
      <c r="P760">
        <v>600000</v>
      </c>
      <c r="Q760">
        <v>4.7463979531399338E-2</v>
      </c>
      <c r="R760">
        <v>0.21739130434782608</v>
      </c>
      <c r="S760">
        <v>0.34375</v>
      </c>
      <c r="T760">
        <v>0.2</v>
      </c>
      <c r="U760">
        <v>0.17777777777777778</v>
      </c>
      <c r="V760">
        <v>0.13333333333333333</v>
      </c>
      <c r="W760">
        <v>3.6055980515348131E-3</v>
      </c>
      <c r="X760">
        <v>0.16457026495156227</v>
      </c>
      <c r="Y760">
        <v>16.457026495156228</v>
      </c>
      <c r="Z760" t="s">
        <v>970</v>
      </c>
      <c r="AA760">
        <v>0.6</v>
      </c>
      <c r="AB760">
        <v>0.4</v>
      </c>
      <c r="AC760">
        <v>0.66666666666666663</v>
      </c>
      <c r="AD760" t="s">
        <v>977</v>
      </c>
      <c r="AE760">
        <v>2721552118</v>
      </c>
      <c r="AF760" t="s">
        <v>1032</v>
      </c>
    </row>
    <row r="761" spans="1:32" x14ac:dyDescent="0.35">
      <c r="A761">
        <v>759</v>
      </c>
      <c r="B761">
        <v>59</v>
      </c>
      <c r="C761">
        <v>2026</v>
      </c>
      <c r="D761" t="s">
        <v>903</v>
      </c>
      <c r="E761" t="s">
        <v>904</v>
      </c>
      <c r="F761" s="4">
        <v>45870</v>
      </c>
      <c r="G761" t="s">
        <v>18</v>
      </c>
      <c r="H761">
        <v>20000</v>
      </c>
      <c r="I761">
        <v>12000</v>
      </c>
      <c r="J761">
        <v>8000</v>
      </c>
      <c r="K761">
        <v>1744552118</v>
      </c>
      <c r="L761">
        <v>3800000000</v>
      </c>
      <c r="M761">
        <v>240000000</v>
      </c>
      <c r="N761">
        <v>550000</v>
      </c>
      <c r="O761">
        <v>230000</v>
      </c>
      <c r="P761">
        <v>3800000</v>
      </c>
      <c r="Q761">
        <v>0.1353987396708049</v>
      </c>
      <c r="R761">
        <v>0.41304347826086957</v>
      </c>
      <c r="S761">
        <v>0.75</v>
      </c>
      <c r="T761">
        <v>0.55000000000000004</v>
      </c>
      <c r="U761">
        <v>0.51111111111111107</v>
      </c>
      <c r="V761">
        <v>0.84444444444444444</v>
      </c>
      <c r="W761">
        <v>3.6055980515348131E-3</v>
      </c>
      <c r="X761">
        <v>0.45226355800853929</v>
      </c>
      <c r="Y761">
        <v>45.226355800853931</v>
      </c>
      <c r="Z761" t="s">
        <v>968</v>
      </c>
      <c r="AA761">
        <v>0.6</v>
      </c>
      <c r="AB761">
        <v>0.4</v>
      </c>
      <c r="AC761">
        <v>0.66666666666666663</v>
      </c>
      <c r="AD761" t="s">
        <v>977</v>
      </c>
      <c r="AE761">
        <v>5784552118</v>
      </c>
      <c r="AF761" t="s">
        <v>1031</v>
      </c>
    </row>
    <row r="762" spans="1:32" x14ac:dyDescent="0.35">
      <c r="A762">
        <v>760</v>
      </c>
      <c r="B762">
        <v>60</v>
      </c>
      <c r="C762">
        <v>2026</v>
      </c>
      <c r="D762" t="s">
        <v>905</v>
      </c>
      <c r="E762" t="s">
        <v>82</v>
      </c>
      <c r="F762" s="4">
        <v>45361</v>
      </c>
      <c r="G762" t="s">
        <v>24</v>
      </c>
      <c r="H762">
        <v>19600</v>
      </c>
      <c r="I762">
        <v>11760</v>
      </c>
      <c r="J762">
        <v>7840</v>
      </c>
      <c r="K762">
        <v>2112552118</v>
      </c>
      <c r="L762">
        <v>4200000000</v>
      </c>
      <c r="M762">
        <v>260000000</v>
      </c>
      <c r="N762">
        <v>600000</v>
      </c>
      <c r="O762">
        <v>250000</v>
      </c>
      <c r="P762">
        <v>2200000</v>
      </c>
      <c r="Q762">
        <v>0.16396007394379808</v>
      </c>
      <c r="R762">
        <v>0.45652173913043476</v>
      </c>
      <c r="S762">
        <v>0.8125</v>
      </c>
      <c r="T762">
        <v>0.6</v>
      </c>
      <c r="U762">
        <v>0.55555555555555558</v>
      </c>
      <c r="V762">
        <v>0.48888888888888887</v>
      </c>
      <c r="W762">
        <v>3.5334860905041165E-3</v>
      </c>
      <c r="X762">
        <v>0.44427408132090196</v>
      </c>
      <c r="Y762">
        <v>44.427408132090193</v>
      </c>
      <c r="Z762" t="s">
        <v>968</v>
      </c>
      <c r="AA762">
        <v>0.6</v>
      </c>
      <c r="AB762">
        <v>0.4</v>
      </c>
      <c r="AC762">
        <v>0.66666666666666663</v>
      </c>
      <c r="AD762" t="s">
        <v>977</v>
      </c>
      <c r="AE762">
        <v>6572552118</v>
      </c>
      <c r="AF762" t="s">
        <v>1034</v>
      </c>
    </row>
    <row r="763" spans="1:32" x14ac:dyDescent="0.35">
      <c r="A763">
        <v>761</v>
      </c>
      <c r="B763">
        <v>61</v>
      </c>
      <c r="C763">
        <v>2026</v>
      </c>
      <c r="D763" t="s">
        <v>709</v>
      </c>
      <c r="E763" t="s">
        <v>20</v>
      </c>
      <c r="F763" s="4">
        <v>45915</v>
      </c>
      <c r="G763" t="s">
        <v>21</v>
      </c>
      <c r="H763">
        <v>19143</v>
      </c>
      <c r="I763">
        <v>11486</v>
      </c>
      <c r="J763">
        <v>7657</v>
      </c>
      <c r="K763">
        <v>1122552118</v>
      </c>
      <c r="L763">
        <v>2600000000</v>
      </c>
      <c r="M763">
        <v>200000000</v>
      </c>
      <c r="N763">
        <v>400000</v>
      </c>
      <c r="O763">
        <v>170000</v>
      </c>
      <c r="P763">
        <v>1200000</v>
      </c>
      <c r="Q763">
        <v>8.7123875763734954E-2</v>
      </c>
      <c r="R763">
        <v>0.28260869565217389</v>
      </c>
      <c r="S763">
        <v>0.625</v>
      </c>
      <c r="T763">
        <v>0.4</v>
      </c>
      <c r="U763">
        <v>0.37777777777777777</v>
      </c>
      <c r="V763">
        <v>0.26666666666666666</v>
      </c>
      <c r="W763">
        <v>3.4510981750265463E-3</v>
      </c>
      <c r="X763">
        <v>0.29496650780870592</v>
      </c>
      <c r="Y763">
        <v>29.496650780870592</v>
      </c>
      <c r="Z763" t="s">
        <v>967</v>
      </c>
      <c r="AA763">
        <v>0.6000104476832262</v>
      </c>
      <c r="AB763">
        <v>0.39998955231677374</v>
      </c>
      <c r="AC763">
        <v>0.66663764582970575</v>
      </c>
      <c r="AD763" t="s">
        <v>977</v>
      </c>
      <c r="AE763">
        <v>3922552118</v>
      </c>
      <c r="AF763" t="s">
        <v>1025</v>
      </c>
    </row>
    <row r="764" spans="1:32" x14ac:dyDescent="0.35">
      <c r="A764">
        <v>762</v>
      </c>
      <c r="B764">
        <v>62</v>
      </c>
      <c r="C764">
        <v>2026</v>
      </c>
      <c r="D764" t="s">
        <v>906</v>
      </c>
      <c r="E764" t="s">
        <v>907</v>
      </c>
      <c r="F764" s="4">
        <v>45833</v>
      </c>
      <c r="G764" t="s">
        <v>48</v>
      </c>
      <c r="H764">
        <v>19059</v>
      </c>
      <c r="I764">
        <v>11435</v>
      </c>
      <c r="J764">
        <v>7624</v>
      </c>
      <c r="K764">
        <v>611552118</v>
      </c>
      <c r="L764">
        <v>1500000000</v>
      </c>
      <c r="M764">
        <v>120000000</v>
      </c>
      <c r="N764">
        <v>220000</v>
      </c>
      <c r="O764">
        <v>90000</v>
      </c>
      <c r="P764">
        <v>700000</v>
      </c>
      <c r="Q764">
        <v>4.7463979531399338E-2</v>
      </c>
      <c r="R764">
        <v>0.16304347826086957</v>
      </c>
      <c r="S764">
        <v>0.375</v>
      </c>
      <c r="T764">
        <v>0.22</v>
      </c>
      <c r="U764">
        <v>0.2</v>
      </c>
      <c r="V764">
        <v>0.15555555555555556</v>
      </c>
      <c r="W764">
        <v>3.4359546632100999E-3</v>
      </c>
      <c r="X764">
        <v>0.1683555292996195</v>
      </c>
      <c r="Y764">
        <v>16.835552929961949</v>
      </c>
      <c r="Z764" t="s">
        <v>970</v>
      </c>
      <c r="AA764">
        <v>0.59997901254000729</v>
      </c>
      <c r="AB764">
        <v>0.40002098745999265</v>
      </c>
      <c r="AC764">
        <v>0.66672496720594665</v>
      </c>
      <c r="AD764" t="s">
        <v>976</v>
      </c>
      <c r="AE764">
        <v>2231552118</v>
      </c>
      <c r="AF764" t="s">
        <v>1027</v>
      </c>
    </row>
    <row r="765" spans="1:32" x14ac:dyDescent="0.35">
      <c r="A765">
        <v>763</v>
      </c>
      <c r="B765">
        <v>63</v>
      </c>
      <c r="C765">
        <v>2026</v>
      </c>
      <c r="D765" t="s">
        <v>908</v>
      </c>
      <c r="E765" t="s">
        <v>166</v>
      </c>
      <c r="F765" s="4">
        <v>45850</v>
      </c>
      <c r="G765" t="s">
        <v>24</v>
      </c>
      <c r="H765">
        <v>18704</v>
      </c>
      <c r="I765">
        <v>11222</v>
      </c>
      <c r="J765">
        <v>7482</v>
      </c>
      <c r="K765">
        <v>744552118</v>
      </c>
      <c r="L765">
        <v>1800000000</v>
      </c>
      <c r="M765">
        <v>140000000</v>
      </c>
      <c r="N765">
        <v>260000</v>
      </c>
      <c r="O765">
        <v>110000</v>
      </c>
      <c r="P765">
        <v>800000</v>
      </c>
      <c r="Q765">
        <v>5.7786418276801761E-2</v>
      </c>
      <c r="R765">
        <v>0.19565217391304349</v>
      </c>
      <c r="S765">
        <v>0.4375</v>
      </c>
      <c r="T765">
        <v>0.26</v>
      </c>
      <c r="U765">
        <v>0.24444444444444444</v>
      </c>
      <c r="V765">
        <v>0.17777777777777778</v>
      </c>
      <c r="W765">
        <v>3.3719552977953572E-3</v>
      </c>
      <c r="X765">
        <v>0.19916945104891035</v>
      </c>
      <c r="Y765">
        <v>19.916945104891035</v>
      </c>
      <c r="Z765" t="s">
        <v>970</v>
      </c>
      <c r="AA765">
        <v>0.59997861420017107</v>
      </c>
      <c r="AB765">
        <v>0.40002138579982893</v>
      </c>
      <c r="AC765">
        <v>0.66672607378363924</v>
      </c>
      <c r="AD765" t="s">
        <v>976</v>
      </c>
      <c r="AE765">
        <v>2684552118</v>
      </c>
      <c r="AF765" t="s">
        <v>1028</v>
      </c>
    </row>
    <row r="766" spans="1:32" x14ac:dyDescent="0.35">
      <c r="A766">
        <v>764</v>
      </c>
      <c r="B766">
        <v>64</v>
      </c>
      <c r="C766">
        <v>2026</v>
      </c>
      <c r="D766" t="s">
        <v>909</v>
      </c>
      <c r="E766" t="s">
        <v>910</v>
      </c>
      <c r="F766" s="4">
        <v>45874</v>
      </c>
      <c r="G766" t="s">
        <v>215</v>
      </c>
      <c r="H766">
        <v>18562</v>
      </c>
      <c r="I766">
        <v>11137</v>
      </c>
      <c r="J766">
        <v>7425</v>
      </c>
      <c r="K766">
        <v>1122552118</v>
      </c>
      <c r="L766">
        <v>2800000000</v>
      </c>
      <c r="M766">
        <v>180000000</v>
      </c>
      <c r="N766">
        <v>320000</v>
      </c>
      <c r="O766">
        <v>140000</v>
      </c>
      <c r="P766">
        <v>1800000</v>
      </c>
      <c r="Q766">
        <v>8.7123875763734954E-2</v>
      </c>
      <c r="R766">
        <v>0.30434782608695654</v>
      </c>
      <c r="S766">
        <v>0.5625</v>
      </c>
      <c r="T766">
        <v>0.32</v>
      </c>
      <c r="U766">
        <v>0.31111111111111112</v>
      </c>
      <c r="V766">
        <v>0.4</v>
      </c>
      <c r="W766">
        <v>3.3463555516294601E-3</v>
      </c>
      <c r="X766">
        <v>0.2854089716273786</v>
      </c>
      <c r="Y766">
        <v>28.54089716273786</v>
      </c>
      <c r="Z766" t="s">
        <v>967</v>
      </c>
      <c r="AA766">
        <v>0.59998922529899801</v>
      </c>
      <c r="AB766">
        <v>0.40001077470100205</v>
      </c>
      <c r="AC766">
        <v>0.66669659692915506</v>
      </c>
      <c r="AD766" t="s">
        <v>976</v>
      </c>
      <c r="AE766">
        <v>4102552118</v>
      </c>
      <c r="AF766" t="s">
        <v>1031</v>
      </c>
    </row>
    <row r="767" spans="1:32" x14ac:dyDescent="0.35">
      <c r="A767">
        <v>765</v>
      </c>
      <c r="B767">
        <v>65</v>
      </c>
      <c r="C767">
        <v>2026</v>
      </c>
      <c r="D767" t="s">
        <v>911</v>
      </c>
      <c r="E767" t="s">
        <v>912</v>
      </c>
      <c r="F767" s="4">
        <v>45805</v>
      </c>
      <c r="G767" t="s">
        <v>788</v>
      </c>
      <c r="H767">
        <v>18492</v>
      </c>
      <c r="I767">
        <v>11095</v>
      </c>
      <c r="J767">
        <v>7397</v>
      </c>
      <c r="K767">
        <v>822552118</v>
      </c>
      <c r="L767">
        <v>2000000000</v>
      </c>
      <c r="M767">
        <v>150000000</v>
      </c>
      <c r="N767">
        <v>260000</v>
      </c>
      <c r="O767">
        <v>110000</v>
      </c>
      <c r="P767">
        <v>800000</v>
      </c>
      <c r="Q767">
        <v>6.3840179345534001E-2</v>
      </c>
      <c r="R767">
        <v>0.21739130434782608</v>
      </c>
      <c r="S767">
        <v>0.46875</v>
      </c>
      <c r="T767">
        <v>0.26</v>
      </c>
      <c r="U767">
        <v>0.24444444444444444</v>
      </c>
      <c r="V767">
        <v>0.17777777777777778</v>
      </c>
      <c r="W767">
        <v>3.3337359584490879E-3</v>
      </c>
      <c r="X767">
        <v>0.20863807608786708</v>
      </c>
      <c r="Y767">
        <v>20.863807608786708</v>
      </c>
      <c r="Z767" t="s">
        <v>967</v>
      </c>
      <c r="AA767">
        <v>0.5999891845122215</v>
      </c>
      <c r="AB767">
        <v>0.4000108154877785</v>
      </c>
      <c r="AC767">
        <v>0.66669671022983323</v>
      </c>
      <c r="AD767" t="s">
        <v>976</v>
      </c>
      <c r="AE767">
        <v>2972552118</v>
      </c>
      <c r="AF767" t="s">
        <v>1032</v>
      </c>
    </row>
    <row r="768" spans="1:32" x14ac:dyDescent="0.35">
      <c r="A768">
        <v>766</v>
      </c>
      <c r="B768">
        <v>66</v>
      </c>
      <c r="C768">
        <v>2026</v>
      </c>
      <c r="D768" t="s">
        <v>913</v>
      </c>
      <c r="E768" t="s">
        <v>914</v>
      </c>
      <c r="F768" s="4">
        <v>45816</v>
      </c>
      <c r="G768" t="s">
        <v>367</v>
      </c>
      <c r="H768">
        <v>18205</v>
      </c>
      <c r="I768">
        <v>10923</v>
      </c>
      <c r="J768">
        <v>7282</v>
      </c>
      <c r="K768">
        <v>822552118</v>
      </c>
      <c r="L768">
        <v>1800000000</v>
      </c>
      <c r="M768">
        <v>120000000</v>
      </c>
      <c r="N768">
        <v>200000</v>
      </c>
      <c r="O768">
        <v>90000</v>
      </c>
      <c r="P768">
        <v>600000</v>
      </c>
      <c r="Q768">
        <v>6.3840179345534001E-2</v>
      </c>
      <c r="R768">
        <v>0.19565217391304349</v>
      </c>
      <c r="S768">
        <v>0.375</v>
      </c>
      <c r="T768">
        <v>0.2</v>
      </c>
      <c r="U768">
        <v>0.2</v>
      </c>
      <c r="V768">
        <v>0.13333333333333333</v>
      </c>
      <c r="W768">
        <v>3.2819956264095633E-3</v>
      </c>
      <c r="X768">
        <v>0.17136312136631854</v>
      </c>
      <c r="Y768">
        <v>17.136312136631854</v>
      </c>
      <c r="Z768" t="s">
        <v>970</v>
      </c>
      <c r="AA768">
        <v>0.6</v>
      </c>
      <c r="AB768">
        <v>0.4</v>
      </c>
      <c r="AC768">
        <v>0.66666666666666663</v>
      </c>
      <c r="AD768" t="s">
        <v>977</v>
      </c>
      <c r="AE768">
        <v>2742552118</v>
      </c>
      <c r="AF768" t="s">
        <v>1027</v>
      </c>
    </row>
    <row r="769" spans="1:32" x14ac:dyDescent="0.35">
      <c r="A769">
        <v>767</v>
      </c>
      <c r="B769">
        <v>67</v>
      </c>
      <c r="C769">
        <v>2026</v>
      </c>
      <c r="D769" t="s">
        <v>915</v>
      </c>
      <c r="E769" t="s">
        <v>279</v>
      </c>
      <c r="F769" s="4">
        <v>45769</v>
      </c>
      <c r="G769" t="s">
        <v>24</v>
      </c>
      <c r="H769">
        <v>17888</v>
      </c>
      <c r="I769">
        <v>10733</v>
      </c>
      <c r="J769">
        <v>7155</v>
      </c>
      <c r="K769">
        <v>611552118</v>
      </c>
      <c r="L769">
        <v>1400000000</v>
      </c>
      <c r="M769">
        <v>110000000</v>
      </c>
      <c r="N769">
        <v>190000</v>
      </c>
      <c r="O769">
        <v>80000</v>
      </c>
      <c r="P769">
        <v>600000</v>
      </c>
      <c r="Q769">
        <v>4.7463979531399338E-2</v>
      </c>
      <c r="R769">
        <v>0.15217391304347827</v>
      </c>
      <c r="S769">
        <v>0.34375</v>
      </c>
      <c r="T769">
        <v>0.19</v>
      </c>
      <c r="U769">
        <v>0.17777777777777778</v>
      </c>
      <c r="V769">
        <v>0.13333333333333333</v>
      </c>
      <c r="W769">
        <v>3.2248468972927366E-3</v>
      </c>
      <c r="X769">
        <v>0.15204142580285651</v>
      </c>
      <c r="Y769">
        <v>15.204142580285652</v>
      </c>
      <c r="Z769" t="s">
        <v>970</v>
      </c>
      <c r="AA769">
        <v>0.60001118067978532</v>
      </c>
      <c r="AB769">
        <v>0.39998881932021468</v>
      </c>
      <c r="AC769">
        <v>0.66663560980154668</v>
      </c>
      <c r="AD769" t="s">
        <v>977</v>
      </c>
      <c r="AE769">
        <v>2121552118</v>
      </c>
      <c r="AF769" t="s">
        <v>1024</v>
      </c>
    </row>
    <row r="770" spans="1:32" x14ac:dyDescent="0.35">
      <c r="A770">
        <v>768</v>
      </c>
      <c r="B770">
        <v>68</v>
      </c>
      <c r="C770">
        <v>2026</v>
      </c>
      <c r="D770" t="s">
        <v>916</v>
      </c>
      <c r="E770" t="s">
        <v>727</v>
      </c>
      <c r="F770" s="4">
        <v>46080</v>
      </c>
      <c r="G770" t="s">
        <v>59</v>
      </c>
      <c r="H770">
        <v>17500</v>
      </c>
      <c r="I770">
        <v>10500</v>
      </c>
      <c r="J770">
        <v>7000</v>
      </c>
      <c r="K770">
        <v>522552118</v>
      </c>
      <c r="L770">
        <v>1200000000</v>
      </c>
      <c r="M770">
        <v>95000000</v>
      </c>
      <c r="N770">
        <v>170000</v>
      </c>
      <c r="O770">
        <v>70000</v>
      </c>
      <c r="P770">
        <v>500000</v>
      </c>
      <c r="Q770">
        <v>4.0556482927333055E-2</v>
      </c>
      <c r="R770">
        <v>0.13043478260869565</v>
      </c>
      <c r="S770">
        <v>0.296875</v>
      </c>
      <c r="T770">
        <v>0.17</v>
      </c>
      <c r="U770">
        <v>0.15555555555555556</v>
      </c>
      <c r="V770">
        <v>0.1111111111111111</v>
      </c>
      <c r="W770">
        <v>3.1548982950929615E-3</v>
      </c>
      <c r="X770">
        <v>0.131707924338414</v>
      </c>
      <c r="Y770">
        <v>13.170792433841399</v>
      </c>
      <c r="Z770" t="s">
        <v>970</v>
      </c>
      <c r="AA770">
        <v>0.6</v>
      </c>
      <c r="AB770">
        <v>0.4</v>
      </c>
      <c r="AC770">
        <v>0.66666666666666663</v>
      </c>
      <c r="AD770" t="s">
        <v>977</v>
      </c>
      <c r="AE770">
        <v>1817552118</v>
      </c>
      <c r="AF770" t="s">
        <v>1033</v>
      </c>
    </row>
    <row r="771" spans="1:32" x14ac:dyDescent="0.35">
      <c r="A771">
        <v>769</v>
      </c>
      <c r="B771">
        <v>69</v>
      </c>
      <c r="C771">
        <v>2026</v>
      </c>
      <c r="D771" t="s">
        <v>606</v>
      </c>
      <c r="E771" t="s">
        <v>214</v>
      </c>
      <c r="F771" s="4">
        <v>45853</v>
      </c>
      <c r="G771" t="s">
        <v>215</v>
      </c>
      <c r="H771">
        <v>17136</v>
      </c>
      <c r="I771">
        <v>10282</v>
      </c>
      <c r="J771">
        <v>6854</v>
      </c>
      <c r="K771">
        <v>1488552118</v>
      </c>
      <c r="L771">
        <v>2400000000</v>
      </c>
      <c r="M771">
        <v>180000000</v>
      </c>
      <c r="N771">
        <v>320000</v>
      </c>
      <c r="O771">
        <v>140000</v>
      </c>
      <c r="P771">
        <v>1800000</v>
      </c>
      <c r="Q771">
        <v>0.1155299853939401</v>
      </c>
      <c r="R771">
        <v>0.2608695652173913</v>
      </c>
      <c r="S771">
        <v>0.5625</v>
      </c>
      <c r="T771">
        <v>0.32</v>
      </c>
      <c r="U771">
        <v>0.31111111111111112</v>
      </c>
      <c r="V771">
        <v>0.4</v>
      </c>
      <c r="W771">
        <v>3.0892764105550276E-3</v>
      </c>
      <c r="X771">
        <v>0.28310248830747126</v>
      </c>
      <c r="Y771">
        <v>28.310248830747124</v>
      </c>
      <c r="Z771" t="s">
        <v>967</v>
      </c>
      <c r="AA771">
        <v>0.60002334267040147</v>
      </c>
      <c r="AB771">
        <v>0.39997665732959853</v>
      </c>
      <c r="AC771">
        <v>0.66660182843804705</v>
      </c>
      <c r="AD771" t="s">
        <v>977</v>
      </c>
      <c r="AE771">
        <v>4068552118</v>
      </c>
      <c r="AF771" t="s">
        <v>1028</v>
      </c>
    </row>
    <row r="772" spans="1:32" x14ac:dyDescent="0.35">
      <c r="A772">
        <v>770</v>
      </c>
      <c r="B772">
        <v>70</v>
      </c>
      <c r="C772">
        <v>2026</v>
      </c>
      <c r="D772" t="s">
        <v>917</v>
      </c>
      <c r="E772" t="s">
        <v>918</v>
      </c>
      <c r="F772" s="4">
        <v>45746</v>
      </c>
      <c r="G772" t="s">
        <v>24</v>
      </c>
      <c r="H772">
        <v>16898</v>
      </c>
      <c r="I772">
        <v>10139</v>
      </c>
      <c r="J772">
        <v>6759</v>
      </c>
      <c r="K772">
        <v>611552118</v>
      </c>
      <c r="L772">
        <v>2000000000</v>
      </c>
      <c r="M772">
        <v>110000000</v>
      </c>
      <c r="N772">
        <v>200000</v>
      </c>
      <c r="O772">
        <v>80000</v>
      </c>
      <c r="P772">
        <v>600000</v>
      </c>
      <c r="Q772">
        <v>4.7463979531399338E-2</v>
      </c>
      <c r="R772">
        <v>0.21739130434782608</v>
      </c>
      <c r="S772">
        <v>0.34375</v>
      </c>
      <c r="T772">
        <v>0.2</v>
      </c>
      <c r="U772">
        <v>0.17777777777777778</v>
      </c>
      <c r="V772">
        <v>0.13333333333333333</v>
      </c>
      <c r="W772">
        <v>3.0463697937417634E-3</v>
      </c>
      <c r="X772">
        <v>0.16450874984320504</v>
      </c>
      <c r="Y772">
        <v>16.450874984320503</v>
      </c>
      <c r="Z772" t="s">
        <v>970</v>
      </c>
      <c r="AA772">
        <v>0.60001183572020356</v>
      </c>
      <c r="AB772">
        <v>0.39998816427979644</v>
      </c>
      <c r="AC772">
        <v>0.66663379031462666</v>
      </c>
      <c r="AD772" t="s">
        <v>977</v>
      </c>
      <c r="AE772">
        <v>2721552118</v>
      </c>
      <c r="AF772" t="s">
        <v>1034</v>
      </c>
    </row>
    <row r="773" spans="1:32" x14ac:dyDescent="0.35">
      <c r="A773">
        <v>771</v>
      </c>
      <c r="B773">
        <v>71</v>
      </c>
      <c r="C773">
        <v>2026</v>
      </c>
      <c r="D773" t="s">
        <v>919</v>
      </c>
      <c r="E773" t="s">
        <v>920</v>
      </c>
      <c r="F773" s="4">
        <v>45887</v>
      </c>
      <c r="G773" t="s">
        <v>59</v>
      </c>
      <c r="H773">
        <v>16588</v>
      </c>
      <c r="I773">
        <v>9953</v>
      </c>
      <c r="J773">
        <v>6635</v>
      </c>
      <c r="K773">
        <v>1488552118</v>
      </c>
      <c r="L773">
        <v>3200000000</v>
      </c>
      <c r="M773">
        <v>210000000</v>
      </c>
      <c r="N773">
        <v>400000</v>
      </c>
      <c r="O773">
        <v>170000</v>
      </c>
      <c r="P773">
        <v>1500000</v>
      </c>
      <c r="Q773">
        <v>0.1155299853939401</v>
      </c>
      <c r="R773">
        <v>0.34782608695652173</v>
      </c>
      <c r="S773">
        <v>0.65625</v>
      </c>
      <c r="T773">
        <v>0.4</v>
      </c>
      <c r="U773">
        <v>0.37777777777777777</v>
      </c>
      <c r="V773">
        <v>0.33333333333333331</v>
      </c>
      <c r="W773">
        <v>2.9904830239429738E-3</v>
      </c>
      <c r="X773">
        <v>0.32380339639726269</v>
      </c>
      <c r="Y773">
        <v>32.380339639726266</v>
      </c>
      <c r="Z773" t="s">
        <v>967</v>
      </c>
      <c r="AA773">
        <v>0.60001205690860859</v>
      </c>
      <c r="AB773">
        <v>0.39998794309139135</v>
      </c>
      <c r="AC773">
        <v>0.66663317592685623</v>
      </c>
      <c r="AD773" t="s">
        <v>977</v>
      </c>
      <c r="AE773">
        <v>4898552118</v>
      </c>
      <c r="AF773" t="s">
        <v>1031</v>
      </c>
    </row>
    <row r="774" spans="1:32" x14ac:dyDescent="0.35">
      <c r="A774">
        <v>772</v>
      </c>
      <c r="B774">
        <v>72</v>
      </c>
      <c r="C774">
        <v>2026</v>
      </c>
      <c r="D774" t="s">
        <v>921</v>
      </c>
      <c r="E774" t="s">
        <v>258</v>
      </c>
      <c r="F774" s="4">
        <v>45708</v>
      </c>
      <c r="G774" t="s">
        <v>24</v>
      </c>
      <c r="H774">
        <v>16141</v>
      </c>
      <c r="I774">
        <v>9685</v>
      </c>
      <c r="J774">
        <v>6456</v>
      </c>
      <c r="K774">
        <v>611552118</v>
      </c>
      <c r="L774">
        <v>2000000000</v>
      </c>
      <c r="M774">
        <v>110000000</v>
      </c>
      <c r="N774">
        <v>200000</v>
      </c>
      <c r="O774">
        <v>80000</v>
      </c>
      <c r="P774">
        <v>600000</v>
      </c>
      <c r="Q774">
        <v>4.7463979531399338E-2</v>
      </c>
      <c r="R774">
        <v>0.21739130434782608</v>
      </c>
      <c r="S774">
        <v>0.34375</v>
      </c>
      <c r="T774">
        <v>0.2</v>
      </c>
      <c r="U774">
        <v>0.17777777777777778</v>
      </c>
      <c r="V774">
        <v>0.13333333333333333</v>
      </c>
      <c r="W774">
        <v>2.9098979074911706E-3</v>
      </c>
      <c r="X774">
        <v>0.16449373793571748</v>
      </c>
      <c r="Y774">
        <v>16.449373793571748</v>
      </c>
      <c r="Z774" t="s">
        <v>970</v>
      </c>
      <c r="AA774">
        <v>0.60002478161204387</v>
      </c>
      <c r="AB774">
        <v>0.39997521838795613</v>
      </c>
      <c r="AC774">
        <v>0.66659783169850284</v>
      </c>
      <c r="AD774" t="s">
        <v>977</v>
      </c>
      <c r="AE774">
        <v>2721552118</v>
      </c>
      <c r="AF774" t="s">
        <v>1033</v>
      </c>
    </row>
    <row r="775" spans="1:32" x14ac:dyDescent="0.35">
      <c r="A775">
        <v>773</v>
      </c>
      <c r="B775">
        <v>73</v>
      </c>
      <c r="C775">
        <v>2026</v>
      </c>
      <c r="D775" t="s">
        <v>708</v>
      </c>
      <c r="E775" t="s">
        <v>74</v>
      </c>
      <c r="F775" s="4">
        <v>45901</v>
      </c>
      <c r="G775" t="s">
        <v>38</v>
      </c>
      <c r="H775">
        <v>15970</v>
      </c>
      <c r="I775">
        <v>9582</v>
      </c>
      <c r="J775">
        <v>6388</v>
      </c>
      <c r="K775">
        <v>988552118</v>
      </c>
      <c r="L775">
        <v>3600000000</v>
      </c>
      <c r="M775">
        <v>200000000</v>
      </c>
      <c r="N775">
        <v>420000</v>
      </c>
      <c r="O775">
        <v>180000</v>
      </c>
      <c r="P775">
        <v>2500000</v>
      </c>
      <c r="Q775">
        <v>7.6723824696938531E-2</v>
      </c>
      <c r="R775">
        <v>0.39130434782608697</v>
      </c>
      <c r="S775">
        <v>0.625</v>
      </c>
      <c r="T775">
        <v>0.42</v>
      </c>
      <c r="U775">
        <v>0.4</v>
      </c>
      <c r="V775">
        <v>0.55555555555555558</v>
      </c>
      <c r="W775">
        <v>2.8790700441505483E-3</v>
      </c>
      <c r="X775">
        <v>0.3518653919474069</v>
      </c>
      <c r="Y775">
        <v>35.186539194740689</v>
      </c>
      <c r="Z775" t="s">
        <v>967</v>
      </c>
      <c r="AA775">
        <v>0.6</v>
      </c>
      <c r="AB775">
        <v>0.4</v>
      </c>
      <c r="AC775">
        <v>0.66666666666666663</v>
      </c>
      <c r="AD775" t="s">
        <v>977</v>
      </c>
      <c r="AE775">
        <v>4788552118</v>
      </c>
      <c r="AF775" t="s">
        <v>1025</v>
      </c>
    </row>
    <row r="776" spans="1:32" x14ac:dyDescent="0.35">
      <c r="A776">
        <v>774</v>
      </c>
      <c r="B776">
        <v>74</v>
      </c>
      <c r="C776">
        <v>2026</v>
      </c>
      <c r="D776" t="s">
        <v>922</v>
      </c>
      <c r="E776" t="s">
        <v>786</v>
      </c>
      <c r="F776" s="4">
        <v>46073</v>
      </c>
      <c r="G776" t="s">
        <v>602</v>
      </c>
      <c r="H776">
        <v>15875</v>
      </c>
      <c r="I776">
        <v>9525</v>
      </c>
      <c r="J776">
        <v>6350</v>
      </c>
      <c r="K776">
        <v>244552118</v>
      </c>
      <c r="L776">
        <v>700000000</v>
      </c>
      <c r="M776">
        <v>50000000</v>
      </c>
      <c r="N776">
        <v>120000</v>
      </c>
      <c r="O776">
        <v>40000</v>
      </c>
      <c r="P776">
        <v>300000</v>
      </c>
      <c r="Q776">
        <v>1.8980257579800184E-2</v>
      </c>
      <c r="R776">
        <v>7.6086956521739135E-2</v>
      </c>
      <c r="S776">
        <v>0.15625</v>
      </c>
      <c r="T776">
        <v>0.12</v>
      </c>
      <c r="U776">
        <v>8.8888888888888892E-2</v>
      </c>
      <c r="V776">
        <v>6.6666666666666666E-2</v>
      </c>
      <c r="W776">
        <v>2.8619434534057579E-3</v>
      </c>
      <c r="X776">
        <v>7.6459098308489876E-2</v>
      </c>
      <c r="Y776">
        <v>7.6459098308489875</v>
      </c>
      <c r="Z776" t="s">
        <v>970</v>
      </c>
      <c r="AA776">
        <v>0.6</v>
      </c>
      <c r="AB776">
        <v>0.4</v>
      </c>
      <c r="AC776">
        <v>0.66666666666666663</v>
      </c>
      <c r="AD776" t="s">
        <v>977</v>
      </c>
      <c r="AE776">
        <v>994552118</v>
      </c>
      <c r="AF776" t="s">
        <v>1033</v>
      </c>
    </row>
    <row r="777" spans="1:32" x14ac:dyDescent="0.35">
      <c r="A777">
        <v>775</v>
      </c>
      <c r="B777">
        <v>75</v>
      </c>
      <c r="C777">
        <v>2026</v>
      </c>
      <c r="D777" t="s">
        <v>923</v>
      </c>
      <c r="E777" t="s">
        <v>924</v>
      </c>
      <c r="F777" s="4">
        <v>45823</v>
      </c>
      <c r="G777" t="s">
        <v>18</v>
      </c>
      <c r="H777">
        <v>15778</v>
      </c>
      <c r="I777">
        <v>9467</v>
      </c>
      <c r="J777">
        <v>6311</v>
      </c>
      <c r="K777">
        <v>1122552118</v>
      </c>
      <c r="L777">
        <v>2800000000</v>
      </c>
      <c r="M777">
        <v>180000000</v>
      </c>
      <c r="N777">
        <v>320000</v>
      </c>
      <c r="O777">
        <v>140000</v>
      </c>
      <c r="P777">
        <v>1200000</v>
      </c>
      <c r="Q777">
        <v>8.7123875763734954E-2</v>
      </c>
      <c r="R777">
        <v>0.30434782608695654</v>
      </c>
      <c r="S777">
        <v>0.5625</v>
      </c>
      <c r="T777">
        <v>0.32</v>
      </c>
      <c r="U777">
        <v>0.31111111111111112</v>
      </c>
      <c r="V777">
        <v>0.26666666666666666</v>
      </c>
      <c r="W777">
        <v>2.8444563028558138E-3</v>
      </c>
      <c r="X777">
        <v>0.26935376271001354</v>
      </c>
      <c r="Y777">
        <v>26.935376271001353</v>
      </c>
      <c r="Z777" t="s">
        <v>967</v>
      </c>
      <c r="AA777">
        <v>0.60001267587780449</v>
      </c>
      <c r="AB777">
        <v>0.39998732412219545</v>
      </c>
      <c r="AC777">
        <v>0.66663145663885071</v>
      </c>
      <c r="AD777" t="s">
        <v>977</v>
      </c>
      <c r="AE777">
        <v>4102552118</v>
      </c>
      <c r="AF777" t="s">
        <v>1027</v>
      </c>
    </row>
    <row r="778" spans="1:32" x14ac:dyDescent="0.35">
      <c r="A778">
        <v>776</v>
      </c>
      <c r="B778">
        <v>76</v>
      </c>
      <c r="C778">
        <v>2026</v>
      </c>
      <c r="D778" t="s">
        <v>925</v>
      </c>
      <c r="E778" t="s">
        <v>926</v>
      </c>
      <c r="F778" s="4">
        <v>45848</v>
      </c>
      <c r="G778" t="s">
        <v>24</v>
      </c>
      <c r="H778">
        <v>15413</v>
      </c>
      <c r="I778">
        <v>9248</v>
      </c>
      <c r="J778">
        <v>6165</v>
      </c>
      <c r="K778">
        <v>744552118</v>
      </c>
      <c r="L778">
        <v>1800000000</v>
      </c>
      <c r="M778">
        <v>150000000</v>
      </c>
      <c r="N778">
        <v>260000</v>
      </c>
      <c r="O778">
        <v>110000</v>
      </c>
      <c r="P778">
        <v>900000</v>
      </c>
      <c r="Q778">
        <v>5.7786418276801761E-2</v>
      </c>
      <c r="R778">
        <v>0.19565217391304349</v>
      </c>
      <c r="S778">
        <v>0.46875</v>
      </c>
      <c r="T778">
        <v>0.26</v>
      </c>
      <c r="U778">
        <v>0.24444444444444444</v>
      </c>
      <c r="V778">
        <v>0.2</v>
      </c>
      <c r="W778">
        <v>2.7786541384153037E-3</v>
      </c>
      <c r="X778">
        <v>0.20645835458804521</v>
      </c>
      <c r="Y778">
        <v>20.64583545880452</v>
      </c>
      <c r="Z778" t="s">
        <v>967</v>
      </c>
      <c r="AA778">
        <v>0.60001297605917081</v>
      </c>
      <c r="AB778">
        <v>0.39998702394082919</v>
      </c>
      <c r="AC778">
        <v>0.66663062283737029</v>
      </c>
      <c r="AD778" t="s">
        <v>977</v>
      </c>
      <c r="AE778">
        <v>2694552118</v>
      </c>
      <c r="AF778" t="s">
        <v>1028</v>
      </c>
    </row>
    <row r="779" spans="1:32" x14ac:dyDescent="0.35">
      <c r="A779">
        <v>777</v>
      </c>
      <c r="B779">
        <v>77</v>
      </c>
      <c r="C779">
        <v>2026</v>
      </c>
      <c r="D779" t="s">
        <v>927</v>
      </c>
      <c r="E779" t="s">
        <v>904</v>
      </c>
      <c r="F779" s="4">
        <v>45870</v>
      </c>
      <c r="G779" t="s">
        <v>18</v>
      </c>
      <c r="H779">
        <v>15371</v>
      </c>
      <c r="I779">
        <v>9223</v>
      </c>
      <c r="J779">
        <v>6148</v>
      </c>
      <c r="K779">
        <v>1744552118</v>
      </c>
      <c r="L779">
        <v>3800000000</v>
      </c>
      <c r="M779">
        <v>240000000</v>
      </c>
      <c r="N779">
        <v>550000</v>
      </c>
      <c r="O779">
        <v>230000</v>
      </c>
      <c r="P779">
        <v>3800000</v>
      </c>
      <c r="Q779">
        <v>0.1353987396708049</v>
      </c>
      <c r="R779">
        <v>0.41304347826086957</v>
      </c>
      <c r="S779">
        <v>0.75</v>
      </c>
      <c r="T779">
        <v>0.55000000000000004</v>
      </c>
      <c r="U779">
        <v>0.51111111111111107</v>
      </c>
      <c r="V779">
        <v>0.84444444444444444</v>
      </c>
      <c r="W779">
        <v>2.7710823825070805E-3</v>
      </c>
      <c r="X779">
        <v>0.45217176128494624</v>
      </c>
      <c r="Y779">
        <v>45.217176128494621</v>
      </c>
      <c r="Z779" t="s">
        <v>968</v>
      </c>
      <c r="AA779">
        <v>0.60002602303038188</v>
      </c>
      <c r="AB779">
        <v>0.39997397696961812</v>
      </c>
      <c r="AC779">
        <v>0.66659438360620193</v>
      </c>
      <c r="AD779" t="s">
        <v>977</v>
      </c>
      <c r="AE779">
        <v>5784552118</v>
      </c>
      <c r="AF779" t="s">
        <v>1031</v>
      </c>
    </row>
    <row r="780" spans="1:32" x14ac:dyDescent="0.35">
      <c r="A780">
        <v>778</v>
      </c>
      <c r="B780">
        <v>78</v>
      </c>
      <c r="C780">
        <v>2026</v>
      </c>
      <c r="D780" t="s">
        <v>928</v>
      </c>
      <c r="E780" t="s">
        <v>584</v>
      </c>
      <c r="F780" s="4">
        <v>46071</v>
      </c>
      <c r="G780" t="s">
        <v>259</v>
      </c>
      <c r="H780">
        <v>15000</v>
      </c>
      <c r="I780">
        <v>9000</v>
      </c>
      <c r="J780">
        <v>6000</v>
      </c>
      <c r="K780">
        <v>522552118</v>
      </c>
      <c r="L780">
        <v>1200000000</v>
      </c>
      <c r="M780">
        <v>95000000</v>
      </c>
      <c r="N780">
        <v>180000</v>
      </c>
      <c r="O780">
        <v>70000</v>
      </c>
      <c r="P780">
        <v>500000</v>
      </c>
      <c r="Q780">
        <v>4.0556482927333055E-2</v>
      </c>
      <c r="R780">
        <v>0.13043478260869565</v>
      </c>
      <c r="S780">
        <v>0.296875</v>
      </c>
      <c r="T780">
        <v>0.18</v>
      </c>
      <c r="U780">
        <v>0.15555555555555556</v>
      </c>
      <c r="V780">
        <v>0.1111111111111111</v>
      </c>
      <c r="W780">
        <v>2.7041985386511095E-3</v>
      </c>
      <c r="X780">
        <v>0.13305834736520539</v>
      </c>
      <c r="Y780">
        <v>13.305834736520538</v>
      </c>
      <c r="Z780" t="s">
        <v>970</v>
      </c>
      <c r="AA780">
        <v>0.6</v>
      </c>
      <c r="AB780">
        <v>0.4</v>
      </c>
      <c r="AC780">
        <v>0.66666666666666663</v>
      </c>
      <c r="AD780" t="s">
        <v>977</v>
      </c>
      <c r="AE780">
        <v>1817552118</v>
      </c>
      <c r="AF780" t="s">
        <v>1033</v>
      </c>
    </row>
    <row r="781" spans="1:32" x14ac:dyDescent="0.35">
      <c r="A781">
        <v>779</v>
      </c>
      <c r="B781">
        <v>79</v>
      </c>
      <c r="C781">
        <v>2026</v>
      </c>
      <c r="D781" t="s">
        <v>929</v>
      </c>
      <c r="E781" t="s">
        <v>891</v>
      </c>
      <c r="F781" s="4">
        <v>45797</v>
      </c>
      <c r="G781" t="s">
        <v>452</v>
      </c>
      <c r="H781">
        <v>15000</v>
      </c>
      <c r="I781">
        <v>9000</v>
      </c>
      <c r="J781">
        <v>6000</v>
      </c>
      <c r="K781">
        <v>611552118</v>
      </c>
      <c r="L781">
        <v>1600000000</v>
      </c>
      <c r="M781">
        <v>120000000</v>
      </c>
      <c r="N781">
        <v>220000</v>
      </c>
      <c r="O781">
        <v>90000</v>
      </c>
      <c r="P781">
        <v>700000</v>
      </c>
      <c r="Q781">
        <v>4.7463979531399338E-2</v>
      </c>
      <c r="R781">
        <v>0.17391304347826086</v>
      </c>
      <c r="S781">
        <v>0.375</v>
      </c>
      <c r="T781">
        <v>0.22</v>
      </c>
      <c r="U781">
        <v>0.2</v>
      </c>
      <c r="V781">
        <v>0.15555555555555556</v>
      </c>
      <c r="W781">
        <v>2.7041985386511095E-3</v>
      </c>
      <c r="X781">
        <v>0.17012286221287448</v>
      </c>
      <c r="Y781">
        <v>17.012286221287447</v>
      </c>
      <c r="Z781" t="s">
        <v>970</v>
      </c>
      <c r="AA781">
        <v>0.6</v>
      </c>
      <c r="AB781">
        <v>0.4</v>
      </c>
      <c r="AC781">
        <v>0.66666666666666663</v>
      </c>
      <c r="AD781" t="s">
        <v>977</v>
      </c>
      <c r="AE781">
        <v>2331552118</v>
      </c>
      <c r="AF781" t="s">
        <v>1032</v>
      </c>
    </row>
    <row r="782" spans="1:32" x14ac:dyDescent="0.35">
      <c r="A782">
        <v>780</v>
      </c>
      <c r="B782">
        <v>80</v>
      </c>
      <c r="C782">
        <v>2026</v>
      </c>
      <c r="D782" t="s">
        <v>930</v>
      </c>
      <c r="E782" t="s">
        <v>931</v>
      </c>
      <c r="F782" s="4">
        <v>45838</v>
      </c>
      <c r="G782" t="s">
        <v>18</v>
      </c>
      <c r="H782">
        <v>14155</v>
      </c>
      <c r="I782">
        <v>8493</v>
      </c>
      <c r="J782">
        <v>5662</v>
      </c>
      <c r="K782">
        <v>1488552118</v>
      </c>
      <c r="L782">
        <v>2600000000</v>
      </c>
      <c r="M782">
        <v>180000000</v>
      </c>
      <c r="N782">
        <v>320000</v>
      </c>
      <c r="O782">
        <v>140000</v>
      </c>
      <c r="P782">
        <v>1200000</v>
      </c>
      <c r="Q782">
        <v>0.1155299853939401</v>
      </c>
      <c r="R782">
        <v>0.28260869565217389</v>
      </c>
      <c r="S782">
        <v>0.5625</v>
      </c>
      <c r="T782">
        <v>0.32</v>
      </c>
      <c r="U782">
        <v>0.31111111111111112</v>
      </c>
      <c r="V782">
        <v>0.26666666666666666</v>
      </c>
      <c r="W782">
        <v>2.5518620209737638E-3</v>
      </c>
      <c r="X782">
        <v>0.27073902489853036</v>
      </c>
      <c r="Y782">
        <v>27.073902489853037</v>
      </c>
      <c r="Z782" t="s">
        <v>967</v>
      </c>
      <c r="AA782">
        <v>0.6</v>
      </c>
      <c r="AB782">
        <v>0.4</v>
      </c>
      <c r="AC782">
        <v>0.66666666666666663</v>
      </c>
      <c r="AD782" t="s">
        <v>977</v>
      </c>
      <c r="AE782">
        <v>4268552118</v>
      </c>
      <c r="AF782" t="s">
        <v>1027</v>
      </c>
    </row>
    <row r="783" spans="1:32" x14ac:dyDescent="0.35">
      <c r="A783">
        <v>781</v>
      </c>
      <c r="B783">
        <v>81</v>
      </c>
      <c r="C783">
        <v>2026</v>
      </c>
      <c r="D783" t="s">
        <v>932</v>
      </c>
      <c r="E783" t="s">
        <v>933</v>
      </c>
      <c r="F783" s="4">
        <v>45759</v>
      </c>
      <c r="G783" t="s">
        <v>24</v>
      </c>
      <c r="H783">
        <v>13990</v>
      </c>
      <c r="I783">
        <v>8394</v>
      </c>
      <c r="J783">
        <v>5596</v>
      </c>
      <c r="K783">
        <v>611552118</v>
      </c>
      <c r="L783">
        <v>2000000000</v>
      </c>
      <c r="M783">
        <v>110000000</v>
      </c>
      <c r="N783">
        <v>200000</v>
      </c>
      <c r="O783">
        <v>80000</v>
      </c>
      <c r="P783">
        <v>600000</v>
      </c>
      <c r="Q783">
        <v>4.7463979531399338E-2</v>
      </c>
      <c r="R783">
        <v>0.21739130434782608</v>
      </c>
      <c r="S783">
        <v>0.34375</v>
      </c>
      <c r="T783">
        <v>0.2</v>
      </c>
      <c r="U783">
        <v>0.17777777777777778</v>
      </c>
      <c r="V783">
        <v>0.13333333333333333</v>
      </c>
      <c r="W783">
        <v>2.5221158370486016E-3</v>
      </c>
      <c r="X783">
        <v>0.16445108190796878</v>
      </c>
      <c r="Y783">
        <v>16.44510819079688</v>
      </c>
      <c r="Z783" t="s">
        <v>970</v>
      </c>
      <c r="AA783">
        <v>0.6</v>
      </c>
      <c r="AB783">
        <v>0.4</v>
      </c>
      <c r="AC783">
        <v>0.66666666666666663</v>
      </c>
      <c r="AD783" t="s">
        <v>977</v>
      </c>
      <c r="AE783">
        <v>2721552118</v>
      </c>
      <c r="AF783" t="s">
        <v>1024</v>
      </c>
    </row>
    <row r="784" spans="1:32" x14ac:dyDescent="0.35">
      <c r="A784">
        <v>782</v>
      </c>
      <c r="B784">
        <v>82</v>
      </c>
      <c r="C784">
        <v>2026</v>
      </c>
      <c r="D784" t="s">
        <v>934</v>
      </c>
      <c r="E784" t="s">
        <v>935</v>
      </c>
      <c r="F784" s="4">
        <v>45616</v>
      </c>
      <c r="G784" t="s">
        <v>48</v>
      </c>
      <c r="H784">
        <v>12503</v>
      </c>
      <c r="I784">
        <v>7502</v>
      </c>
      <c r="J784">
        <v>5001</v>
      </c>
      <c r="K784">
        <v>611552118</v>
      </c>
      <c r="L784">
        <v>1200000000</v>
      </c>
      <c r="M784">
        <v>140000000</v>
      </c>
      <c r="N784">
        <v>300000</v>
      </c>
      <c r="O784">
        <v>120000</v>
      </c>
      <c r="P784">
        <v>1000000</v>
      </c>
      <c r="Q784">
        <v>4.7463979531399338E-2</v>
      </c>
      <c r="R784">
        <v>0.13043478260869565</v>
      </c>
      <c r="S784">
        <v>0.4375</v>
      </c>
      <c r="T784">
        <v>0.3</v>
      </c>
      <c r="U784">
        <v>0.26666666666666666</v>
      </c>
      <c r="V784">
        <v>0.22222222222222221</v>
      </c>
      <c r="W784">
        <v>2.2540396219169882E-3</v>
      </c>
      <c r="X784">
        <v>0.19992370705087437</v>
      </c>
      <c r="Y784">
        <v>19.992370705087438</v>
      </c>
      <c r="Z784" t="s">
        <v>970</v>
      </c>
      <c r="AA784">
        <v>0.60001599616092138</v>
      </c>
      <c r="AB784">
        <v>0.39998400383907862</v>
      </c>
      <c r="AC784">
        <v>0.66662223407091448</v>
      </c>
      <c r="AD784" t="s">
        <v>977</v>
      </c>
      <c r="AE784">
        <v>1951552118</v>
      </c>
      <c r="AF784" t="s">
        <v>1026</v>
      </c>
    </row>
    <row r="785" spans="1:32" x14ac:dyDescent="0.35">
      <c r="A785">
        <v>783</v>
      </c>
      <c r="B785">
        <v>83</v>
      </c>
      <c r="C785">
        <v>2026</v>
      </c>
      <c r="D785" t="s">
        <v>936</v>
      </c>
      <c r="E785" t="s">
        <v>32</v>
      </c>
      <c r="F785" s="4">
        <v>45782</v>
      </c>
      <c r="G785" t="s">
        <v>38</v>
      </c>
      <c r="H785">
        <v>12500</v>
      </c>
      <c r="I785">
        <v>7500</v>
      </c>
      <c r="J785">
        <v>5000</v>
      </c>
      <c r="K785">
        <v>822552118</v>
      </c>
      <c r="L785">
        <v>2200000000</v>
      </c>
      <c r="M785">
        <v>150000000</v>
      </c>
      <c r="N785">
        <v>260000</v>
      </c>
      <c r="O785">
        <v>110000</v>
      </c>
      <c r="P785">
        <v>800000</v>
      </c>
      <c r="Q785">
        <v>6.3840179345534001E-2</v>
      </c>
      <c r="R785">
        <v>0.2391304347826087</v>
      </c>
      <c r="S785">
        <v>0.46875</v>
      </c>
      <c r="T785">
        <v>0.26</v>
      </c>
      <c r="U785">
        <v>0.24444444444444444</v>
      </c>
      <c r="V785">
        <v>0.17777777777777778</v>
      </c>
      <c r="W785">
        <v>2.2534987822092579E-3</v>
      </c>
      <c r="X785">
        <v>0.21221490217239375</v>
      </c>
      <c r="Y785">
        <v>21.221490217239374</v>
      </c>
      <c r="Z785" t="s">
        <v>967</v>
      </c>
      <c r="AA785">
        <v>0.6</v>
      </c>
      <c r="AB785">
        <v>0.4</v>
      </c>
      <c r="AC785">
        <v>0.66666666666666663</v>
      </c>
      <c r="AD785" t="s">
        <v>977</v>
      </c>
      <c r="AE785">
        <v>3172552118</v>
      </c>
      <c r="AF785" t="s">
        <v>1032</v>
      </c>
    </row>
    <row r="786" spans="1:32" x14ac:dyDescent="0.35">
      <c r="A786">
        <v>784</v>
      </c>
      <c r="B786">
        <v>84</v>
      </c>
      <c r="C786">
        <v>2026</v>
      </c>
      <c r="D786" t="s">
        <v>937</v>
      </c>
      <c r="E786" t="s">
        <v>938</v>
      </c>
      <c r="F786" s="4">
        <v>45765</v>
      </c>
      <c r="G786" t="s">
        <v>24</v>
      </c>
      <c r="H786">
        <v>12289</v>
      </c>
      <c r="I786">
        <v>7373</v>
      </c>
      <c r="J786">
        <v>4916</v>
      </c>
      <c r="K786">
        <v>611552118</v>
      </c>
      <c r="L786">
        <v>1400000000</v>
      </c>
      <c r="M786">
        <v>110000000</v>
      </c>
      <c r="N786">
        <v>200000</v>
      </c>
      <c r="O786">
        <v>80000</v>
      </c>
      <c r="P786">
        <v>600000</v>
      </c>
      <c r="Q786">
        <v>4.7463979531399338E-2</v>
      </c>
      <c r="R786">
        <v>0.15217391304347827</v>
      </c>
      <c r="S786">
        <v>0.34375</v>
      </c>
      <c r="T786">
        <v>0.2</v>
      </c>
      <c r="U786">
        <v>0.17777777777777778</v>
      </c>
      <c r="V786">
        <v>0.13333333333333333</v>
      </c>
      <c r="W786">
        <v>2.2154597227655656E-3</v>
      </c>
      <c r="X786">
        <v>0.15333039321365852</v>
      </c>
      <c r="Y786">
        <v>15.333039321365852</v>
      </c>
      <c r="Z786" t="s">
        <v>970</v>
      </c>
      <c r="AA786">
        <v>0.59996745056554646</v>
      </c>
      <c r="AB786">
        <v>0.4000325494344536</v>
      </c>
      <c r="AC786">
        <v>0.66675708666757083</v>
      </c>
      <c r="AD786" t="s">
        <v>976</v>
      </c>
      <c r="AE786">
        <v>2121552118</v>
      </c>
      <c r="AF786" t="s">
        <v>1024</v>
      </c>
    </row>
    <row r="787" spans="1:32" x14ac:dyDescent="0.35">
      <c r="A787">
        <v>785</v>
      </c>
      <c r="B787">
        <v>85</v>
      </c>
      <c r="C787">
        <v>2026</v>
      </c>
      <c r="D787" t="s">
        <v>939</v>
      </c>
      <c r="E787" t="s">
        <v>940</v>
      </c>
      <c r="F787" s="4">
        <v>45741</v>
      </c>
      <c r="G787" t="s">
        <v>367</v>
      </c>
      <c r="H787">
        <v>12063</v>
      </c>
      <c r="I787">
        <v>7238</v>
      </c>
      <c r="J787">
        <v>4825</v>
      </c>
      <c r="K787">
        <v>822552118</v>
      </c>
      <c r="L787">
        <v>1800000000</v>
      </c>
      <c r="M787">
        <v>120000000</v>
      </c>
      <c r="N787">
        <v>220000</v>
      </c>
      <c r="O787">
        <v>90000</v>
      </c>
      <c r="P787">
        <v>700000</v>
      </c>
      <c r="Q787">
        <v>6.3840179345534001E-2</v>
      </c>
      <c r="R787">
        <v>0.19565217391304349</v>
      </c>
      <c r="S787">
        <v>0.375</v>
      </c>
      <c r="T787">
        <v>0.22</v>
      </c>
      <c r="U787">
        <v>0.2</v>
      </c>
      <c r="V787">
        <v>0.15555555555555556</v>
      </c>
      <c r="W787">
        <v>2.1747164647832225E-3</v>
      </c>
      <c r="X787">
        <v>0.17670798732520632</v>
      </c>
      <c r="Y787">
        <v>17.67079873252063</v>
      </c>
      <c r="Z787" t="s">
        <v>970</v>
      </c>
      <c r="AA787">
        <v>0.60001657962364252</v>
      </c>
      <c r="AB787">
        <v>0.39998342037635748</v>
      </c>
      <c r="AC787">
        <v>0.66662061342912404</v>
      </c>
      <c r="AD787" t="s">
        <v>977</v>
      </c>
      <c r="AE787">
        <v>2742552118</v>
      </c>
      <c r="AF787" t="s">
        <v>1034</v>
      </c>
    </row>
    <row r="788" spans="1:32" x14ac:dyDescent="0.35">
      <c r="A788">
        <v>786</v>
      </c>
      <c r="B788">
        <v>86</v>
      </c>
      <c r="C788">
        <v>2026</v>
      </c>
      <c r="D788" t="s">
        <v>941</v>
      </c>
      <c r="E788" t="s">
        <v>942</v>
      </c>
      <c r="F788" s="4">
        <v>45716</v>
      </c>
      <c r="G788" t="s">
        <v>24</v>
      </c>
      <c r="H788">
        <v>11988</v>
      </c>
      <c r="I788">
        <v>7193</v>
      </c>
      <c r="J788">
        <v>4795</v>
      </c>
      <c r="K788">
        <v>522552118</v>
      </c>
      <c r="L788">
        <v>1500000000</v>
      </c>
      <c r="M788">
        <v>100000000</v>
      </c>
      <c r="N788">
        <v>180000</v>
      </c>
      <c r="O788">
        <v>70000</v>
      </c>
      <c r="P788">
        <v>500000</v>
      </c>
      <c r="Q788">
        <v>4.0556482927333055E-2</v>
      </c>
      <c r="R788">
        <v>0.16304347826086957</v>
      </c>
      <c r="S788">
        <v>0.3125</v>
      </c>
      <c r="T788">
        <v>0.18</v>
      </c>
      <c r="U788">
        <v>0.15555555555555556</v>
      </c>
      <c r="V788">
        <v>0.1111111111111111</v>
      </c>
      <c r="W788">
        <v>2.1611954720899668E-3</v>
      </c>
      <c r="X788">
        <v>0.14088584528875325</v>
      </c>
      <c r="Y788">
        <v>14.088584528875325</v>
      </c>
      <c r="Z788" t="s">
        <v>970</v>
      </c>
      <c r="AA788">
        <v>0.60001668335001668</v>
      </c>
      <c r="AB788">
        <v>0.39998331664998332</v>
      </c>
      <c r="AC788">
        <v>0.66662032531627968</v>
      </c>
      <c r="AD788" t="s">
        <v>977</v>
      </c>
      <c r="AE788">
        <v>2122552118</v>
      </c>
      <c r="AF788" t="s">
        <v>1033</v>
      </c>
    </row>
    <row r="789" spans="1:32" x14ac:dyDescent="0.35">
      <c r="A789">
        <v>787</v>
      </c>
      <c r="B789">
        <v>87</v>
      </c>
      <c r="C789">
        <v>2026</v>
      </c>
      <c r="D789" t="s">
        <v>523</v>
      </c>
      <c r="E789" t="s">
        <v>214</v>
      </c>
      <c r="F789" s="4">
        <v>45068</v>
      </c>
      <c r="G789" t="s">
        <v>215</v>
      </c>
      <c r="H789">
        <v>11919</v>
      </c>
      <c r="I789">
        <v>7151</v>
      </c>
      <c r="J789">
        <v>4768</v>
      </c>
      <c r="K789">
        <v>1988552118</v>
      </c>
      <c r="L789">
        <v>3200000000</v>
      </c>
      <c r="M789">
        <v>260000000</v>
      </c>
      <c r="N789">
        <v>700000</v>
      </c>
      <c r="O789">
        <v>300000</v>
      </c>
      <c r="P789">
        <v>2500000</v>
      </c>
      <c r="Q789">
        <v>0.15433614609094168</v>
      </c>
      <c r="R789">
        <v>0.34782608695652173</v>
      </c>
      <c r="S789">
        <v>0.8125</v>
      </c>
      <c r="T789">
        <v>0.7</v>
      </c>
      <c r="U789">
        <v>0.66666666666666663</v>
      </c>
      <c r="V789">
        <v>0.55555555555555558</v>
      </c>
      <c r="W789">
        <v>2.1487561588121717E-3</v>
      </c>
      <c r="X789">
        <v>0.46035563758978082</v>
      </c>
      <c r="Y789">
        <v>46.035563758978086</v>
      </c>
      <c r="Z789" t="s">
        <v>968</v>
      </c>
      <c r="AA789">
        <v>0.59996644013759548</v>
      </c>
      <c r="AB789">
        <v>0.40003355986240458</v>
      </c>
      <c r="AC789">
        <v>0.66675989372115785</v>
      </c>
      <c r="AD789" t="s">
        <v>976</v>
      </c>
      <c r="AE789">
        <v>5448552118</v>
      </c>
      <c r="AF789" t="s">
        <v>1032</v>
      </c>
    </row>
    <row r="790" spans="1:32" x14ac:dyDescent="0.35">
      <c r="A790">
        <v>788</v>
      </c>
      <c r="B790">
        <v>88</v>
      </c>
      <c r="C790">
        <v>2026</v>
      </c>
      <c r="D790" t="s">
        <v>298</v>
      </c>
      <c r="E790" t="s">
        <v>538</v>
      </c>
      <c r="F790" s="4">
        <v>45087</v>
      </c>
      <c r="G790" t="s">
        <v>98</v>
      </c>
      <c r="H790">
        <v>11897</v>
      </c>
      <c r="I790">
        <v>7138</v>
      </c>
      <c r="J790">
        <v>4759</v>
      </c>
      <c r="K790">
        <v>144118552</v>
      </c>
      <c r="L790">
        <v>300000000</v>
      </c>
      <c r="M790">
        <v>40000000</v>
      </c>
      <c r="N790">
        <v>80000</v>
      </c>
      <c r="O790">
        <v>30000</v>
      </c>
      <c r="P790">
        <v>200000</v>
      </c>
      <c r="Q790">
        <v>1.1185375376662355E-2</v>
      </c>
      <c r="R790">
        <v>3.2608695652173912E-2</v>
      </c>
      <c r="S790">
        <v>0.125</v>
      </c>
      <c r="T790">
        <v>0.08</v>
      </c>
      <c r="U790">
        <v>6.6666666666666666E-2</v>
      </c>
      <c r="V790">
        <v>4.4444444444444446E-2</v>
      </c>
      <c r="W790">
        <v>2.1447900009554837E-3</v>
      </c>
      <c r="X790">
        <v>5.1742772728773895E-2</v>
      </c>
      <c r="Y790">
        <v>5.1742772728773891</v>
      </c>
      <c r="Z790" t="s">
        <v>970</v>
      </c>
      <c r="AA790">
        <v>0.59998318903925363</v>
      </c>
      <c r="AB790">
        <v>0.40001681096074643</v>
      </c>
      <c r="AC790">
        <v>0.66671336508826007</v>
      </c>
      <c r="AD790" t="s">
        <v>976</v>
      </c>
      <c r="AE790">
        <v>484118552</v>
      </c>
      <c r="AF790" t="s">
        <v>1027</v>
      </c>
    </row>
    <row r="791" spans="1:32" x14ac:dyDescent="0.35">
      <c r="A791">
        <v>789</v>
      </c>
      <c r="B791">
        <v>89</v>
      </c>
      <c r="C791">
        <v>2026</v>
      </c>
      <c r="D791" t="s">
        <v>790</v>
      </c>
      <c r="E791" t="s">
        <v>689</v>
      </c>
      <c r="F791" s="4">
        <v>45687</v>
      </c>
      <c r="G791" t="s">
        <v>602</v>
      </c>
      <c r="H791">
        <v>11723</v>
      </c>
      <c r="I791">
        <v>7034</v>
      </c>
      <c r="J791">
        <v>4689</v>
      </c>
      <c r="K791">
        <v>244552118</v>
      </c>
      <c r="L791">
        <v>700000000</v>
      </c>
      <c r="M791">
        <v>50000000</v>
      </c>
      <c r="N791">
        <v>120000</v>
      </c>
      <c r="O791">
        <v>40000</v>
      </c>
      <c r="P791">
        <v>300000</v>
      </c>
      <c r="Q791">
        <v>1.8980257579800184E-2</v>
      </c>
      <c r="R791">
        <v>7.6086956521739135E-2</v>
      </c>
      <c r="S791">
        <v>0.15625</v>
      </c>
      <c r="T791">
        <v>0.12</v>
      </c>
      <c r="U791">
        <v>8.8888888888888892E-2</v>
      </c>
      <c r="V791">
        <v>6.6666666666666666E-2</v>
      </c>
      <c r="W791">
        <v>2.1134212979071307E-3</v>
      </c>
      <c r="X791">
        <v>7.6376760871385022E-2</v>
      </c>
      <c r="Y791">
        <v>7.6376760871385025</v>
      </c>
      <c r="Z791" t="s">
        <v>970</v>
      </c>
      <c r="AA791">
        <v>0.60001706047939951</v>
      </c>
      <c r="AB791">
        <v>0.39998293952060054</v>
      </c>
      <c r="AC791">
        <v>0.66661927779357411</v>
      </c>
      <c r="AD791" t="s">
        <v>977</v>
      </c>
      <c r="AE791">
        <v>994552118</v>
      </c>
      <c r="AF791" t="s">
        <v>1029</v>
      </c>
    </row>
    <row r="792" spans="1:32" x14ac:dyDescent="0.35">
      <c r="A792">
        <v>790</v>
      </c>
      <c r="B792">
        <v>90</v>
      </c>
      <c r="C792">
        <v>2026</v>
      </c>
      <c r="D792" t="s">
        <v>943</v>
      </c>
      <c r="E792" t="s">
        <v>944</v>
      </c>
      <c r="F792" s="4">
        <v>45702</v>
      </c>
      <c r="G792" t="s">
        <v>59</v>
      </c>
      <c r="H792">
        <v>11614</v>
      </c>
      <c r="I792">
        <v>6968</v>
      </c>
      <c r="J792">
        <v>4646</v>
      </c>
      <c r="K792">
        <v>522552118</v>
      </c>
      <c r="L792">
        <v>1200000000</v>
      </c>
      <c r="M792">
        <v>95000000</v>
      </c>
      <c r="N792">
        <v>170000</v>
      </c>
      <c r="O792">
        <v>70000</v>
      </c>
      <c r="P792">
        <v>500000</v>
      </c>
      <c r="Q792">
        <v>4.0556482927333055E-2</v>
      </c>
      <c r="R792">
        <v>0.13043478260869565</v>
      </c>
      <c r="S792">
        <v>0.296875</v>
      </c>
      <c r="T792">
        <v>0.17</v>
      </c>
      <c r="U792">
        <v>0.15555555555555556</v>
      </c>
      <c r="V792">
        <v>0.1111111111111111</v>
      </c>
      <c r="W792">
        <v>2.093770788526266E-3</v>
      </c>
      <c r="X792">
        <v>0.13159120031269164</v>
      </c>
      <c r="Y792">
        <v>13.159120031269165</v>
      </c>
      <c r="Z792" t="s">
        <v>970</v>
      </c>
      <c r="AA792">
        <v>0.5999655588083348</v>
      </c>
      <c r="AB792">
        <v>0.40003444119166526</v>
      </c>
      <c r="AC792">
        <v>0.66676234213547647</v>
      </c>
      <c r="AD792" t="s">
        <v>976</v>
      </c>
      <c r="AE792">
        <v>1817552118</v>
      </c>
      <c r="AF792" t="s">
        <v>1033</v>
      </c>
    </row>
    <row r="793" spans="1:32" x14ac:dyDescent="0.35">
      <c r="A793">
        <v>791</v>
      </c>
      <c r="B793">
        <v>91</v>
      </c>
      <c r="C793">
        <v>2026</v>
      </c>
      <c r="D793" t="s">
        <v>945</v>
      </c>
      <c r="E793" t="s">
        <v>946</v>
      </c>
      <c r="F793" s="4">
        <v>45550</v>
      </c>
      <c r="G793" t="s">
        <v>70</v>
      </c>
      <c r="H793">
        <v>11555</v>
      </c>
      <c r="I793">
        <v>6933</v>
      </c>
      <c r="J793">
        <v>4622</v>
      </c>
      <c r="K793">
        <v>2112552118</v>
      </c>
      <c r="L793">
        <v>4200000000</v>
      </c>
      <c r="M793">
        <v>280000000</v>
      </c>
      <c r="N793">
        <v>600000</v>
      </c>
      <c r="O793">
        <v>250000</v>
      </c>
      <c r="P793">
        <v>2000000</v>
      </c>
      <c r="Q793">
        <v>0.16396007394379808</v>
      </c>
      <c r="R793">
        <v>0.45652173913043476</v>
      </c>
      <c r="S793">
        <v>0.875</v>
      </c>
      <c r="T793">
        <v>0.6</v>
      </c>
      <c r="U793">
        <v>0.55555555555555558</v>
      </c>
      <c r="V793">
        <v>0.44444444444444442</v>
      </c>
      <c r="W793">
        <v>2.0831342742742382E-3</v>
      </c>
      <c r="X793">
        <v>0.44815620928778332</v>
      </c>
      <c r="Y793">
        <v>44.81562092877833</v>
      </c>
      <c r="Z793" t="s">
        <v>968</v>
      </c>
      <c r="AA793">
        <v>0.6</v>
      </c>
      <c r="AB793">
        <v>0.4</v>
      </c>
      <c r="AC793">
        <v>0.66666666666666663</v>
      </c>
      <c r="AD793" t="s">
        <v>977</v>
      </c>
      <c r="AE793">
        <v>6592552118</v>
      </c>
      <c r="AF793" t="s">
        <v>1025</v>
      </c>
    </row>
    <row r="794" spans="1:32" x14ac:dyDescent="0.35">
      <c r="A794">
        <v>792</v>
      </c>
      <c r="B794">
        <v>92</v>
      </c>
      <c r="C794">
        <v>2026</v>
      </c>
      <c r="D794" t="s">
        <v>947</v>
      </c>
      <c r="E794" t="s">
        <v>948</v>
      </c>
      <c r="F794" s="4">
        <v>45858</v>
      </c>
      <c r="G794" t="s">
        <v>215</v>
      </c>
      <c r="H794">
        <v>11522</v>
      </c>
      <c r="I794">
        <v>6913</v>
      </c>
      <c r="J794">
        <v>4609</v>
      </c>
      <c r="K794">
        <v>1122552118</v>
      </c>
      <c r="L794">
        <v>2800000000</v>
      </c>
      <c r="M794">
        <v>180000000</v>
      </c>
      <c r="N794">
        <v>320000</v>
      </c>
      <c r="O794">
        <v>140000</v>
      </c>
      <c r="P794">
        <v>1800000</v>
      </c>
      <c r="Q794">
        <v>8.7123875763734954E-2</v>
      </c>
      <c r="R794">
        <v>0.30434782608695654</v>
      </c>
      <c r="S794">
        <v>0.5625</v>
      </c>
      <c r="T794">
        <v>0.32</v>
      </c>
      <c r="U794">
        <v>0.31111111111111112</v>
      </c>
      <c r="V794">
        <v>0.4</v>
      </c>
      <c r="W794">
        <v>2.0771850374892058E-3</v>
      </c>
      <c r="X794">
        <v>0.28526936287082316</v>
      </c>
      <c r="Y794">
        <v>28.526936287082314</v>
      </c>
      <c r="Z794" t="s">
        <v>967</v>
      </c>
      <c r="AA794">
        <v>0.59998264190244754</v>
      </c>
      <c r="AB794">
        <v>0.40001735809755251</v>
      </c>
      <c r="AC794">
        <v>0.66671488499927678</v>
      </c>
      <c r="AD794" t="s">
        <v>976</v>
      </c>
      <c r="AE794">
        <v>4102552118</v>
      </c>
      <c r="AF794" t="s">
        <v>1028</v>
      </c>
    </row>
    <row r="795" spans="1:32" x14ac:dyDescent="0.35">
      <c r="A795">
        <v>793</v>
      </c>
      <c r="B795">
        <v>93</v>
      </c>
      <c r="C795">
        <v>2026</v>
      </c>
      <c r="D795" t="s">
        <v>738</v>
      </c>
      <c r="E795" t="s">
        <v>739</v>
      </c>
      <c r="F795" s="4">
        <v>44564</v>
      </c>
      <c r="G795" t="s">
        <v>21</v>
      </c>
      <c r="H795">
        <v>11000</v>
      </c>
      <c r="I795">
        <v>6600</v>
      </c>
      <c r="J795">
        <v>4400</v>
      </c>
      <c r="K795">
        <v>822552118</v>
      </c>
      <c r="L795">
        <v>2000000000</v>
      </c>
      <c r="M795">
        <v>150000000</v>
      </c>
      <c r="N795">
        <v>400000</v>
      </c>
      <c r="O795">
        <v>150000</v>
      </c>
      <c r="P795">
        <v>1200000</v>
      </c>
      <c r="Q795">
        <v>6.3840179345534001E-2</v>
      </c>
      <c r="R795">
        <v>0.21739130434782608</v>
      </c>
      <c r="S795">
        <v>0.46875</v>
      </c>
      <c r="T795">
        <v>0.4</v>
      </c>
      <c r="U795">
        <v>0.33333333333333331</v>
      </c>
      <c r="V795">
        <v>0.26666666666666666</v>
      </c>
      <c r="W795">
        <v>1.9830789283441473E-3</v>
      </c>
      <c r="X795">
        <v>0.25031172603677776</v>
      </c>
      <c r="Y795">
        <v>25.031172603677774</v>
      </c>
      <c r="Z795" t="s">
        <v>967</v>
      </c>
      <c r="AA795">
        <v>0.6</v>
      </c>
      <c r="AB795">
        <v>0.4</v>
      </c>
      <c r="AC795">
        <v>0.66666666666666663</v>
      </c>
      <c r="AD795" t="s">
        <v>977</v>
      </c>
      <c r="AE795">
        <v>2972552118</v>
      </c>
      <c r="AF795" t="s">
        <v>1029</v>
      </c>
    </row>
    <row r="796" spans="1:32" x14ac:dyDescent="0.35">
      <c r="A796">
        <v>794</v>
      </c>
      <c r="B796">
        <v>94</v>
      </c>
      <c r="C796">
        <v>2026</v>
      </c>
      <c r="D796" t="s">
        <v>743</v>
      </c>
      <c r="E796" t="s">
        <v>646</v>
      </c>
      <c r="F796" s="4">
        <v>45816</v>
      </c>
      <c r="G796" t="s">
        <v>367</v>
      </c>
      <c r="H796">
        <v>10965</v>
      </c>
      <c r="I796">
        <v>6579</v>
      </c>
      <c r="J796">
        <v>4386</v>
      </c>
      <c r="K796">
        <v>822552118</v>
      </c>
      <c r="L796">
        <v>1800000000</v>
      </c>
      <c r="M796">
        <v>120000000</v>
      </c>
      <c r="N796">
        <v>200000</v>
      </c>
      <c r="O796">
        <v>90000</v>
      </c>
      <c r="P796">
        <v>600000</v>
      </c>
      <c r="Q796">
        <v>6.3840179345534001E-2</v>
      </c>
      <c r="R796">
        <v>0.19565217391304349</v>
      </c>
      <c r="S796">
        <v>0.375</v>
      </c>
      <c r="T796">
        <v>0.2</v>
      </c>
      <c r="U796">
        <v>0.2</v>
      </c>
      <c r="V796">
        <v>0.13333333333333333</v>
      </c>
      <c r="W796">
        <v>1.9767691317539612E-3</v>
      </c>
      <c r="X796">
        <v>0.17121954645190643</v>
      </c>
      <c r="Y796">
        <v>17.121954645190645</v>
      </c>
      <c r="Z796" t="s">
        <v>970</v>
      </c>
      <c r="AA796">
        <v>0.6</v>
      </c>
      <c r="AB796">
        <v>0.4</v>
      </c>
      <c r="AC796">
        <v>0.66666666666666663</v>
      </c>
      <c r="AD796" t="s">
        <v>977</v>
      </c>
      <c r="AE796">
        <v>2742552118</v>
      </c>
      <c r="AF796" t="s">
        <v>1027</v>
      </c>
    </row>
    <row r="797" spans="1:32" x14ac:dyDescent="0.35">
      <c r="A797">
        <v>795</v>
      </c>
      <c r="B797">
        <v>95</v>
      </c>
      <c r="C797">
        <v>2026</v>
      </c>
      <c r="D797" t="s">
        <v>724</v>
      </c>
      <c r="E797" t="s">
        <v>559</v>
      </c>
      <c r="F797" s="4">
        <v>45734</v>
      </c>
      <c r="G797" t="s">
        <v>167</v>
      </c>
      <c r="H797">
        <v>10178</v>
      </c>
      <c r="I797">
        <v>6107</v>
      </c>
      <c r="J797">
        <v>4071</v>
      </c>
      <c r="K797">
        <v>522552118</v>
      </c>
      <c r="L797">
        <v>1200000000</v>
      </c>
      <c r="M797">
        <v>95000000</v>
      </c>
      <c r="N797">
        <v>170000</v>
      </c>
      <c r="O797">
        <v>70000</v>
      </c>
      <c r="P797">
        <v>500000</v>
      </c>
      <c r="Q797">
        <v>4.0556482927333055E-2</v>
      </c>
      <c r="R797">
        <v>0.13043478260869565</v>
      </c>
      <c r="S797">
        <v>0.296875</v>
      </c>
      <c r="T797">
        <v>0.17</v>
      </c>
      <c r="U797">
        <v>0.15555555555555556</v>
      </c>
      <c r="V797">
        <v>0.1111111111111111</v>
      </c>
      <c r="W797">
        <v>1.8348888484260664E-3</v>
      </c>
      <c r="X797">
        <v>0.13156272329928062</v>
      </c>
      <c r="Y797">
        <v>13.156272329928061</v>
      </c>
      <c r="Z797" t="s">
        <v>970</v>
      </c>
      <c r="AA797">
        <v>0.60001965022597759</v>
      </c>
      <c r="AB797">
        <v>0.39998034977402241</v>
      </c>
      <c r="AC797">
        <v>0.66661208449320453</v>
      </c>
      <c r="AD797" t="s">
        <v>977</v>
      </c>
      <c r="AE797">
        <v>1817552118</v>
      </c>
      <c r="AF797" t="s">
        <v>1034</v>
      </c>
    </row>
    <row r="798" spans="1:32" x14ac:dyDescent="0.35">
      <c r="A798">
        <v>796</v>
      </c>
      <c r="B798">
        <v>96</v>
      </c>
      <c r="C798">
        <v>2026</v>
      </c>
      <c r="D798" t="s">
        <v>949</v>
      </c>
      <c r="E798" t="s">
        <v>935</v>
      </c>
      <c r="F798" s="4">
        <v>45627</v>
      </c>
      <c r="G798" t="s">
        <v>48</v>
      </c>
      <c r="H798">
        <v>10174</v>
      </c>
      <c r="I798">
        <v>6104</v>
      </c>
      <c r="J798">
        <v>4070</v>
      </c>
      <c r="K798">
        <v>611552118</v>
      </c>
      <c r="L798">
        <v>1200000000</v>
      </c>
      <c r="M798">
        <v>140000000</v>
      </c>
      <c r="N798">
        <v>300000</v>
      </c>
      <c r="O798">
        <v>120000</v>
      </c>
      <c r="P798">
        <v>1000000</v>
      </c>
      <c r="Q798">
        <v>4.7463979531399338E-2</v>
      </c>
      <c r="R798">
        <v>0.13043478260869565</v>
      </c>
      <c r="S798">
        <v>0.4375</v>
      </c>
      <c r="T798">
        <v>0.3</v>
      </c>
      <c r="U798">
        <v>0.26666666666666666</v>
      </c>
      <c r="V798">
        <v>0.22222222222222221</v>
      </c>
      <c r="W798">
        <v>1.8341677288157593E-3</v>
      </c>
      <c r="X798">
        <v>0.19987752114263324</v>
      </c>
      <c r="Y798">
        <v>19.987752114263323</v>
      </c>
      <c r="Z798" t="s">
        <v>970</v>
      </c>
      <c r="AA798">
        <v>0.5999606840967171</v>
      </c>
      <c r="AB798">
        <v>0.4000393159032829</v>
      </c>
      <c r="AC798">
        <v>0.66677588466579296</v>
      </c>
      <c r="AD798" t="s">
        <v>976</v>
      </c>
      <c r="AE798">
        <v>1951552118</v>
      </c>
      <c r="AF798" t="s">
        <v>1035</v>
      </c>
    </row>
    <row r="799" spans="1:32" x14ac:dyDescent="0.35">
      <c r="A799">
        <v>797</v>
      </c>
      <c r="B799">
        <v>97</v>
      </c>
      <c r="C799">
        <v>2026</v>
      </c>
      <c r="D799" t="s">
        <v>950</v>
      </c>
      <c r="E799" t="s">
        <v>601</v>
      </c>
      <c r="F799" s="4">
        <v>44971</v>
      </c>
      <c r="G799" t="s">
        <v>367</v>
      </c>
      <c r="H799">
        <v>10001</v>
      </c>
      <c r="I799">
        <v>6001</v>
      </c>
      <c r="J799">
        <v>4000</v>
      </c>
      <c r="K799">
        <v>822552118</v>
      </c>
      <c r="L799">
        <v>1800000000</v>
      </c>
      <c r="M799">
        <v>120000000</v>
      </c>
      <c r="N799">
        <v>200000</v>
      </c>
      <c r="O799">
        <v>90000</v>
      </c>
      <c r="P799">
        <v>600000</v>
      </c>
      <c r="Q799">
        <v>6.3840179345534001E-2</v>
      </c>
      <c r="R799">
        <v>0.19565217391304349</v>
      </c>
      <c r="S799">
        <v>0.375</v>
      </c>
      <c r="T799">
        <v>0.2</v>
      </c>
      <c r="U799">
        <v>0.2</v>
      </c>
      <c r="V799">
        <v>0.13333333333333333</v>
      </c>
      <c r="W799">
        <v>1.8029793056699832E-3</v>
      </c>
      <c r="X799">
        <v>0.17120042957103718</v>
      </c>
      <c r="Y799">
        <v>17.120042957103717</v>
      </c>
      <c r="Z799" t="s">
        <v>970</v>
      </c>
      <c r="AA799">
        <v>0.60003999600039992</v>
      </c>
      <c r="AB799">
        <v>0.39996000399960002</v>
      </c>
      <c r="AC799">
        <v>0.6665555740709882</v>
      </c>
      <c r="AD799" t="s">
        <v>977</v>
      </c>
      <c r="AE799">
        <v>2742552118</v>
      </c>
      <c r="AF799" t="s">
        <v>1033</v>
      </c>
    </row>
    <row r="800" spans="1:32" x14ac:dyDescent="0.35">
      <c r="A800">
        <v>798</v>
      </c>
      <c r="B800">
        <v>98</v>
      </c>
      <c r="C800">
        <v>2026</v>
      </c>
      <c r="D800" t="s">
        <v>951</v>
      </c>
      <c r="E800" t="s">
        <v>952</v>
      </c>
      <c r="F800" s="4">
        <v>42653</v>
      </c>
      <c r="G800" t="s">
        <v>18</v>
      </c>
      <c r="H800">
        <v>9857</v>
      </c>
      <c r="I800">
        <v>5914</v>
      </c>
      <c r="J800">
        <v>3943</v>
      </c>
      <c r="K800">
        <v>2112552118</v>
      </c>
      <c r="L800">
        <v>4200000000</v>
      </c>
      <c r="M800">
        <v>300000000</v>
      </c>
      <c r="N800">
        <v>900000</v>
      </c>
      <c r="O800">
        <v>400000</v>
      </c>
      <c r="P800">
        <v>4200000</v>
      </c>
      <c r="Q800">
        <v>0.16396007394379808</v>
      </c>
      <c r="R800">
        <v>0.45652173913043476</v>
      </c>
      <c r="S800">
        <v>0.9375</v>
      </c>
      <c r="T800">
        <v>0.9</v>
      </c>
      <c r="U800">
        <v>0.88888888888888884</v>
      </c>
      <c r="V800">
        <v>0.93333333333333335</v>
      </c>
      <c r="W800">
        <v>1.7770189996989326E-3</v>
      </c>
      <c r="X800">
        <v>0.60149753660757999</v>
      </c>
      <c r="Y800">
        <v>60.149753660758002</v>
      </c>
      <c r="Z800" t="s">
        <v>966</v>
      </c>
      <c r="AA800">
        <v>0.59997970985086735</v>
      </c>
      <c r="AB800">
        <v>0.4000202901491326</v>
      </c>
      <c r="AC800">
        <v>0.66672303009807232</v>
      </c>
      <c r="AD800" t="s">
        <v>976</v>
      </c>
      <c r="AE800">
        <v>6612552118</v>
      </c>
      <c r="AF800" t="s">
        <v>1030</v>
      </c>
    </row>
    <row r="801" spans="1:32" x14ac:dyDescent="0.35">
      <c r="A801">
        <v>799</v>
      </c>
      <c r="B801">
        <v>99</v>
      </c>
      <c r="C801">
        <v>2026</v>
      </c>
      <c r="D801" t="s">
        <v>953</v>
      </c>
      <c r="E801" t="s">
        <v>281</v>
      </c>
      <c r="F801" s="4">
        <v>45667</v>
      </c>
      <c r="G801" t="s">
        <v>24</v>
      </c>
      <c r="H801">
        <v>9721</v>
      </c>
      <c r="I801">
        <v>5833</v>
      </c>
      <c r="J801">
        <v>3888</v>
      </c>
      <c r="K801">
        <v>611552118</v>
      </c>
      <c r="L801">
        <v>1400000000</v>
      </c>
      <c r="M801">
        <v>110000000</v>
      </c>
      <c r="N801">
        <v>200000</v>
      </c>
      <c r="O801">
        <v>80000</v>
      </c>
      <c r="P801">
        <v>600000</v>
      </c>
      <c r="Q801">
        <v>4.7463979531399338E-2</v>
      </c>
      <c r="R801">
        <v>0.15217391304347827</v>
      </c>
      <c r="S801">
        <v>0.34375</v>
      </c>
      <c r="T801">
        <v>0.2</v>
      </c>
      <c r="U801">
        <v>0.17777777777777778</v>
      </c>
      <c r="V801">
        <v>0.13333333333333333</v>
      </c>
      <c r="W801">
        <v>1.7525009329484957E-3</v>
      </c>
      <c r="X801">
        <v>0.15327946774677864</v>
      </c>
      <c r="Y801">
        <v>15.327946774677864</v>
      </c>
      <c r="Z801" t="s">
        <v>970</v>
      </c>
      <c r="AA801">
        <v>0.60004114803003805</v>
      </c>
      <c r="AB801">
        <v>0.39995885196996195</v>
      </c>
      <c r="AC801">
        <v>0.66655237442139548</v>
      </c>
      <c r="AD801" t="s">
        <v>977</v>
      </c>
      <c r="AE801">
        <v>2121552118</v>
      </c>
      <c r="AF801" t="s">
        <v>1029</v>
      </c>
    </row>
    <row r="802" spans="1:32" x14ac:dyDescent="0.35">
      <c r="A802">
        <v>800</v>
      </c>
      <c r="B802">
        <v>100</v>
      </c>
      <c r="C802">
        <v>2026</v>
      </c>
      <c r="D802" t="s">
        <v>954</v>
      </c>
      <c r="E802" t="s">
        <v>955</v>
      </c>
      <c r="F802" s="4">
        <v>45792</v>
      </c>
      <c r="G802" t="s">
        <v>24</v>
      </c>
      <c r="H802">
        <v>9251</v>
      </c>
      <c r="I802">
        <v>5551</v>
      </c>
      <c r="J802">
        <v>3700</v>
      </c>
      <c r="K802">
        <v>611552118</v>
      </c>
      <c r="L802">
        <v>2000000000</v>
      </c>
      <c r="M802">
        <v>110000000</v>
      </c>
      <c r="N802">
        <v>200000</v>
      </c>
      <c r="O802">
        <v>80000</v>
      </c>
      <c r="P802">
        <v>600000</v>
      </c>
      <c r="Q802">
        <v>4.7463979531399338E-2</v>
      </c>
      <c r="R802">
        <v>0.21739130434782608</v>
      </c>
      <c r="S802">
        <v>0.34375</v>
      </c>
      <c r="T802">
        <v>0.2</v>
      </c>
      <c r="U802">
        <v>0.17777777777777778</v>
      </c>
      <c r="V802">
        <v>0.13333333333333333</v>
      </c>
      <c r="W802">
        <v>1.6677693787374276E-3</v>
      </c>
      <c r="X802">
        <v>0.16435710379755455</v>
      </c>
      <c r="Y802">
        <v>16.435710379755456</v>
      </c>
      <c r="Z802" t="s">
        <v>970</v>
      </c>
      <c r="AA802">
        <v>0.60004323856880337</v>
      </c>
      <c r="AB802">
        <v>0.39995676143119663</v>
      </c>
      <c r="AC802">
        <v>0.6665465681859124</v>
      </c>
      <c r="AD802" t="s">
        <v>977</v>
      </c>
      <c r="AE802">
        <v>2721552118</v>
      </c>
      <c r="AF802" t="s">
        <v>1032</v>
      </c>
    </row>
  </sheetData>
  <mergeCells count="1">
    <mergeCell ref="A1:AD1"/>
  </mergeCells>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4D20-FA77-413C-B3A6-4296E6EC6863}">
  <sheetPr>
    <tabColor rgb="FF7A5C44"/>
  </sheetPr>
  <dimension ref="A1:AH193"/>
  <sheetViews>
    <sheetView topLeftCell="H4" zoomScale="57" workbookViewId="0">
      <selection activeCell="E18" sqref="E18"/>
    </sheetView>
  </sheetViews>
  <sheetFormatPr defaultRowHeight="14.5" x14ac:dyDescent="0.35"/>
  <cols>
    <col min="1" max="1" width="19.7265625" bestFit="1" customWidth="1"/>
    <col min="2" max="2" width="15.08984375" bestFit="1" customWidth="1"/>
    <col min="3" max="3" width="14.453125" bestFit="1" customWidth="1"/>
    <col min="4" max="4" width="14.7265625" bestFit="1" customWidth="1"/>
    <col min="5" max="5" width="18.26953125" bestFit="1" customWidth="1"/>
    <col min="6" max="6" width="19.90625" bestFit="1" customWidth="1"/>
    <col min="7" max="7" width="17.81640625" bestFit="1" customWidth="1"/>
    <col min="8" max="9" width="13.36328125" bestFit="1" customWidth="1"/>
    <col min="10" max="10" width="15.54296875" bestFit="1" customWidth="1"/>
    <col min="11" max="11" width="16" bestFit="1" customWidth="1"/>
    <col min="12" max="13" width="51.6328125" bestFit="1" customWidth="1"/>
    <col min="14" max="14" width="17.90625" bestFit="1" customWidth="1"/>
    <col min="15" max="15" width="19.54296875" bestFit="1" customWidth="1"/>
    <col min="16" max="16" width="18.7265625" bestFit="1" customWidth="1"/>
    <col min="17" max="17" width="17.453125" bestFit="1" customWidth="1"/>
    <col min="18" max="18" width="19.7265625" bestFit="1" customWidth="1"/>
    <col min="19" max="19" width="11.54296875" bestFit="1" customWidth="1"/>
    <col min="20" max="20" width="17.81640625" bestFit="1" customWidth="1"/>
    <col min="21" max="21" width="13.1796875" bestFit="1" customWidth="1"/>
    <col min="22" max="22" width="51.6328125" bestFit="1" customWidth="1"/>
    <col min="23" max="23" width="15.7265625" bestFit="1" customWidth="1"/>
    <col min="24" max="24" width="51.6328125" bestFit="1" customWidth="1"/>
    <col min="25" max="25" width="13.1796875" bestFit="1" customWidth="1"/>
    <col min="26" max="26" width="16" bestFit="1" customWidth="1"/>
    <col min="27" max="27" width="51.6328125" bestFit="1" customWidth="1"/>
    <col min="28" max="28" width="14.7265625" bestFit="1" customWidth="1"/>
    <col min="29" max="29" width="17.6328125" bestFit="1" customWidth="1"/>
    <col min="30" max="30" width="11.08984375" bestFit="1" customWidth="1"/>
    <col min="31" max="31" width="16" bestFit="1" customWidth="1"/>
    <col min="32" max="32" width="13.1796875" bestFit="1" customWidth="1"/>
    <col min="33" max="33" width="18.08984375" bestFit="1" customWidth="1"/>
    <col min="34" max="34" width="15.54296875" bestFit="1" customWidth="1"/>
    <col min="35" max="36" width="49.26953125" bestFit="1" customWidth="1"/>
  </cols>
  <sheetData>
    <row r="1" spans="1:34" ht="35.5" customHeight="1" x14ac:dyDescent="0.35">
      <c r="A1" s="24" t="s">
        <v>1013</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row>
    <row r="2" spans="1:34" x14ac:dyDescent="0.35">
      <c r="A2" s="20" t="s">
        <v>1014</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row>
    <row r="3" spans="1:34" x14ac:dyDescent="0.35">
      <c r="A3" t="s">
        <v>4</v>
      </c>
      <c r="B3" t="s">
        <v>7</v>
      </c>
      <c r="C3" t="s">
        <v>8</v>
      </c>
      <c r="D3" t="s">
        <v>9</v>
      </c>
      <c r="E3" t="s">
        <v>10</v>
      </c>
      <c r="F3" t="s">
        <v>11</v>
      </c>
      <c r="G3" t="s">
        <v>12</v>
      </c>
      <c r="H3" t="s">
        <v>971</v>
      </c>
      <c r="I3" t="s">
        <v>972</v>
      </c>
      <c r="J3" t="s">
        <v>973</v>
      </c>
      <c r="K3" t="s">
        <v>974</v>
      </c>
      <c r="L3" t="s">
        <v>978</v>
      </c>
      <c r="M3" t="s">
        <v>979</v>
      </c>
      <c r="N3" t="s">
        <v>980</v>
      </c>
      <c r="O3" t="s">
        <v>981</v>
      </c>
      <c r="P3" t="s">
        <v>982</v>
      </c>
      <c r="Q3" t="s">
        <v>983</v>
      </c>
      <c r="R3" t="s">
        <v>984</v>
      </c>
      <c r="S3" t="s">
        <v>985</v>
      </c>
      <c r="T3" t="s">
        <v>986</v>
      </c>
      <c r="U3" t="s">
        <v>987</v>
      </c>
      <c r="V3" t="s">
        <v>988</v>
      </c>
      <c r="W3" t="s">
        <v>6</v>
      </c>
      <c r="X3" t="s">
        <v>994</v>
      </c>
      <c r="Y3" t="s">
        <v>995</v>
      </c>
      <c r="Z3" t="s">
        <v>996</v>
      </c>
      <c r="AA3" t="s">
        <v>997</v>
      </c>
      <c r="AB3" t="s">
        <v>998</v>
      </c>
      <c r="AC3" t="s">
        <v>999</v>
      </c>
      <c r="AD3" t="s">
        <v>1000</v>
      </c>
      <c r="AE3" t="s">
        <v>1001</v>
      </c>
      <c r="AF3" t="s">
        <v>1002</v>
      </c>
      <c r="AG3" t="s">
        <v>1003</v>
      </c>
      <c r="AH3" t="s">
        <v>1004</v>
      </c>
    </row>
    <row r="4" spans="1:34" x14ac:dyDescent="0.35">
      <c r="A4" t="s">
        <v>17</v>
      </c>
      <c r="B4">
        <v>32669990</v>
      </c>
      <c r="C4">
        <v>15175994</v>
      </c>
      <c r="D4">
        <v>17493996</v>
      </c>
      <c r="E4">
        <v>296868707813</v>
      </c>
      <c r="F4">
        <v>243200000000</v>
      </c>
      <c r="G4">
        <v>15626000000</v>
      </c>
      <c r="H4">
        <v>0.46452398669237427</v>
      </c>
      <c r="I4">
        <v>0.53547601330762573</v>
      </c>
      <c r="J4">
        <v>1.1527413624438703</v>
      </c>
      <c r="K4" t="s">
        <v>976</v>
      </c>
      <c r="L4" t="s">
        <v>188</v>
      </c>
      <c r="M4" t="s">
        <v>188</v>
      </c>
      <c r="N4">
        <v>555694707813</v>
      </c>
      <c r="O4">
        <v>17009.33204488278</v>
      </c>
      <c r="P4" t="s">
        <v>989</v>
      </c>
      <c r="Q4">
        <v>18.998381403622169</v>
      </c>
      <c r="R4" t="s">
        <v>990</v>
      </c>
      <c r="S4">
        <v>55</v>
      </c>
      <c r="T4">
        <v>24</v>
      </c>
      <c r="U4">
        <v>5014888</v>
      </c>
      <c r="V4" t="s">
        <v>188</v>
      </c>
      <c r="W4" t="s">
        <v>18</v>
      </c>
      <c r="X4" t="s">
        <v>146</v>
      </c>
      <c r="Y4">
        <v>185183</v>
      </c>
      <c r="Z4">
        <v>10604237104</v>
      </c>
      <c r="AA4" t="s">
        <v>849</v>
      </c>
      <c r="AB4">
        <v>185106</v>
      </c>
      <c r="AC4">
        <v>3770552118</v>
      </c>
      <c r="AD4">
        <v>-77</v>
      </c>
      <c r="AE4">
        <v>-4.1580490649789669E-4</v>
      </c>
      <c r="AF4">
        <v>-6833684986</v>
      </c>
      <c r="AG4">
        <v>-0.64442966702642679</v>
      </c>
      <c r="AH4" t="s">
        <v>1005</v>
      </c>
    </row>
    <row r="5" spans="1:34" x14ac:dyDescent="0.35">
      <c r="A5" t="s">
        <v>20</v>
      </c>
      <c r="B5">
        <v>42573334</v>
      </c>
      <c r="C5">
        <v>19856191</v>
      </c>
      <c r="D5">
        <v>22717143</v>
      </c>
      <c r="E5">
        <v>73745638405</v>
      </c>
      <c r="F5">
        <v>96400000000</v>
      </c>
      <c r="G5">
        <v>9640000000</v>
      </c>
      <c r="H5">
        <v>0.46639971865957219</v>
      </c>
      <c r="I5">
        <v>0.53360028134042781</v>
      </c>
      <c r="J5">
        <v>1.1440836261093581</v>
      </c>
      <c r="K5" t="s">
        <v>976</v>
      </c>
      <c r="L5" t="s">
        <v>500</v>
      </c>
      <c r="M5" t="s">
        <v>500</v>
      </c>
      <c r="N5">
        <v>179785638405</v>
      </c>
      <c r="O5">
        <v>4222.9635669360541</v>
      </c>
      <c r="P5" t="s">
        <v>991</v>
      </c>
      <c r="Q5">
        <v>7.6499624901452279</v>
      </c>
      <c r="R5" t="s">
        <v>990</v>
      </c>
      <c r="S5">
        <v>50</v>
      </c>
      <c r="T5">
        <v>36</v>
      </c>
      <c r="U5">
        <v>5546930</v>
      </c>
      <c r="V5" t="s">
        <v>500</v>
      </c>
      <c r="W5" t="s">
        <v>21</v>
      </c>
      <c r="X5" t="s">
        <v>595</v>
      </c>
      <c r="Y5">
        <v>225173</v>
      </c>
      <c r="Z5">
        <v>2502552118</v>
      </c>
      <c r="AA5" t="s">
        <v>873</v>
      </c>
      <c r="AB5">
        <v>44436</v>
      </c>
      <c r="AC5">
        <v>684552118</v>
      </c>
      <c r="AD5">
        <v>-180737</v>
      </c>
      <c r="AE5">
        <v>-0.80265840042989167</v>
      </c>
      <c r="AF5">
        <v>-1818000000</v>
      </c>
      <c r="AG5">
        <v>-0.72645839697952697</v>
      </c>
      <c r="AH5" t="s">
        <v>1006</v>
      </c>
    </row>
    <row r="6" spans="1:34" x14ac:dyDescent="0.35">
      <c r="A6" t="s">
        <v>23</v>
      </c>
      <c r="B6">
        <v>5754364</v>
      </c>
      <c r="C6">
        <v>2934429</v>
      </c>
      <c r="D6">
        <v>2819935</v>
      </c>
      <c r="E6">
        <v>8200191259</v>
      </c>
      <c r="F6">
        <v>12300000000</v>
      </c>
      <c r="G6">
        <v>1560000000</v>
      </c>
      <c r="H6">
        <v>0.50994844955932572</v>
      </c>
      <c r="I6">
        <v>0.49005155044067422</v>
      </c>
      <c r="J6">
        <v>0.96098252845783627</v>
      </c>
      <c r="K6" t="s">
        <v>976</v>
      </c>
      <c r="L6" t="s">
        <v>520</v>
      </c>
      <c r="M6" t="s">
        <v>520</v>
      </c>
      <c r="N6">
        <v>22060191259</v>
      </c>
      <c r="O6">
        <v>3833.6454313630488</v>
      </c>
      <c r="P6" t="s">
        <v>991</v>
      </c>
      <c r="Q6">
        <v>5.2565328583333333</v>
      </c>
      <c r="R6" t="s">
        <v>990</v>
      </c>
      <c r="S6">
        <v>9</v>
      </c>
      <c r="T6">
        <v>9</v>
      </c>
      <c r="U6">
        <v>1644860</v>
      </c>
      <c r="V6" t="s">
        <v>520</v>
      </c>
      <c r="W6" t="s">
        <v>24</v>
      </c>
      <c r="X6" t="s">
        <v>40</v>
      </c>
      <c r="Y6">
        <v>391121</v>
      </c>
      <c r="Z6">
        <v>1311552118</v>
      </c>
      <c r="AA6" t="s">
        <v>836</v>
      </c>
      <c r="AB6">
        <v>678262</v>
      </c>
      <c r="AC6">
        <v>1334552118</v>
      </c>
      <c r="AD6">
        <v>287141</v>
      </c>
      <c r="AE6">
        <v>0.73414876726128231</v>
      </c>
      <c r="AF6">
        <v>23000000</v>
      </c>
      <c r="AG6">
        <v>1.7536474292057069E-2</v>
      </c>
      <c r="AH6" t="s">
        <v>1007</v>
      </c>
    </row>
    <row r="7" spans="1:34" x14ac:dyDescent="0.35">
      <c r="A7" t="s">
        <v>26</v>
      </c>
      <c r="B7">
        <v>642583</v>
      </c>
      <c r="C7">
        <v>327493</v>
      </c>
      <c r="D7">
        <v>315090</v>
      </c>
      <c r="E7">
        <v>489104236</v>
      </c>
      <c r="F7">
        <v>500000000</v>
      </c>
      <c r="G7">
        <v>360000000</v>
      </c>
      <c r="H7">
        <v>0.50965089334762981</v>
      </c>
      <c r="I7">
        <v>0.49034910665237019</v>
      </c>
      <c r="J7">
        <v>0.96212743478486562</v>
      </c>
      <c r="K7" t="s">
        <v>976</v>
      </c>
      <c r="L7" t="s">
        <v>25</v>
      </c>
      <c r="M7" t="s">
        <v>25</v>
      </c>
      <c r="N7">
        <v>1349104236</v>
      </c>
      <c r="O7">
        <v>2099.5019102590636</v>
      </c>
      <c r="P7" t="s">
        <v>991</v>
      </c>
      <c r="Q7">
        <v>1.3586228777777778</v>
      </c>
      <c r="R7" t="s">
        <v>992</v>
      </c>
      <c r="S7">
        <v>2</v>
      </c>
      <c r="T7">
        <v>2</v>
      </c>
      <c r="U7">
        <v>580573</v>
      </c>
      <c r="V7" t="s">
        <v>25</v>
      </c>
      <c r="W7" t="s">
        <v>27</v>
      </c>
      <c r="X7" t="s">
        <v>25</v>
      </c>
      <c r="Y7">
        <v>580573</v>
      </c>
      <c r="Z7">
        <v>674552118</v>
      </c>
      <c r="AA7" t="s">
        <v>25</v>
      </c>
      <c r="AB7">
        <v>580573</v>
      </c>
      <c r="AC7">
        <v>674552118</v>
      </c>
      <c r="AD7">
        <v>0</v>
      </c>
      <c r="AE7">
        <v>0</v>
      </c>
      <c r="AF7">
        <v>0</v>
      </c>
      <c r="AG7">
        <v>0</v>
      </c>
      <c r="AH7" t="s">
        <v>1005</v>
      </c>
    </row>
    <row r="8" spans="1:34" x14ac:dyDescent="0.35">
      <c r="A8" t="s">
        <v>30</v>
      </c>
      <c r="B8">
        <v>4608479</v>
      </c>
      <c r="C8">
        <v>2640555</v>
      </c>
      <c r="D8">
        <v>1967924</v>
      </c>
      <c r="E8">
        <v>4963055742</v>
      </c>
      <c r="F8">
        <v>8200000000</v>
      </c>
      <c r="G8">
        <v>1150000000</v>
      </c>
      <c r="H8">
        <v>0.57297754855777794</v>
      </c>
      <c r="I8">
        <v>0.42702245144222206</v>
      </c>
      <c r="J8">
        <v>0.74526908168926609</v>
      </c>
      <c r="K8" t="s">
        <v>976</v>
      </c>
      <c r="L8" t="s">
        <v>616</v>
      </c>
      <c r="M8" t="s">
        <v>616</v>
      </c>
      <c r="N8">
        <v>14313055742</v>
      </c>
      <c r="O8">
        <v>3105.8090406834881</v>
      </c>
      <c r="P8" t="s">
        <v>991</v>
      </c>
      <c r="Q8">
        <v>4.3157006452173912</v>
      </c>
      <c r="R8" t="s">
        <v>993</v>
      </c>
      <c r="S8">
        <v>6</v>
      </c>
      <c r="T8">
        <v>6</v>
      </c>
      <c r="U8">
        <v>1245318</v>
      </c>
      <c r="V8" t="s">
        <v>616</v>
      </c>
      <c r="W8" t="s">
        <v>24</v>
      </c>
      <c r="X8" t="s">
        <v>29</v>
      </c>
      <c r="Y8">
        <v>525935</v>
      </c>
      <c r="Z8">
        <v>1932552118</v>
      </c>
      <c r="AA8" t="s">
        <v>747</v>
      </c>
      <c r="AB8">
        <v>643272</v>
      </c>
      <c r="AC8">
        <v>3702552118</v>
      </c>
      <c r="AD8">
        <v>117337</v>
      </c>
      <c r="AE8">
        <v>0.22310171409014423</v>
      </c>
      <c r="AF8">
        <v>1770000000</v>
      </c>
      <c r="AG8">
        <v>0.91588733028932467</v>
      </c>
      <c r="AH8" t="s">
        <v>1008</v>
      </c>
    </row>
    <row r="9" spans="1:34" x14ac:dyDescent="0.35">
      <c r="A9" t="s">
        <v>32</v>
      </c>
      <c r="B9">
        <v>1743535</v>
      </c>
      <c r="C9">
        <v>1046120</v>
      </c>
      <c r="D9">
        <v>697415</v>
      </c>
      <c r="E9">
        <v>3662653809</v>
      </c>
      <c r="F9">
        <v>7200000000</v>
      </c>
      <c r="G9">
        <v>1040000000</v>
      </c>
      <c r="H9">
        <v>0.59999942645258053</v>
      </c>
      <c r="I9">
        <v>0.40000057354741947</v>
      </c>
      <c r="J9">
        <v>0.66666825985546596</v>
      </c>
      <c r="K9" t="s">
        <v>976</v>
      </c>
      <c r="L9" t="s">
        <v>31</v>
      </c>
      <c r="M9" t="s">
        <v>31</v>
      </c>
      <c r="N9">
        <v>11902653809</v>
      </c>
      <c r="O9">
        <v>6826.7363769583062</v>
      </c>
      <c r="P9" t="s">
        <v>976</v>
      </c>
      <c r="Q9">
        <v>3.5217825086538461</v>
      </c>
      <c r="R9" t="s">
        <v>993</v>
      </c>
      <c r="S9">
        <v>7</v>
      </c>
      <c r="T9">
        <v>7</v>
      </c>
      <c r="U9">
        <v>500134</v>
      </c>
      <c r="V9" t="s">
        <v>31</v>
      </c>
      <c r="W9" t="s">
        <v>224</v>
      </c>
      <c r="X9" t="s">
        <v>31</v>
      </c>
      <c r="Y9">
        <v>500134</v>
      </c>
      <c r="Z9">
        <v>1422552118</v>
      </c>
      <c r="AA9" t="s">
        <v>936</v>
      </c>
      <c r="AB9">
        <v>12500</v>
      </c>
      <c r="AC9">
        <v>3172552118</v>
      </c>
      <c r="AD9">
        <v>-487634</v>
      </c>
      <c r="AE9">
        <v>-0.97500669820488106</v>
      </c>
      <c r="AF9">
        <v>1750000000</v>
      </c>
      <c r="AG9">
        <v>1.2301833991575415</v>
      </c>
      <c r="AH9" t="s">
        <v>1006</v>
      </c>
    </row>
    <row r="10" spans="1:34" x14ac:dyDescent="0.35">
      <c r="A10" t="s">
        <v>35</v>
      </c>
      <c r="B10">
        <v>2292081</v>
      </c>
      <c r="C10">
        <v>1345345</v>
      </c>
      <c r="D10">
        <v>946736</v>
      </c>
      <c r="E10">
        <v>4165418459</v>
      </c>
      <c r="F10">
        <v>8100000000</v>
      </c>
      <c r="G10">
        <v>1700000000</v>
      </c>
      <c r="H10">
        <v>0.58695351516809402</v>
      </c>
      <c r="I10">
        <v>0.41304648483190604</v>
      </c>
      <c r="J10">
        <v>0.70371243064046773</v>
      </c>
      <c r="K10" t="s">
        <v>976</v>
      </c>
      <c r="L10" t="s">
        <v>334</v>
      </c>
      <c r="M10" t="s">
        <v>334</v>
      </c>
      <c r="N10">
        <v>13965418459</v>
      </c>
      <c r="O10">
        <v>6092.8991859362741</v>
      </c>
      <c r="P10" t="s">
        <v>976</v>
      </c>
      <c r="Q10">
        <v>2.4502461523529413</v>
      </c>
      <c r="R10" t="s">
        <v>993</v>
      </c>
      <c r="S10">
        <v>10</v>
      </c>
      <c r="T10">
        <v>10</v>
      </c>
      <c r="U10">
        <v>442742</v>
      </c>
      <c r="V10" t="s">
        <v>334</v>
      </c>
      <c r="W10" t="s">
        <v>24</v>
      </c>
      <c r="X10" t="s">
        <v>129</v>
      </c>
      <c r="Y10">
        <v>89959</v>
      </c>
      <c r="Z10">
        <v>5262552118</v>
      </c>
      <c r="AA10" t="s">
        <v>795</v>
      </c>
      <c r="AB10">
        <v>299038</v>
      </c>
      <c r="AC10">
        <v>1364552118</v>
      </c>
      <c r="AD10">
        <v>209079</v>
      </c>
      <c r="AE10">
        <v>2.324158783445792</v>
      </c>
      <c r="AF10">
        <v>-3898000000</v>
      </c>
      <c r="AG10">
        <v>-0.74070525338215754</v>
      </c>
      <c r="AH10" t="s">
        <v>1007</v>
      </c>
    </row>
    <row r="11" spans="1:34" x14ac:dyDescent="0.35">
      <c r="A11" t="s">
        <v>37</v>
      </c>
      <c r="B11">
        <v>10993696</v>
      </c>
      <c r="C11">
        <v>6204042</v>
      </c>
      <c r="D11">
        <v>4789654</v>
      </c>
      <c r="E11">
        <v>24825274625</v>
      </c>
      <c r="F11">
        <v>39000000000</v>
      </c>
      <c r="G11">
        <v>3530000000</v>
      </c>
      <c r="H11">
        <v>0.56432722898650278</v>
      </c>
      <c r="I11">
        <v>0.43567277101349716</v>
      </c>
      <c r="J11">
        <v>0.77202153047964539</v>
      </c>
      <c r="K11" t="s">
        <v>976</v>
      </c>
      <c r="L11" t="s">
        <v>515</v>
      </c>
      <c r="M11" t="s">
        <v>515</v>
      </c>
      <c r="N11">
        <v>67355274625</v>
      </c>
      <c r="O11">
        <v>6126.7179504508767</v>
      </c>
      <c r="P11" t="s">
        <v>976</v>
      </c>
      <c r="Q11">
        <v>7.0326557011331445</v>
      </c>
      <c r="R11" t="s">
        <v>990</v>
      </c>
      <c r="S11">
        <v>17</v>
      </c>
      <c r="T11">
        <v>17</v>
      </c>
      <c r="U11">
        <v>1674143</v>
      </c>
      <c r="V11" t="s">
        <v>515</v>
      </c>
      <c r="W11" t="s">
        <v>38</v>
      </c>
      <c r="X11" t="s">
        <v>183</v>
      </c>
      <c r="Y11">
        <v>50877</v>
      </c>
      <c r="Z11">
        <v>5172552118</v>
      </c>
      <c r="AA11" t="s">
        <v>740</v>
      </c>
      <c r="AB11">
        <v>765171</v>
      </c>
      <c r="AC11">
        <v>3462552118</v>
      </c>
      <c r="AD11">
        <v>714294</v>
      </c>
      <c r="AE11">
        <v>14.039624977887847</v>
      </c>
      <c r="AF11">
        <v>-1710000000</v>
      </c>
      <c r="AG11">
        <v>-0.33059115906234354</v>
      </c>
      <c r="AH11" t="s">
        <v>1007</v>
      </c>
    </row>
    <row r="12" spans="1:34" x14ac:dyDescent="0.35">
      <c r="A12" t="s">
        <v>45</v>
      </c>
      <c r="B12">
        <v>19935099</v>
      </c>
      <c r="C12">
        <v>9278971</v>
      </c>
      <c r="D12">
        <v>10656128</v>
      </c>
      <c r="E12">
        <v>24389390441</v>
      </c>
      <c r="F12">
        <v>37900000000</v>
      </c>
      <c r="G12">
        <v>3780000000</v>
      </c>
      <c r="H12">
        <v>0.46545898768799693</v>
      </c>
      <c r="I12">
        <v>0.53454101231200302</v>
      </c>
      <c r="J12">
        <v>1.1484169958069703</v>
      </c>
      <c r="K12" t="s">
        <v>976</v>
      </c>
      <c r="L12" t="s">
        <v>504</v>
      </c>
      <c r="M12" t="s">
        <v>504</v>
      </c>
      <c r="N12">
        <v>66069390441</v>
      </c>
      <c r="O12">
        <v>3314.2243457632189</v>
      </c>
      <c r="P12" t="s">
        <v>991</v>
      </c>
      <c r="Q12">
        <v>6.452219693386243</v>
      </c>
      <c r="R12" t="s">
        <v>990</v>
      </c>
      <c r="S12">
        <v>19</v>
      </c>
      <c r="T12">
        <v>16</v>
      </c>
      <c r="U12">
        <v>3369118</v>
      </c>
      <c r="V12" t="s">
        <v>504</v>
      </c>
      <c r="W12" t="s">
        <v>24</v>
      </c>
      <c r="X12" t="s">
        <v>44</v>
      </c>
      <c r="Y12">
        <v>457608</v>
      </c>
      <c r="Z12">
        <v>4177104236</v>
      </c>
      <c r="AA12" t="s">
        <v>733</v>
      </c>
      <c r="AB12">
        <v>959579</v>
      </c>
      <c r="AC12">
        <v>2694552118</v>
      </c>
      <c r="AD12">
        <v>501971</v>
      </c>
      <c r="AE12">
        <v>1.0969454205346061</v>
      </c>
      <c r="AF12">
        <v>-1482552118</v>
      </c>
      <c r="AG12">
        <v>-0.3549234192488559</v>
      </c>
      <c r="AH12" t="s">
        <v>1007</v>
      </c>
    </row>
    <row r="13" spans="1:34" x14ac:dyDescent="0.35">
      <c r="A13" t="s">
        <v>47</v>
      </c>
      <c r="B13">
        <v>6857027</v>
      </c>
      <c r="C13">
        <v>3010529</v>
      </c>
      <c r="D13">
        <v>3846498</v>
      </c>
      <c r="E13">
        <v>38279470270</v>
      </c>
      <c r="F13">
        <v>68600000000</v>
      </c>
      <c r="G13">
        <v>2838000000</v>
      </c>
      <c r="H13">
        <v>0.43904289716228329</v>
      </c>
      <c r="I13">
        <v>0.56095710283771671</v>
      </c>
      <c r="J13">
        <v>1.2776817629061206</v>
      </c>
      <c r="K13" t="s">
        <v>976</v>
      </c>
      <c r="L13" t="s">
        <v>401</v>
      </c>
      <c r="M13" t="s">
        <v>401</v>
      </c>
      <c r="N13">
        <v>109717470270</v>
      </c>
      <c r="O13">
        <v>16000.734760122717</v>
      </c>
      <c r="P13" t="s">
        <v>989</v>
      </c>
      <c r="Q13">
        <v>13.488185436927413</v>
      </c>
      <c r="R13" t="s">
        <v>990</v>
      </c>
      <c r="S13">
        <v>10</v>
      </c>
      <c r="T13">
        <v>6</v>
      </c>
      <c r="U13">
        <v>2768482</v>
      </c>
      <c r="V13" t="s">
        <v>401</v>
      </c>
      <c r="W13" t="s">
        <v>48</v>
      </c>
      <c r="X13" t="s">
        <v>164</v>
      </c>
      <c r="Y13">
        <v>57332</v>
      </c>
      <c r="Z13">
        <v>7574552118</v>
      </c>
      <c r="AA13" t="s">
        <v>832</v>
      </c>
      <c r="AB13">
        <v>1750692</v>
      </c>
      <c r="AC13">
        <v>4520552118</v>
      </c>
      <c r="AD13">
        <v>1693360</v>
      </c>
      <c r="AE13">
        <v>29.536035721760971</v>
      </c>
      <c r="AF13">
        <v>-3054000000</v>
      </c>
      <c r="AG13">
        <v>-0.40319215610683318</v>
      </c>
      <c r="AH13" t="s">
        <v>1007</v>
      </c>
    </row>
    <row r="14" spans="1:34" x14ac:dyDescent="0.35">
      <c r="A14" t="s">
        <v>50</v>
      </c>
      <c r="B14">
        <v>1867675</v>
      </c>
      <c r="C14">
        <v>1120605</v>
      </c>
      <c r="D14">
        <v>747070</v>
      </c>
      <c r="E14">
        <v>3726421378</v>
      </c>
      <c r="F14">
        <v>5100000000</v>
      </c>
      <c r="G14">
        <v>1000000000</v>
      </c>
      <c r="H14">
        <v>0.6</v>
      </c>
      <c r="I14">
        <v>0.4</v>
      </c>
      <c r="J14">
        <v>0.66666666666666663</v>
      </c>
      <c r="K14" t="s">
        <v>977</v>
      </c>
      <c r="L14" t="s">
        <v>50</v>
      </c>
      <c r="M14" t="s">
        <v>50</v>
      </c>
      <c r="N14">
        <v>9826421378</v>
      </c>
      <c r="O14">
        <v>5261.3122615016</v>
      </c>
      <c r="P14" t="s">
        <v>976</v>
      </c>
      <c r="Q14">
        <v>3.726421378</v>
      </c>
      <c r="R14" t="s">
        <v>993</v>
      </c>
      <c r="S14">
        <v>5</v>
      </c>
      <c r="T14">
        <v>5</v>
      </c>
      <c r="U14">
        <v>459254</v>
      </c>
      <c r="V14" t="s">
        <v>50</v>
      </c>
      <c r="W14" t="s">
        <v>38</v>
      </c>
      <c r="X14" t="s">
        <v>49</v>
      </c>
      <c r="Y14">
        <v>314948</v>
      </c>
      <c r="Z14">
        <v>1722552118</v>
      </c>
      <c r="AA14" t="s">
        <v>50</v>
      </c>
      <c r="AB14">
        <v>459254</v>
      </c>
      <c r="AC14">
        <v>2822552118</v>
      </c>
      <c r="AD14">
        <v>144306</v>
      </c>
      <c r="AE14">
        <v>0.45818992341592896</v>
      </c>
      <c r="AF14">
        <v>1100000000</v>
      </c>
      <c r="AG14">
        <v>0.63858735448723303</v>
      </c>
      <c r="AH14" t="s">
        <v>1008</v>
      </c>
    </row>
    <row r="15" spans="1:34" x14ac:dyDescent="0.35">
      <c r="A15" t="s">
        <v>53</v>
      </c>
      <c r="B15">
        <v>11184297</v>
      </c>
      <c r="C15">
        <v>5601756</v>
      </c>
      <c r="D15">
        <v>5582541</v>
      </c>
      <c r="E15">
        <v>12362209596</v>
      </c>
      <c r="F15">
        <v>18800000000</v>
      </c>
      <c r="G15">
        <v>2360000000</v>
      </c>
      <c r="H15">
        <v>0.5008590168876953</v>
      </c>
      <c r="I15">
        <v>0.4991409831123047</v>
      </c>
      <c r="J15">
        <v>0.99656982560468543</v>
      </c>
      <c r="K15" t="s">
        <v>976</v>
      </c>
      <c r="L15" t="s">
        <v>306</v>
      </c>
      <c r="M15" t="s">
        <v>306</v>
      </c>
      <c r="N15">
        <v>33522209596</v>
      </c>
      <c r="O15">
        <v>2997.2567427349254</v>
      </c>
      <c r="P15" t="s">
        <v>991</v>
      </c>
      <c r="Q15">
        <v>5.238224405084746</v>
      </c>
      <c r="R15" t="s">
        <v>990</v>
      </c>
      <c r="S15">
        <v>11</v>
      </c>
      <c r="T15">
        <v>11</v>
      </c>
      <c r="U15">
        <v>2427559</v>
      </c>
      <c r="V15" t="s">
        <v>306</v>
      </c>
      <c r="W15" t="s">
        <v>24</v>
      </c>
      <c r="X15" t="s">
        <v>52</v>
      </c>
      <c r="Y15">
        <v>265762</v>
      </c>
      <c r="Z15">
        <v>1998552118</v>
      </c>
      <c r="AA15" t="s">
        <v>628</v>
      </c>
      <c r="AB15">
        <v>915337</v>
      </c>
      <c r="AC15">
        <v>3122552118</v>
      </c>
      <c r="AD15">
        <v>649575</v>
      </c>
      <c r="AE15">
        <v>2.4441981923676073</v>
      </c>
      <c r="AF15">
        <v>1124000000</v>
      </c>
      <c r="AG15">
        <v>0.56240714959428439</v>
      </c>
      <c r="AH15" t="s">
        <v>1007</v>
      </c>
    </row>
    <row r="16" spans="1:34" x14ac:dyDescent="0.35">
      <c r="A16" t="s">
        <v>55</v>
      </c>
      <c r="B16">
        <v>1667834</v>
      </c>
      <c r="C16">
        <v>1000701</v>
      </c>
      <c r="D16">
        <v>667133</v>
      </c>
      <c r="E16">
        <v>2965446141</v>
      </c>
      <c r="F16">
        <v>4100000000</v>
      </c>
      <c r="G16">
        <v>840000000</v>
      </c>
      <c r="H16">
        <v>0.60000035974803245</v>
      </c>
      <c r="I16">
        <v>0.39999964025196755</v>
      </c>
      <c r="J16">
        <v>0.66666566736717559</v>
      </c>
      <c r="K16" t="s">
        <v>977</v>
      </c>
      <c r="L16" t="s">
        <v>203</v>
      </c>
      <c r="M16" t="s">
        <v>203</v>
      </c>
      <c r="N16">
        <v>7905446141</v>
      </c>
      <c r="O16">
        <v>4739.9478251432693</v>
      </c>
      <c r="P16" t="s">
        <v>991</v>
      </c>
      <c r="Q16">
        <v>3.5302930250000002</v>
      </c>
      <c r="R16" t="s">
        <v>993</v>
      </c>
      <c r="S16">
        <v>4</v>
      </c>
      <c r="T16">
        <v>4</v>
      </c>
      <c r="U16">
        <v>515492</v>
      </c>
      <c r="V16" t="s">
        <v>203</v>
      </c>
      <c r="W16" t="s">
        <v>204</v>
      </c>
      <c r="X16" t="s">
        <v>54</v>
      </c>
      <c r="Y16">
        <v>255536</v>
      </c>
      <c r="Z16">
        <v>2032552118</v>
      </c>
      <c r="AA16" t="s">
        <v>212</v>
      </c>
      <c r="AB16">
        <v>431498</v>
      </c>
      <c r="AC16">
        <v>1831441902</v>
      </c>
      <c r="AD16">
        <v>175962</v>
      </c>
      <c r="AE16">
        <v>0.68859964936447315</v>
      </c>
      <c r="AF16">
        <v>-201110216</v>
      </c>
      <c r="AG16">
        <v>-9.8944678573796851E-2</v>
      </c>
      <c r="AH16" t="s">
        <v>1007</v>
      </c>
    </row>
    <row r="17" spans="1:34" x14ac:dyDescent="0.35">
      <c r="A17" t="s">
        <v>58</v>
      </c>
      <c r="B17">
        <v>3085153</v>
      </c>
      <c r="C17">
        <v>1851092</v>
      </c>
      <c r="D17">
        <v>1234061</v>
      </c>
      <c r="E17">
        <v>5759633571</v>
      </c>
      <c r="F17">
        <v>9200000000</v>
      </c>
      <c r="G17">
        <v>1620000000</v>
      </c>
      <c r="H17">
        <v>0.60000006482660662</v>
      </c>
      <c r="I17">
        <v>0.39999993517339333</v>
      </c>
      <c r="J17">
        <v>0.66666648659277872</v>
      </c>
      <c r="K17" t="s">
        <v>977</v>
      </c>
      <c r="L17" t="s">
        <v>449</v>
      </c>
      <c r="M17" t="s">
        <v>449</v>
      </c>
      <c r="N17">
        <v>16579633571</v>
      </c>
      <c r="O17">
        <v>5374.0069199161271</v>
      </c>
      <c r="P17" t="s">
        <v>976</v>
      </c>
      <c r="Q17">
        <v>3.5553293648148148</v>
      </c>
      <c r="R17" t="s">
        <v>993</v>
      </c>
      <c r="S17">
        <v>9</v>
      </c>
      <c r="T17">
        <v>9</v>
      </c>
      <c r="U17">
        <v>435754</v>
      </c>
      <c r="V17" t="s">
        <v>449</v>
      </c>
      <c r="W17" t="s">
        <v>59</v>
      </c>
      <c r="X17" t="s">
        <v>57</v>
      </c>
      <c r="Y17">
        <v>253456</v>
      </c>
      <c r="Z17">
        <v>1544552118</v>
      </c>
      <c r="AA17" t="s">
        <v>770</v>
      </c>
      <c r="AB17">
        <v>431261</v>
      </c>
      <c r="AC17">
        <v>2231552118</v>
      </c>
      <c r="AD17">
        <v>177805</v>
      </c>
      <c r="AE17">
        <v>0.70152215769206494</v>
      </c>
      <c r="AF17">
        <v>687000000</v>
      </c>
      <c r="AG17">
        <v>0.44478913465838776</v>
      </c>
      <c r="AH17" t="s">
        <v>1007</v>
      </c>
    </row>
    <row r="18" spans="1:34" x14ac:dyDescent="0.35">
      <c r="A18" t="s">
        <v>61</v>
      </c>
      <c r="B18">
        <v>863063</v>
      </c>
      <c r="C18">
        <v>517837</v>
      </c>
      <c r="D18">
        <v>345226</v>
      </c>
      <c r="E18">
        <v>1644431015</v>
      </c>
      <c r="F18">
        <v>2200000000</v>
      </c>
      <c r="G18">
        <v>730000000</v>
      </c>
      <c r="H18">
        <v>0.59999907306882583</v>
      </c>
      <c r="I18">
        <v>0.40000092693117423</v>
      </c>
      <c r="J18">
        <v>0.66666924147946172</v>
      </c>
      <c r="K18" t="s">
        <v>976</v>
      </c>
      <c r="L18" t="s">
        <v>60</v>
      </c>
      <c r="M18" t="s">
        <v>60</v>
      </c>
      <c r="N18">
        <v>4574431015</v>
      </c>
      <c r="O18">
        <v>5300.2283900480033</v>
      </c>
      <c r="P18" t="s">
        <v>976</v>
      </c>
      <c r="Q18">
        <v>2.2526452260273975</v>
      </c>
      <c r="R18" t="s">
        <v>993</v>
      </c>
      <c r="S18">
        <v>4</v>
      </c>
      <c r="T18">
        <v>4</v>
      </c>
      <c r="U18">
        <v>251083</v>
      </c>
      <c r="V18" t="s">
        <v>60</v>
      </c>
      <c r="W18" t="s">
        <v>21</v>
      </c>
      <c r="X18" t="s">
        <v>241</v>
      </c>
      <c r="Y18">
        <v>193509</v>
      </c>
      <c r="Z18">
        <v>978774661</v>
      </c>
      <c r="AA18" t="s">
        <v>357</v>
      </c>
      <c r="AB18">
        <v>205972</v>
      </c>
      <c r="AC18">
        <v>1211552118</v>
      </c>
      <c r="AD18">
        <v>12463</v>
      </c>
      <c r="AE18">
        <v>6.4405273139750599E-2</v>
      </c>
      <c r="AF18">
        <v>232777457</v>
      </c>
      <c r="AG18">
        <v>0.23782538134178363</v>
      </c>
      <c r="AH18" t="s">
        <v>1005</v>
      </c>
    </row>
    <row r="19" spans="1:34" x14ac:dyDescent="0.35">
      <c r="A19" t="s">
        <v>66</v>
      </c>
      <c r="B19">
        <v>16381840</v>
      </c>
      <c r="C19">
        <v>7386668</v>
      </c>
      <c r="D19">
        <v>8995172</v>
      </c>
      <c r="E19">
        <v>31318280942</v>
      </c>
      <c r="F19">
        <v>37500000000</v>
      </c>
      <c r="G19">
        <v>3980000000</v>
      </c>
      <c r="H19">
        <v>0.4509058811464402</v>
      </c>
      <c r="I19">
        <v>0.54909411885355974</v>
      </c>
      <c r="J19">
        <v>1.2177577224264038</v>
      </c>
      <c r="K19" t="s">
        <v>976</v>
      </c>
      <c r="L19" t="s">
        <v>505</v>
      </c>
      <c r="M19" t="s">
        <v>505</v>
      </c>
      <c r="N19">
        <v>72798280942</v>
      </c>
      <c r="O19">
        <v>4443.8403098797207</v>
      </c>
      <c r="P19" t="s">
        <v>991</v>
      </c>
      <c r="Q19">
        <v>7.8689148095477384</v>
      </c>
      <c r="R19" t="s">
        <v>990</v>
      </c>
      <c r="S19">
        <v>17</v>
      </c>
      <c r="T19">
        <v>13</v>
      </c>
      <c r="U19">
        <v>2868866</v>
      </c>
      <c r="V19" t="s">
        <v>505</v>
      </c>
      <c r="W19" t="s">
        <v>18</v>
      </c>
      <c r="X19" t="s">
        <v>65</v>
      </c>
      <c r="Y19">
        <v>203795</v>
      </c>
      <c r="Z19">
        <v>2222552118</v>
      </c>
      <c r="AA19" t="s">
        <v>712</v>
      </c>
      <c r="AB19">
        <v>1801907</v>
      </c>
      <c r="AC19">
        <v>4498552118</v>
      </c>
      <c r="AD19">
        <v>1598112</v>
      </c>
      <c r="AE19">
        <v>7.841762555509213</v>
      </c>
      <c r="AF19">
        <v>2276000000</v>
      </c>
      <c r="AG19">
        <v>1.02404797690328</v>
      </c>
      <c r="AH19" t="s">
        <v>1007</v>
      </c>
    </row>
    <row r="20" spans="1:34" x14ac:dyDescent="0.35">
      <c r="A20" t="s">
        <v>69</v>
      </c>
      <c r="B20">
        <v>1170167</v>
      </c>
      <c r="C20">
        <v>702101</v>
      </c>
      <c r="D20">
        <v>468066</v>
      </c>
      <c r="E20">
        <v>9112209238</v>
      </c>
      <c r="F20">
        <v>12400000000</v>
      </c>
      <c r="G20">
        <v>1000000000</v>
      </c>
      <c r="H20">
        <v>0.60000068366310111</v>
      </c>
      <c r="I20">
        <v>0.39999931633689895</v>
      </c>
      <c r="J20">
        <v>0.66666476760466087</v>
      </c>
      <c r="K20" t="s">
        <v>977</v>
      </c>
      <c r="L20" t="s">
        <v>337</v>
      </c>
      <c r="M20" t="s">
        <v>337</v>
      </c>
      <c r="N20">
        <v>22512209238</v>
      </c>
      <c r="O20">
        <v>19238.458474730531</v>
      </c>
      <c r="P20" t="s">
        <v>989</v>
      </c>
      <c r="Q20">
        <v>9.1122092380000002</v>
      </c>
      <c r="R20" t="s">
        <v>990</v>
      </c>
      <c r="S20">
        <v>4</v>
      </c>
      <c r="T20">
        <v>4</v>
      </c>
      <c r="U20">
        <v>402864</v>
      </c>
      <c r="V20" t="s">
        <v>337</v>
      </c>
      <c r="W20" t="s">
        <v>70</v>
      </c>
      <c r="X20" t="s">
        <v>68</v>
      </c>
      <c r="Y20">
        <v>191051</v>
      </c>
      <c r="Z20">
        <v>3872552118</v>
      </c>
      <c r="AA20" t="s">
        <v>823</v>
      </c>
      <c r="AB20">
        <v>198456</v>
      </c>
      <c r="AC20">
        <v>6592552118</v>
      </c>
      <c r="AD20">
        <v>7405</v>
      </c>
      <c r="AE20">
        <v>3.8759284170195391E-2</v>
      </c>
      <c r="AF20">
        <v>2720000000</v>
      </c>
      <c r="AG20">
        <v>0.70237918486808082</v>
      </c>
      <c r="AH20" t="s">
        <v>1005</v>
      </c>
    </row>
    <row r="21" spans="1:34" x14ac:dyDescent="0.35">
      <c r="A21" t="s">
        <v>72</v>
      </c>
      <c r="B21">
        <v>345004</v>
      </c>
      <c r="C21">
        <v>207002</v>
      </c>
      <c r="D21">
        <v>138002</v>
      </c>
      <c r="E21">
        <v>989104236</v>
      </c>
      <c r="F21">
        <v>800000000</v>
      </c>
      <c r="G21">
        <v>320000000</v>
      </c>
      <c r="H21">
        <v>0.59999884059315256</v>
      </c>
      <c r="I21">
        <v>0.40000115940684744</v>
      </c>
      <c r="J21">
        <v>0.66666988724746623</v>
      </c>
      <c r="K21" t="s">
        <v>976</v>
      </c>
      <c r="L21" t="s">
        <v>71</v>
      </c>
      <c r="M21" t="s">
        <v>71</v>
      </c>
      <c r="N21">
        <v>2109104236</v>
      </c>
      <c r="O21">
        <v>6113.2747330465736</v>
      </c>
      <c r="P21" t="s">
        <v>976</v>
      </c>
      <c r="Q21">
        <v>3.0909507375</v>
      </c>
      <c r="R21" t="s">
        <v>993</v>
      </c>
      <c r="S21">
        <v>2</v>
      </c>
      <c r="T21">
        <v>2</v>
      </c>
      <c r="U21">
        <v>187575</v>
      </c>
      <c r="V21" t="s">
        <v>71</v>
      </c>
      <c r="W21" t="s">
        <v>24</v>
      </c>
      <c r="X21" t="s">
        <v>86</v>
      </c>
      <c r="Y21">
        <v>157429</v>
      </c>
      <c r="Z21">
        <v>564552118</v>
      </c>
      <c r="AA21" t="s">
        <v>71</v>
      </c>
      <c r="AB21">
        <v>187575</v>
      </c>
      <c r="AC21">
        <v>1544552118</v>
      </c>
      <c r="AD21">
        <v>30146</v>
      </c>
      <c r="AE21">
        <v>0.1914894968525494</v>
      </c>
      <c r="AF21">
        <v>980000000</v>
      </c>
      <c r="AG21">
        <v>1.7358893337815802</v>
      </c>
      <c r="AH21" t="s">
        <v>1008</v>
      </c>
    </row>
    <row r="22" spans="1:34" x14ac:dyDescent="0.35">
      <c r="A22" t="s">
        <v>74</v>
      </c>
      <c r="B22">
        <v>30106968</v>
      </c>
      <c r="C22">
        <v>12971574</v>
      </c>
      <c r="D22">
        <v>17135394</v>
      </c>
      <c r="E22">
        <v>45798475932</v>
      </c>
      <c r="F22">
        <v>64700000000</v>
      </c>
      <c r="G22">
        <v>5340000000</v>
      </c>
      <c r="H22">
        <v>0.43084956279888431</v>
      </c>
      <c r="I22">
        <v>0.56915043720111569</v>
      </c>
      <c r="J22">
        <v>1.3209957403781529</v>
      </c>
      <c r="K22" t="s">
        <v>976</v>
      </c>
      <c r="L22" t="s">
        <v>501</v>
      </c>
      <c r="M22" t="s">
        <v>501</v>
      </c>
      <c r="N22">
        <v>115838475932</v>
      </c>
      <c r="O22">
        <v>3847.5636580873902</v>
      </c>
      <c r="P22" t="s">
        <v>991</v>
      </c>
      <c r="Q22">
        <v>8.5764936202247188</v>
      </c>
      <c r="R22" t="s">
        <v>990</v>
      </c>
      <c r="S22">
        <v>25</v>
      </c>
      <c r="T22">
        <v>18</v>
      </c>
      <c r="U22">
        <v>5246998</v>
      </c>
      <c r="V22" t="s">
        <v>501</v>
      </c>
      <c r="W22" t="s">
        <v>38</v>
      </c>
      <c r="X22" t="s">
        <v>75</v>
      </c>
      <c r="Y22">
        <v>169319</v>
      </c>
      <c r="Z22">
        <v>2898552118</v>
      </c>
      <c r="AA22" t="s">
        <v>708</v>
      </c>
      <c r="AB22">
        <v>3413780</v>
      </c>
      <c r="AC22">
        <v>9577104236</v>
      </c>
      <c r="AD22">
        <v>3244461</v>
      </c>
      <c r="AE22">
        <v>19.161824721383898</v>
      </c>
      <c r="AF22">
        <v>6678552118</v>
      </c>
      <c r="AG22">
        <v>2.3040993731063906</v>
      </c>
      <c r="AH22" t="s">
        <v>1007</v>
      </c>
    </row>
    <row r="23" spans="1:34" x14ac:dyDescent="0.35">
      <c r="A23" t="s">
        <v>77</v>
      </c>
      <c r="B23">
        <v>587559</v>
      </c>
      <c r="C23">
        <v>352535</v>
      </c>
      <c r="D23">
        <v>235024</v>
      </c>
      <c r="E23">
        <v>3455761466</v>
      </c>
      <c r="F23">
        <v>6300000000</v>
      </c>
      <c r="G23">
        <v>890000000</v>
      </c>
      <c r="H23">
        <v>0.59999931921730409</v>
      </c>
      <c r="I23">
        <v>0.40000068078269585</v>
      </c>
      <c r="J23">
        <v>0.6666685577318564</v>
      </c>
      <c r="K23" t="s">
        <v>976</v>
      </c>
      <c r="L23" t="s">
        <v>76</v>
      </c>
      <c r="M23" t="s">
        <v>76</v>
      </c>
      <c r="N23">
        <v>10645761466</v>
      </c>
      <c r="O23">
        <v>18118.625475909652</v>
      </c>
      <c r="P23" t="s">
        <v>989</v>
      </c>
      <c r="Q23">
        <v>3.8828780516853931</v>
      </c>
      <c r="R23" t="s">
        <v>993</v>
      </c>
      <c r="S23">
        <v>5</v>
      </c>
      <c r="T23">
        <v>5</v>
      </c>
      <c r="U23">
        <v>168075</v>
      </c>
      <c r="V23" t="s">
        <v>76</v>
      </c>
      <c r="W23" t="s">
        <v>27</v>
      </c>
      <c r="X23" t="s">
        <v>76</v>
      </c>
      <c r="Y23">
        <v>168075</v>
      </c>
      <c r="Z23">
        <v>1161552118</v>
      </c>
      <c r="AA23" t="s">
        <v>887</v>
      </c>
      <c r="AB23">
        <v>31622</v>
      </c>
      <c r="AC23">
        <v>6184552118</v>
      </c>
      <c r="AD23">
        <v>-136453</v>
      </c>
      <c r="AE23">
        <v>-0.81185780157667709</v>
      </c>
      <c r="AF23">
        <v>5023000000</v>
      </c>
      <c r="AG23">
        <v>4.324386243338588</v>
      </c>
      <c r="AH23" t="s">
        <v>1006</v>
      </c>
    </row>
    <row r="24" spans="1:34" x14ac:dyDescent="0.35">
      <c r="A24" t="s">
        <v>79</v>
      </c>
      <c r="B24">
        <v>671872</v>
      </c>
      <c r="C24">
        <v>403123</v>
      </c>
      <c r="D24">
        <v>268749</v>
      </c>
      <c r="E24">
        <v>1244216498</v>
      </c>
      <c r="F24">
        <v>1550000000</v>
      </c>
      <c r="G24">
        <v>340000000</v>
      </c>
      <c r="H24">
        <v>0.59999970232425226</v>
      </c>
      <c r="I24">
        <v>0.40000029767574774</v>
      </c>
      <c r="J24">
        <v>0.666667493544154</v>
      </c>
      <c r="K24" t="s">
        <v>976</v>
      </c>
      <c r="L24" t="s">
        <v>206</v>
      </c>
      <c r="M24" t="s">
        <v>206</v>
      </c>
      <c r="N24">
        <v>3134216498</v>
      </c>
      <c r="O24">
        <v>4664.9011984425606</v>
      </c>
      <c r="P24" t="s">
        <v>991</v>
      </c>
      <c r="Q24">
        <v>3.659460288235294</v>
      </c>
      <c r="R24" t="s">
        <v>993</v>
      </c>
      <c r="S24">
        <v>2</v>
      </c>
      <c r="T24">
        <v>2</v>
      </c>
      <c r="U24">
        <v>504232</v>
      </c>
      <c r="V24" t="s">
        <v>206</v>
      </c>
      <c r="W24" t="s">
        <v>80</v>
      </c>
      <c r="X24" t="s">
        <v>78</v>
      </c>
      <c r="Y24">
        <v>167640</v>
      </c>
      <c r="Z24">
        <v>992552118</v>
      </c>
      <c r="AA24" t="s">
        <v>206</v>
      </c>
      <c r="AB24">
        <v>504232</v>
      </c>
      <c r="AC24">
        <v>2141664380</v>
      </c>
      <c r="AD24">
        <v>336592</v>
      </c>
      <c r="AE24">
        <v>2.0078262944404677</v>
      </c>
      <c r="AF24">
        <v>1149112262</v>
      </c>
      <c r="AG24">
        <v>1.1577349351845321</v>
      </c>
      <c r="AH24" t="s">
        <v>1007</v>
      </c>
    </row>
    <row r="25" spans="1:34" x14ac:dyDescent="0.35">
      <c r="A25" t="s">
        <v>82</v>
      </c>
      <c r="B25">
        <v>477558</v>
      </c>
      <c r="C25">
        <v>286534</v>
      </c>
      <c r="D25">
        <v>191024</v>
      </c>
      <c r="E25">
        <v>6660541015</v>
      </c>
      <c r="F25">
        <v>9500000000</v>
      </c>
      <c r="G25">
        <v>950000000</v>
      </c>
      <c r="H25">
        <v>0.59999832481080828</v>
      </c>
      <c r="I25">
        <v>0.40000167518919166</v>
      </c>
      <c r="J25">
        <v>0.66667131998296891</v>
      </c>
      <c r="K25" t="s">
        <v>976</v>
      </c>
      <c r="L25" t="s">
        <v>478</v>
      </c>
      <c r="M25" t="s">
        <v>478</v>
      </c>
      <c r="N25">
        <v>17110541015</v>
      </c>
      <c r="O25">
        <v>35829.241715142452</v>
      </c>
      <c r="P25" t="s">
        <v>989</v>
      </c>
      <c r="Q25">
        <v>7.0110958052631576</v>
      </c>
      <c r="R25" t="s">
        <v>990</v>
      </c>
      <c r="S25">
        <v>4</v>
      </c>
      <c r="T25">
        <v>4</v>
      </c>
      <c r="U25">
        <v>193154</v>
      </c>
      <c r="V25" t="s">
        <v>478</v>
      </c>
      <c r="W25" t="s">
        <v>24</v>
      </c>
      <c r="X25" t="s">
        <v>81</v>
      </c>
      <c r="Y25">
        <v>165739</v>
      </c>
      <c r="Z25">
        <v>3972552118</v>
      </c>
      <c r="AA25" t="s">
        <v>905</v>
      </c>
      <c r="AB25">
        <v>19600</v>
      </c>
      <c r="AC25">
        <v>6572552118</v>
      </c>
      <c r="AD25">
        <v>-146139</v>
      </c>
      <c r="AE25">
        <v>-0.8817417747180808</v>
      </c>
      <c r="AF25">
        <v>2600000000</v>
      </c>
      <c r="AG25">
        <v>0.65449109861118249</v>
      </c>
      <c r="AH25" t="s">
        <v>1006</v>
      </c>
    </row>
    <row r="26" spans="1:34" x14ac:dyDescent="0.35">
      <c r="A26" t="s">
        <v>84</v>
      </c>
      <c r="B26">
        <v>11641335</v>
      </c>
      <c r="C26">
        <v>6324394</v>
      </c>
      <c r="D26">
        <v>5316941</v>
      </c>
      <c r="E26">
        <v>20580492453</v>
      </c>
      <c r="F26">
        <v>33900000000</v>
      </c>
      <c r="G26">
        <v>4060000000</v>
      </c>
      <c r="H26">
        <v>0.54327050978259794</v>
      </c>
      <c r="I26">
        <v>0.45672949021740206</v>
      </c>
      <c r="J26">
        <v>0.84070363105144941</v>
      </c>
      <c r="K26" t="s">
        <v>976</v>
      </c>
      <c r="L26" t="s">
        <v>524</v>
      </c>
      <c r="M26" t="s">
        <v>524</v>
      </c>
      <c r="N26">
        <v>58540492453</v>
      </c>
      <c r="O26">
        <v>5028.6751865658016</v>
      </c>
      <c r="P26" t="s">
        <v>976</v>
      </c>
      <c r="Q26">
        <v>5.0690868110837437</v>
      </c>
      <c r="R26" t="s">
        <v>990</v>
      </c>
      <c r="S26">
        <v>21</v>
      </c>
      <c r="T26">
        <v>21</v>
      </c>
      <c r="U26">
        <v>1444021</v>
      </c>
      <c r="V26" t="s">
        <v>524</v>
      </c>
      <c r="W26" t="s">
        <v>85</v>
      </c>
      <c r="X26" t="s">
        <v>147</v>
      </c>
      <c r="Y26">
        <v>69903</v>
      </c>
      <c r="Z26">
        <v>1544552118</v>
      </c>
      <c r="AA26" t="s">
        <v>845</v>
      </c>
      <c r="AB26">
        <v>258235</v>
      </c>
      <c r="AC26">
        <v>3082552118</v>
      </c>
      <c r="AD26">
        <v>188332</v>
      </c>
      <c r="AE26">
        <v>2.6941905211507375</v>
      </c>
      <c r="AF26">
        <v>1538000000</v>
      </c>
      <c r="AG26">
        <v>0.99575791718282436</v>
      </c>
      <c r="AH26" t="s">
        <v>1007</v>
      </c>
    </row>
    <row r="27" spans="1:34" x14ac:dyDescent="0.35">
      <c r="A27" t="s">
        <v>88</v>
      </c>
      <c r="B27">
        <v>3417060</v>
      </c>
      <c r="C27">
        <v>2050235</v>
      </c>
      <c r="D27">
        <v>1366825</v>
      </c>
      <c r="E27">
        <v>9622654490</v>
      </c>
      <c r="F27">
        <v>16100000000</v>
      </c>
      <c r="G27">
        <v>2020000000</v>
      </c>
      <c r="H27">
        <v>0.59999970735076347</v>
      </c>
      <c r="I27">
        <v>0.40000029264923648</v>
      </c>
      <c r="J27">
        <v>0.66666747958160899</v>
      </c>
      <c r="K27" t="s">
        <v>976</v>
      </c>
      <c r="L27" t="s">
        <v>423</v>
      </c>
      <c r="M27" t="s">
        <v>423</v>
      </c>
      <c r="N27">
        <v>27742654490</v>
      </c>
      <c r="O27">
        <v>8118.8666543753989</v>
      </c>
      <c r="P27" t="s">
        <v>976</v>
      </c>
      <c r="Q27">
        <v>4.7636903415841587</v>
      </c>
      <c r="R27" t="s">
        <v>993</v>
      </c>
      <c r="S27">
        <v>10</v>
      </c>
      <c r="T27">
        <v>9</v>
      </c>
      <c r="U27">
        <v>803108</v>
      </c>
      <c r="V27" t="s">
        <v>423</v>
      </c>
      <c r="W27" t="s">
        <v>24</v>
      </c>
      <c r="X27" t="s">
        <v>87</v>
      </c>
      <c r="Y27">
        <v>156993</v>
      </c>
      <c r="Z27">
        <v>2532552118</v>
      </c>
      <c r="AA27" t="s">
        <v>707</v>
      </c>
      <c r="AB27">
        <v>215033</v>
      </c>
      <c r="AC27">
        <v>3472552118</v>
      </c>
      <c r="AD27">
        <v>58040</v>
      </c>
      <c r="AE27">
        <v>0.36969801201327446</v>
      </c>
      <c r="AF27">
        <v>940000000</v>
      </c>
      <c r="AG27">
        <v>0.37116709003498582</v>
      </c>
      <c r="AH27" t="s">
        <v>1008</v>
      </c>
    </row>
    <row r="28" spans="1:34" x14ac:dyDescent="0.35">
      <c r="A28" t="s">
        <v>92</v>
      </c>
      <c r="B28">
        <v>322067</v>
      </c>
      <c r="C28">
        <v>193240</v>
      </c>
      <c r="D28">
        <v>128827</v>
      </c>
      <c r="E28">
        <v>734104236</v>
      </c>
      <c r="F28">
        <v>1700000000</v>
      </c>
      <c r="G28">
        <v>350000000</v>
      </c>
      <c r="H28">
        <v>0.59999937901119949</v>
      </c>
      <c r="I28">
        <v>0.40000062098880046</v>
      </c>
      <c r="J28">
        <v>0.66666839163734215</v>
      </c>
      <c r="K28" t="s">
        <v>976</v>
      </c>
      <c r="L28" t="s">
        <v>360</v>
      </c>
      <c r="M28" t="s">
        <v>360</v>
      </c>
      <c r="N28">
        <v>2784104236</v>
      </c>
      <c r="O28">
        <v>8644.4877494434386</v>
      </c>
      <c r="P28" t="s">
        <v>976</v>
      </c>
      <c r="Q28">
        <v>2.0974406742857141</v>
      </c>
      <c r="R28" t="s">
        <v>993</v>
      </c>
      <c r="S28">
        <v>2</v>
      </c>
      <c r="T28">
        <v>2</v>
      </c>
      <c r="U28">
        <v>178643</v>
      </c>
      <c r="V28" t="s">
        <v>360</v>
      </c>
      <c r="W28" t="s">
        <v>24</v>
      </c>
      <c r="X28" t="s">
        <v>91</v>
      </c>
      <c r="Y28">
        <v>143424</v>
      </c>
      <c r="Z28">
        <v>1311552118</v>
      </c>
      <c r="AA28" t="s">
        <v>360</v>
      </c>
      <c r="AB28">
        <v>178643</v>
      </c>
      <c r="AC28">
        <v>1472552118</v>
      </c>
      <c r="AD28">
        <v>35219</v>
      </c>
      <c r="AE28">
        <v>0.24555862338241857</v>
      </c>
      <c r="AF28">
        <v>161000000</v>
      </c>
      <c r="AG28">
        <v>0.12275532004439949</v>
      </c>
      <c r="AH28" t="s">
        <v>1008</v>
      </c>
    </row>
    <row r="29" spans="1:34" x14ac:dyDescent="0.35">
      <c r="A29" t="s">
        <v>97</v>
      </c>
      <c r="B29">
        <v>5668721</v>
      </c>
      <c r="C29">
        <v>3401232</v>
      </c>
      <c r="D29">
        <v>2267489</v>
      </c>
      <c r="E29">
        <v>7750956059</v>
      </c>
      <c r="F29">
        <v>15350000000</v>
      </c>
      <c r="G29">
        <v>2220000000</v>
      </c>
      <c r="H29">
        <v>0.59999989415601862</v>
      </c>
      <c r="I29">
        <v>0.40000010584398138</v>
      </c>
      <c r="J29">
        <v>0.66666696067777798</v>
      </c>
      <c r="K29" t="s">
        <v>976</v>
      </c>
      <c r="L29" t="s">
        <v>741</v>
      </c>
      <c r="M29" t="s">
        <v>741</v>
      </c>
      <c r="N29">
        <v>25320956059</v>
      </c>
      <c r="O29">
        <v>4466.7846695930175</v>
      </c>
      <c r="P29" t="s">
        <v>991</v>
      </c>
      <c r="Q29">
        <v>3.4914216481981981</v>
      </c>
      <c r="R29" t="s">
        <v>993</v>
      </c>
      <c r="S29">
        <v>15</v>
      </c>
      <c r="T29">
        <v>15</v>
      </c>
      <c r="U29">
        <v>742505</v>
      </c>
      <c r="V29" t="s">
        <v>741</v>
      </c>
      <c r="W29" t="s">
        <v>98</v>
      </c>
      <c r="X29" t="s">
        <v>96</v>
      </c>
      <c r="Y29">
        <v>130018</v>
      </c>
      <c r="Z29">
        <v>1072552118</v>
      </c>
      <c r="AA29" t="s">
        <v>741</v>
      </c>
      <c r="AB29">
        <v>742505</v>
      </c>
      <c r="AC29">
        <v>2031552118</v>
      </c>
      <c r="AD29">
        <v>612487</v>
      </c>
      <c r="AE29">
        <v>4.7107861988340076</v>
      </c>
      <c r="AF29">
        <v>959000000</v>
      </c>
      <c r="AG29">
        <v>0.89412904408622873</v>
      </c>
      <c r="AH29" t="s">
        <v>1007</v>
      </c>
    </row>
    <row r="30" spans="1:34" x14ac:dyDescent="0.35">
      <c r="A30" t="s">
        <v>100</v>
      </c>
      <c r="B30">
        <v>546965</v>
      </c>
      <c r="C30">
        <v>328179</v>
      </c>
      <c r="D30">
        <v>218786</v>
      </c>
      <c r="E30">
        <v>1823209238</v>
      </c>
      <c r="F30">
        <v>2600000000</v>
      </c>
      <c r="G30">
        <v>650000000</v>
      </c>
      <c r="H30">
        <v>0.6</v>
      </c>
      <c r="I30">
        <v>0.4</v>
      </c>
      <c r="J30">
        <v>0.66666666666666663</v>
      </c>
      <c r="K30" t="s">
        <v>977</v>
      </c>
      <c r="L30" t="s">
        <v>474</v>
      </c>
      <c r="M30" t="s">
        <v>474</v>
      </c>
      <c r="N30">
        <v>5073209238</v>
      </c>
      <c r="O30">
        <v>9275.1990310166093</v>
      </c>
      <c r="P30" t="s">
        <v>976</v>
      </c>
      <c r="Q30">
        <v>2.8049372892307693</v>
      </c>
      <c r="R30" t="s">
        <v>993</v>
      </c>
      <c r="S30">
        <v>4</v>
      </c>
      <c r="T30">
        <v>4</v>
      </c>
      <c r="U30">
        <v>196179</v>
      </c>
      <c r="V30" t="s">
        <v>474</v>
      </c>
      <c r="W30" t="s">
        <v>59</v>
      </c>
      <c r="X30" t="s">
        <v>99</v>
      </c>
      <c r="Y30">
        <v>129783</v>
      </c>
      <c r="Z30">
        <v>1411552118</v>
      </c>
      <c r="AA30" t="s">
        <v>474</v>
      </c>
      <c r="AB30">
        <v>196179</v>
      </c>
      <c r="AC30">
        <v>1568552118</v>
      </c>
      <c r="AD30">
        <v>66396</v>
      </c>
      <c r="AE30">
        <v>0.51159242735951549</v>
      </c>
      <c r="AF30">
        <v>157000000</v>
      </c>
      <c r="AG30">
        <v>0.11122508194911723</v>
      </c>
      <c r="AH30" t="s">
        <v>1007</v>
      </c>
    </row>
    <row r="31" spans="1:34" x14ac:dyDescent="0.35">
      <c r="A31" t="s">
        <v>102</v>
      </c>
      <c r="B31">
        <v>1415010</v>
      </c>
      <c r="C31">
        <v>849007</v>
      </c>
      <c r="D31">
        <v>566003</v>
      </c>
      <c r="E31">
        <v>3067865702</v>
      </c>
      <c r="F31">
        <v>4850000000</v>
      </c>
      <c r="G31">
        <v>1070000000</v>
      </c>
      <c r="H31">
        <v>0.60000070670878647</v>
      </c>
      <c r="I31">
        <v>0.39999929329121348</v>
      </c>
      <c r="J31">
        <v>0.66666470358901631</v>
      </c>
      <c r="K31" t="s">
        <v>977</v>
      </c>
      <c r="L31" t="s">
        <v>341</v>
      </c>
      <c r="M31" t="s">
        <v>341</v>
      </c>
      <c r="N31">
        <v>8987865702</v>
      </c>
      <c r="O31">
        <v>6351.8036635783492</v>
      </c>
      <c r="P31" t="s">
        <v>976</v>
      </c>
      <c r="Q31">
        <v>2.8671642074766357</v>
      </c>
      <c r="R31" t="s">
        <v>993</v>
      </c>
      <c r="S31">
        <v>7</v>
      </c>
      <c r="T31">
        <v>7</v>
      </c>
      <c r="U31">
        <v>360911</v>
      </c>
      <c r="V31" t="s">
        <v>341</v>
      </c>
      <c r="W31" t="s">
        <v>62</v>
      </c>
      <c r="X31" t="s">
        <v>101</v>
      </c>
      <c r="Y31">
        <v>126721</v>
      </c>
      <c r="Z31">
        <v>1072552118</v>
      </c>
      <c r="AA31" t="s">
        <v>460</v>
      </c>
      <c r="AB31">
        <v>253427</v>
      </c>
      <c r="AC31">
        <v>1208552118</v>
      </c>
      <c r="AD31">
        <v>126706</v>
      </c>
      <c r="AE31">
        <v>0.99988162972198769</v>
      </c>
      <c r="AF31">
        <v>136000000</v>
      </c>
      <c r="AG31">
        <v>0.12680036495904809</v>
      </c>
      <c r="AH31" t="s">
        <v>1007</v>
      </c>
    </row>
    <row r="32" spans="1:34" x14ac:dyDescent="0.35">
      <c r="A32" t="s">
        <v>104</v>
      </c>
      <c r="B32">
        <v>6889368</v>
      </c>
      <c r="C32">
        <v>3815461</v>
      </c>
      <c r="D32">
        <v>3073907</v>
      </c>
      <c r="E32">
        <v>18105169290</v>
      </c>
      <c r="F32">
        <v>33400000000</v>
      </c>
      <c r="G32">
        <v>3075000000</v>
      </c>
      <c r="H32">
        <v>0.55381872473643445</v>
      </c>
      <c r="I32">
        <v>0.44618127526356555</v>
      </c>
      <c r="J32">
        <v>0.80564497972853089</v>
      </c>
      <c r="K32" t="s">
        <v>976</v>
      </c>
      <c r="L32" t="s">
        <v>532</v>
      </c>
      <c r="M32" t="s">
        <v>532</v>
      </c>
      <c r="N32">
        <v>54580169290</v>
      </c>
      <c r="O32">
        <v>7922.376811632068</v>
      </c>
      <c r="P32" t="s">
        <v>976</v>
      </c>
      <c r="Q32">
        <v>5.8878599317073173</v>
      </c>
      <c r="R32" t="s">
        <v>990</v>
      </c>
      <c r="S32">
        <v>15</v>
      </c>
      <c r="T32">
        <v>15</v>
      </c>
      <c r="U32">
        <v>1145134</v>
      </c>
      <c r="V32" t="s">
        <v>532</v>
      </c>
      <c r="W32" t="s">
        <v>38</v>
      </c>
      <c r="X32" t="s">
        <v>103</v>
      </c>
      <c r="Y32">
        <v>123777</v>
      </c>
      <c r="Z32">
        <v>2542552118</v>
      </c>
      <c r="AA32" t="s">
        <v>784</v>
      </c>
      <c r="AB32">
        <v>328149</v>
      </c>
      <c r="AC32">
        <v>2694552118</v>
      </c>
      <c r="AD32">
        <v>204372</v>
      </c>
      <c r="AE32">
        <v>1.6511306624009308</v>
      </c>
      <c r="AF32">
        <v>152000000</v>
      </c>
      <c r="AG32">
        <v>5.9782452018944221E-2</v>
      </c>
      <c r="AH32" t="s">
        <v>1007</v>
      </c>
    </row>
    <row r="33" spans="1:34" x14ac:dyDescent="0.35">
      <c r="A33" t="s">
        <v>111</v>
      </c>
      <c r="B33">
        <v>297589</v>
      </c>
      <c r="C33">
        <v>178553</v>
      </c>
      <c r="D33">
        <v>119036</v>
      </c>
      <c r="E33">
        <v>1256988788</v>
      </c>
      <c r="F33">
        <v>1150000000</v>
      </c>
      <c r="G33">
        <v>360000000</v>
      </c>
      <c r="H33">
        <v>0.59999865586429602</v>
      </c>
      <c r="I33">
        <v>0.40000134413570393</v>
      </c>
      <c r="J33">
        <v>0.66667040038531977</v>
      </c>
      <c r="K33" t="s">
        <v>976</v>
      </c>
      <c r="L33" t="s">
        <v>110</v>
      </c>
      <c r="M33" t="s">
        <v>110</v>
      </c>
      <c r="N33">
        <v>2766988788</v>
      </c>
      <c r="O33">
        <v>9298.0210558858016</v>
      </c>
      <c r="P33" t="s">
        <v>976</v>
      </c>
      <c r="Q33">
        <v>3.4916355222222224</v>
      </c>
      <c r="R33" t="s">
        <v>993</v>
      </c>
      <c r="S33">
        <v>3</v>
      </c>
      <c r="T33">
        <v>3</v>
      </c>
      <c r="U33">
        <v>109428</v>
      </c>
      <c r="V33" t="s">
        <v>110</v>
      </c>
      <c r="W33" t="s">
        <v>80</v>
      </c>
      <c r="X33" t="s">
        <v>110</v>
      </c>
      <c r="Y33">
        <v>109428</v>
      </c>
      <c r="Z33">
        <v>1042552118</v>
      </c>
      <c r="AA33" t="s">
        <v>303</v>
      </c>
      <c r="AB33">
        <v>84769</v>
      </c>
      <c r="AC33">
        <v>731884552</v>
      </c>
      <c r="AD33">
        <v>-24659</v>
      </c>
      <c r="AE33">
        <v>-0.22534451877033301</v>
      </c>
      <c r="AF33">
        <v>-310667566</v>
      </c>
      <c r="AG33">
        <v>-0.29798756401356236</v>
      </c>
      <c r="AH33" t="s">
        <v>1006</v>
      </c>
    </row>
    <row r="34" spans="1:34" x14ac:dyDescent="0.35">
      <c r="A34" t="s">
        <v>113</v>
      </c>
      <c r="B34">
        <v>483412</v>
      </c>
      <c r="C34">
        <v>290047</v>
      </c>
      <c r="D34">
        <v>193365</v>
      </c>
      <c r="E34">
        <v>3155775229</v>
      </c>
      <c r="F34">
        <v>4600000000</v>
      </c>
      <c r="G34">
        <v>760000000</v>
      </c>
      <c r="H34">
        <v>0.599999586274234</v>
      </c>
      <c r="I34">
        <v>0.400000413725766</v>
      </c>
      <c r="J34">
        <v>0.66666781590569801</v>
      </c>
      <c r="K34" t="s">
        <v>976</v>
      </c>
      <c r="L34" t="s">
        <v>244</v>
      </c>
      <c r="M34" t="s">
        <v>244</v>
      </c>
      <c r="N34">
        <v>8515775229</v>
      </c>
      <c r="O34">
        <v>17615.978149073668</v>
      </c>
      <c r="P34" t="s">
        <v>989</v>
      </c>
      <c r="Q34">
        <v>4.1523358276315792</v>
      </c>
      <c r="R34" t="s">
        <v>993</v>
      </c>
      <c r="S34">
        <v>4</v>
      </c>
      <c r="T34">
        <v>4</v>
      </c>
      <c r="U34">
        <v>169850</v>
      </c>
      <c r="V34" t="s">
        <v>244</v>
      </c>
      <c r="W34" t="s">
        <v>62</v>
      </c>
      <c r="X34" t="s">
        <v>148</v>
      </c>
      <c r="Y34">
        <v>69832</v>
      </c>
      <c r="Z34">
        <v>2322552118</v>
      </c>
      <c r="AA34" t="s">
        <v>375</v>
      </c>
      <c r="AB34">
        <v>135165</v>
      </c>
      <c r="AC34">
        <v>1902118552</v>
      </c>
      <c r="AD34">
        <v>65333</v>
      </c>
      <c r="AE34">
        <v>0.9355739489059457</v>
      </c>
      <c r="AF34">
        <v>-420433566</v>
      </c>
      <c r="AG34">
        <v>-0.1810222309939139</v>
      </c>
      <c r="AH34" t="s">
        <v>1007</v>
      </c>
    </row>
    <row r="35" spans="1:34" x14ac:dyDescent="0.35">
      <c r="A35" t="s">
        <v>115</v>
      </c>
      <c r="B35">
        <v>770053</v>
      </c>
      <c r="C35">
        <v>462033</v>
      </c>
      <c r="D35">
        <v>308020</v>
      </c>
      <c r="E35">
        <v>3621437012</v>
      </c>
      <c r="F35">
        <v>7000000000</v>
      </c>
      <c r="G35">
        <v>1040000000</v>
      </c>
      <c r="H35">
        <v>0.60000155833429647</v>
      </c>
      <c r="I35">
        <v>0.39999844166570353</v>
      </c>
      <c r="J35">
        <v>0.66666233797153018</v>
      </c>
      <c r="K35" t="s">
        <v>977</v>
      </c>
      <c r="L35" t="s">
        <v>592</v>
      </c>
      <c r="M35" t="s">
        <v>592</v>
      </c>
      <c r="N35">
        <v>11661437012</v>
      </c>
      <c r="O35">
        <v>15143.68103494175</v>
      </c>
      <c r="P35" t="s">
        <v>989</v>
      </c>
      <c r="Q35">
        <v>3.4821509730769229</v>
      </c>
      <c r="R35" t="s">
        <v>993</v>
      </c>
      <c r="S35">
        <v>5</v>
      </c>
      <c r="T35">
        <v>5</v>
      </c>
      <c r="U35">
        <v>248738</v>
      </c>
      <c r="V35" t="s">
        <v>592</v>
      </c>
      <c r="W35" t="s">
        <v>24</v>
      </c>
      <c r="X35" t="s">
        <v>114</v>
      </c>
      <c r="Y35">
        <v>107578</v>
      </c>
      <c r="Z35">
        <v>1932552118</v>
      </c>
      <c r="AA35" t="s">
        <v>592</v>
      </c>
      <c r="AB35">
        <v>248738</v>
      </c>
      <c r="AC35">
        <v>3722552118</v>
      </c>
      <c r="AD35">
        <v>141160</v>
      </c>
      <c r="AE35">
        <v>1.3121641971406792</v>
      </c>
      <c r="AF35">
        <v>1790000000</v>
      </c>
      <c r="AG35">
        <v>0.92623633967112495</v>
      </c>
      <c r="AH35" t="s">
        <v>1007</v>
      </c>
    </row>
    <row r="36" spans="1:34" x14ac:dyDescent="0.35">
      <c r="A36" t="s">
        <v>118</v>
      </c>
      <c r="B36">
        <v>105227</v>
      </c>
      <c r="C36">
        <v>63136</v>
      </c>
      <c r="D36">
        <v>42091</v>
      </c>
      <c r="E36">
        <v>1744552118</v>
      </c>
      <c r="F36">
        <v>1400000000</v>
      </c>
      <c r="G36">
        <v>260000000</v>
      </c>
      <c r="H36">
        <v>0.59999809934712578</v>
      </c>
      <c r="I36">
        <v>0.40000190065287428</v>
      </c>
      <c r="J36">
        <v>0.6666719462747086</v>
      </c>
      <c r="K36" t="s">
        <v>976</v>
      </c>
      <c r="L36" t="s">
        <v>117</v>
      </c>
      <c r="M36" t="s">
        <v>117</v>
      </c>
      <c r="N36">
        <v>3404552118</v>
      </c>
      <c r="O36">
        <v>32354.35884326266</v>
      </c>
      <c r="P36" t="s">
        <v>989</v>
      </c>
      <c r="Q36">
        <v>6.7098158384615383</v>
      </c>
      <c r="R36" t="s">
        <v>990</v>
      </c>
      <c r="S36">
        <v>1</v>
      </c>
      <c r="T36">
        <v>1</v>
      </c>
      <c r="U36">
        <v>105227</v>
      </c>
      <c r="V36" t="s">
        <v>117</v>
      </c>
      <c r="W36" t="s">
        <v>24</v>
      </c>
      <c r="X36" t="s">
        <v>117</v>
      </c>
      <c r="Y36">
        <v>105227</v>
      </c>
      <c r="Z36">
        <v>3404552118</v>
      </c>
      <c r="AA36" t="s">
        <v>117</v>
      </c>
      <c r="AB36">
        <v>105227</v>
      </c>
      <c r="AC36">
        <v>3404552118</v>
      </c>
      <c r="AD36">
        <v>0</v>
      </c>
      <c r="AE36">
        <v>0</v>
      </c>
      <c r="AF36">
        <v>0</v>
      </c>
      <c r="AG36">
        <v>0</v>
      </c>
      <c r="AH36" t="s">
        <v>1005</v>
      </c>
    </row>
    <row r="37" spans="1:34" x14ac:dyDescent="0.35">
      <c r="A37" t="s">
        <v>121</v>
      </c>
      <c r="B37">
        <v>170484</v>
      </c>
      <c r="C37">
        <v>102291</v>
      </c>
      <c r="D37">
        <v>68193</v>
      </c>
      <c r="E37">
        <v>767104236</v>
      </c>
      <c r="F37">
        <v>500000000</v>
      </c>
      <c r="G37">
        <v>240000000</v>
      </c>
      <c r="H37">
        <v>0.60000351939184904</v>
      </c>
      <c r="I37">
        <v>0.39999648060815091</v>
      </c>
      <c r="J37">
        <v>0.66665689063553979</v>
      </c>
      <c r="K37" t="s">
        <v>977</v>
      </c>
      <c r="L37" t="s">
        <v>120</v>
      </c>
      <c r="M37" t="s">
        <v>120</v>
      </c>
      <c r="N37">
        <v>1507104236</v>
      </c>
      <c r="O37">
        <v>8840.1506065085287</v>
      </c>
      <c r="P37" t="s">
        <v>976</v>
      </c>
      <c r="Q37">
        <v>3.1962676499999998</v>
      </c>
      <c r="R37" t="s">
        <v>993</v>
      </c>
      <c r="S37">
        <v>2</v>
      </c>
      <c r="T37">
        <v>2</v>
      </c>
      <c r="U37">
        <v>104256</v>
      </c>
      <c r="V37" t="s">
        <v>120</v>
      </c>
      <c r="W37" t="s">
        <v>80</v>
      </c>
      <c r="X37" t="s">
        <v>120</v>
      </c>
      <c r="Y37">
        <v>104256</v>
      </c>
      <c r="Z37">
        <v>564552118</v>
      </c>
      <c r="AA37" t="s">
        <v>120</v>
      </c>
      <c r="AB37">
        <v>104256</v>
      </c>
      <c r="AC37">
        <v>564552118</v>
      </c>
      <c r="AD37">
        <v>0</v>
      </c>
      <c r="AE37">
        <v>0</v>
      </c>
      <c r="AF37">
        <v>0</v>
      </c>
      <c r="AG37">
        <v>0</v>
      </c>
      <c r="AH37" t="s">
        <v>1005</v>
      </c>
    </row>
    <row r="38" spans="1:34" x14ac:dyDescent="0.35">
      <c r="A38" t="s">
        <v>124</v>
      </c>
      <c r="B38">
        <v>99530</v>
      </c>
      <c r="C38">
        <v>59718</v>
      </c>
      <c r="D38">
        <v>39812</v>
      </c>
      <c r="E38">
        <v>611552118</v>
      </c>
      <c r="F38">
        <v>500000000</v>
      </c>
      <c r="G38">
        <v>120000000</v>
      </c>
      <c r="H38">
        <v>0.6</v>
      </c>
      <c r="I38">
        <v>0.4</v>
      </c>
      <c r="J38">
        <v>0.66666666666666663</v>
      </c>
      <c r="K38" t="s">
        <v>977</v>
      </c>
      <c r="L38" t="s">
        <v>123</v>
      </c>
      <c r="M38" t="s">
        <v>123</v>
      </c>
      <c r="N38">
        <v>1231552118</v>
      </c>
      <c r="O38">
        <v>12373.677464081182</v>
      </c>
      <c r="P38" t="s">
        <v>989</v>
      </c>
      <c r="Q38">
        <v>5.0962676499999997</v>
      </c>
      <c r="R38" t="s">
        <v>990</v>
      </c>
      <c r="S38">
        <v>1</v>
      </c>
      <c r="T38">
        <v>1</v>
      </c>
      <c r="U38">
        <v>99530</v>
      </c>
      <c r="V38" t="s">
        <v>123</v>
      </c>
      <c r="W38" t="s">
        <v>80</v>
      </c>
      <c r="X38" t="s">
        <v>123</v>
      </c>
      <c r="Y38">
        <v>99530</v>
      </c>
      <c r="Z38">
        <v>1231552118</v>
      </c>
      <c r="AA38" t="s">
        <v>123</v>
      </c>
      <c r="AB38">
        <v>99530</v>
      </c>
      <c r="AC38">
        <v>1231552118</v>
      </c>
      <c r="AD38">
        <v>0</v>
      </c>
      <c r="AE38">
        <v>0</v>
      </c>
      <c r="AF38">
        <v>0</v>
      </c>
      <c r="AG38">
        <v>0</v>
      </c>
      <c r="AH38" t="s">
        <v>1005</v>
      </c>
    </row>
    <row r="39" spans="1:34" x14ac:dyDescent="0.35">
      <c r="A39" t="s">
        <v>128</v>
      </c>
      <c r="B39">
        <v>348416</v>
      </c>
      <c r="C39">
        <v>209049</v>
      </c>
      <c r="D39">
        <v>139367</v>
      </c>
      <c r="E39">
        <v>2222097583</v>
      </c>
      <c r="F39">
        <v>3100000000</v>
      </c>
      <c r="G39">
        <v>800000000</v>
      </c>
      <c r="H39">
        <v>0.59999827792064664</v>
      </c>
      <c r="I39">
        <v>0.40000172207935342</v>
      </c>
      <c r="J39">
        <v>0.66667145023415564</v>
      </c>
      <c r="K39" t="s">
        <v>976</v>
      </c>
      <c r="L39" t="s">
        <v>127</v>
      </c>
      <c r="M39" t="s">
        <v>127</v>
      </c>
      <c r="N39">
        <v>6122097583</v>
      </c>
      <c r="O39">
        <v>17571.22974547667</v>
      </c>
      <c r="P39" t="s">
        <v>989</v>
      </c>
      <c r="Q39">
        <v>2.7776219787500001</v>
      </c>
      <c r="R39" t="s">
        <v>993</v>
      </c>
      <c r="S39">
        <v>4</v>
      </c>
      <c r="T39">
        <v>4</v>
      </c>
      <c r="U39">
        <v>93025</v>
      </c>
      <c r="V39" t="s">
        <v>127</v>
      </c>
      <c r="W39" t="s">
        <v>107</v>
      </c>
      <c r="X39" t="s">
        <v>127</v>
      </c>
      <c r="Y39">
        <v>93025</v>
      </c>
      <c r="Z39">
        <v>1644552118</v>
      </c>
      <c r="AA39" t="s">
        <v>297</v>
      </c>
      <c r="AB39">
        <v>90242</v>
      </c>
      <c r="AC39">
        <v>1488441229</v>
      </c>
      <c r="AD39">
        <v>-2783</v>
      </c>
      <c r="AE39">
        <v>-2.9916689062080087E-2</v>
      </c>
      <c r="AF39">
        <v>-156110889</v>
      </c>
      <c r="AG39">
        <v>-9.4926081874408555E-2</v>
      </c>
      <c r="AH39" t="s">
        <v>1005</v>
      </c>
    </row>
    <row r="40" spans="1:34" x14ac:dyDescent="0.35">
      <c r="A40" t="s">
        <v>131</v>
      </c>
      <c r="B40">
        <v>169603</v>
      </c>
      <c r="C40">
        <v>101761</v>
      </c>
      <c r="D40">
        <v>67842</v>
      </c>
      <c r="E40">
        <v>1045104236</v>
      </c>
      <c r="F40">
        <v>650000000</v>
      </c>
      <c r="G40">
        <v>270000000</v>
      </c>
      <c r="H40">
        <v>0.59999528310230366</v>
      </c>
      <c r="I40">
        <v>0.4000047168976964</v>
      </c>
      <c r="J40">
        <v>0.66667976926327377</v>
      </c>
      <c r="K40" t="s">
        <v>976</v>
      </c>
      <c r="L40" t="s">
        <v>130</v>
      </c>
      <c r="M40" t="s">
        <v>130</v>
      </c>
      <c r="N40">
        <v>1965104236</v>
      </c>
      <c r="O40">
        <v>11586.494554931222</v>
      </c>
      <c r="P40" t="s">
        <v>989</v>
      </c>
      <c r="Q40">
        <v>3.8707564296296297</v>
      </c>
      <c r="R40" t="s">
        <v>993</v>
      </c>
      <c r="S40">
        <v>2</v>
      </c>
      <c r="T40">
        <v>2</v>
      </c>
      <c r="U40">
        <v>87844</v>
      </c>
      <c r="V40" t="s">
        <v>130</v>
      </c>
      <c r="W40" t="s">
        <v>80</v>
      </c>
      <c r="X40" t="s">
        <v>138</v>
      </c>
      <c r="Y40">
        <v>81759</v>
      </c>
      <c r="Z40">
        <v>1022552118</v>
      </c>
      <c r="AA40" t="s">
        <v>130</v>
      </c>
      <c r="AB40">
        <v>87844</v>
      </c>
      <c r="AC40">
        <v>942552118</v>
      </c>
      <c r="AD40">
        <v>6085</v>
      </c>
      <c r="AE40">
        <v>7.4426057070169652E-2</v>
      </c>
      <c r="AF40">
        <v>-80000000</v>
      </c>
      <c r="AG40">
        <v>-7.823562104244744E-2</v>
      </c>
      <c r="AH40" t="s">
        <v>1005</v>
      </c>
    </row>
    <row r="41" spans="1:34" x14ac:dyDescent="0.35">
      <c r="A41" t="s">
        <v>133</v>
      </c>
      <c r="B41">
        <v>531637</v>
      </c>
      <c r="C41">
        <v>318982</v>
      </c>
      <c r="D41">
        <v>212655</v>
      </c>
      <c r="E41">
        <v>2790983354</v>
      </c>
      <c r="F41">
        <v>3500000000</v>
      </c>
      <c r="G41">
        <v>870000000</v>
      </c>
      <c r="H41">
        <v>0.59999962380345984</v>
      </c>
      <c r="I41">
        <v>0.40000037619654011</v>
      </c>
      <c r="J41">
        <v>0.6666677116577111</v>
      </c>
      <c r="K41" t="s">
        <v>976</v>
      </c>
      <c r="L41" t="s">
        <v>473</v>
      </c>
      <c r="M41" t="s">
        <v>473</v>
      </c>
      <c r="N41">
        <v>7160983354</v>
      </c>
      <c r="O41">
        <v>13469.685808173623</v>
      </c>
      <c r="P41" t="s">
        <v>989</v>
      </c>
      <c r="Q41">
        <v>3.2080268436781609</v>
      </c>
      <c r="R41" t="s">
        <v>993</v>
      </c>
      <c r="S41">
        <v>5</v>
      </c>
      <c r="T41">
        <v>5</v>
      </c>
      <c r="U41">
        <v>196468</v>
      </c>
      <c r="V41" t="s">
        <v>473</v>
      </c>
      <c r="W41" t="s">
        <v>59</v>
      </c>
      <c r="X41" t="s">
        <v>157</v>
      </c>
      <c r="Y41">
        <v>64339</v>
      </c>
      <c r="Z41">
        <v>1072552118</v>
      </c>
      <c r="AA41" t="s">
        <v>473</v>
      </c>
      <c r="AB41">
        <v>196468</v>
      </c>
      <c r="AC41">
        <v>2011552118</v>
      </c>
      <c r="AD41">
        <v>132129</v>
      </c>
      <c r="AE41">
        <v>2.0536377624768805</v>
      </c>
      <c r="AF41">
        <v>939000000</v>
      </c>
      <c r="AG41">
        <v>0.87548193159225107</v>
      </c>
      <c r="AH41" t="s">
        <v>1007</v>
      </c>
    </row>
    <row r="42" spans="1:34" x14ac:dyDescent="0.35">
      <c r="A42" t="s">
        <v>135</v>
      </c>
      <c r="B42">
        <v>85461</v>
      </c>
      <c r="C42">
        <v>51277</v>
      </c>
      <c r="D42">
        <v>34184</v>
      </c>
      <c r="E42">
        <v>611552118</v>
      </c>
      <c r="F42">
        <v>500000000</v>
      </c>
      <c r="G42">
        <v>150000000</v>
      </c>
      <c r="H42">
        <v>0.60000468049753686</v>
      </c>
      <c r="I42">
        <v>0.39999531950246309</v>
      </c>
      <c r="J42">
        <v>0.66665366538604054</v>
      </c>
      <c r="K42" t="s">
        <v>977</v>
      </c>
      <c r="L42" t="s">
        <v>134</v>
      </c>
      <c r="M42" t="s">
        <v>134</v>
      </c>
      <c r="N42">
        <v>1261552118</v>
      </c>
      <c r="O42">
        <v>14761.728952387639</v>
      </c>
      <c r="P42" t="s">
        <v>989</v>
      </c>
      <c r="Q42">
        <v>4.0770141200000003</v>
      </c>
      <c r="R42" t="s">
        <v>993</v>
      </c>
      <c r="S42">
        <v>1</v>
      </c>
      <c r="T42">
        <v>1</v>
      </c>
      <c r="U42">
        <v>85461</v>
      </c>
      <c r="V42" t="s">
        <v>134</v>
      </c>
      <c r="W42" t="s">
        <v>24</v>
      </c>
      <c r="X42" t="s">
        <v>134</v>
      </c>
      <c r="Y42">
        <v>85461</v>
      </c>
      <c r="Z42">
        <v>1261552118</v>
      </c>
      <c r="AA42" t="s">
        <v>134</v>
      </c>
      <c r="AB42">
        <v>85461</v>
      </c>
      <c r="AC42">
        <v>1261552118</v>
      </c>
      <c r="AD42">
        <v>0</v>
      </c>
      <c r="AE42">
        <v>0</v>
      </c>
      <c r="AF42">
        <v>0</v>
      </c>
      <c r="AG42">
        <v>0</v>
      </c>
      <c r="AH42" t="s">
        <v>1005</v>
      </c>
    </row>
    <row r="43" spans="1:34" x14ac:dyDescent="0.35">
      <c r="A43" t="s">
        <v>141</v>
      </c>
      <c r="B43">
        <v>149827</v>
      </c>
      <c r="C43">
        <v>89896</v>
      </c>
      <c r="D43">
        <v>59931</v>
      </c>
      <c r="E43">
        <v>1223104236</v>
      </c>
      <c r="F43">
        <v>1000000000</v>
      </c>
      <c r="G43">
        <v>240000000</v>
      </c>
      <c r="H43">
        <v>0.59999866512711331</v>
      </c>
      <c r="I43">
        <v>0.40000133487288675</v>
      </c>
      <c r="J43">
        <v>0.66667037465515711</v>
      </c>
      <c r="K43" t="s">
        <v>976</v>
      </c>
      <c r="L43" t="s">
        <v>140</v>
      </c>
      <c r="M43" t="s">
        <v>140</v>
      </c>
      <c r="N43">
        <v>2463104236</v>
      </c>
      <c r="O43">
        <v>16439.655309123187</v>
      </c>
      <c r="P43" t="s">
        <v>989</v>
      </c>
      <c r="Q43">
        <v>5.0962676499999997</v>
      </c>
      <c r="R43" t="s">
        <v>990</v>
      </c>
      <c r="S43">
        <v>2</v>
      </c>
      <c r="T43">
        <v>2</v>
      </c>
      <c r="U43">
        <v>76037</v>
      </c>
      <c r="V43" t="s">
        <v>140</v>
      </c>
      <c r="W43" t="s">
        <v>80</v>
      </c>
      <c r="X43" t="s">
        <v>145</v>
      </c>
      <c r="Y43">
        <v>73790</v>
      </c>
      <c r="Z43">
        <v>1231552118</v>
      </c>
      <c r="AA43" t="s">
        <v>140</v>
      </c>
      <c r="AB43">
        <v>76037</v>
      </c>
      <c r="AC43">
        <v>1231552118</v>
      </c>
      <c r="AD43">
        <v>2247</v>
      </c>
      <c r="AE43">
        <v>3.0451280661336226E-2</v>
      </c>
      <c r="AF43">
        <v>0</v>
      </c>
      <c r="AG43">
        <v>0</v>
      </c>
      <c r="AH43" t="s">
        <v>1005</v>
      </c>
    </row>
    <row r="44" spans="1:34" x14ac:dyDescent="0.35">
      <c r="A44" t="s">
        <v>144</v>
      </c>
      <c r="B44">
        <v>380406</v>
      </c>
      <c r="C44">
        <v>228243</v>
      </c>
      <c r="D44">
        <v>152163</v>
      </c>
      <c r="E44">
        <v>1123107449</v>
      </c>
      <c r="F44">
        <v>1900000000</v>
      </c>
      <c r="G44">
        <v>540000000</v>
      </c>
      <c r="H44">
        <v>0.59999842273781168</v>
      </c>
      <c r="I44">
        <v>0.40000157726218827</v>
      </c>
      <c r="J44">
        <v>0.66667104796204046</v>
      </c>
      <c r="K44" t="s">
        <v>976</v>
      </c>
      <c r="L44" t="s">
        <v>386</v>
      </c>
      <c r="M44" t="s">
        <v>386</v>
      </c>
      <c r="N44">
        <v>3563107449</v>
      </c>
      <c r="O44">
        <v>9366.5910868913743</v>
      </c>
      <c r="P44" t="s">
        <v>976</v>
      </c>
      <c r="Q44">
        <v>2.0798286092592591</v>
      </c>
      <c r="R44" t="s">
        <v>993</v>
      </c>
      <c r="S44">
        <v>4</v>
      </c>
      <c r="T44">
        <v>4</v>
      </c>
      <c r="U44">
        <v>114245</v>
      </c>
      <c r="V44" t="s">
        <v>386</v>
      </c>
      <c r="W44" t="s">
        <v>80</v>
      </c>
      <c r="X44" t="s">
        <v>143</v>
      </c>
      <c r="Y44">
        <v>74602</v>
      </c>
      <c r="Z44">
        <v>1131552118</v>
      </c>
      <c r="AA44" t="s">
        <v>386</v>
      </c>
      <c r="AB44">
        <v>114245</v>
      </c>
      <c r="AC44">
        <v>1224118552</v>
      </c>
      <c r="AD44">
        <v>39643</v>
      </c>
      <c r="AE44">
        <v>0.53139326023431011</v>
      </c>
      <c r="AF44">
        <v>92566434</v>
      </c>
      <c r="AG44">
        <v>8.1804834728787981E-2</v>
      </c>
      <c r="AH44" t="s">
        <v>1007</v>
      </c>
    </row>
    <row r="45" spans="1:34" x14ac:dyDescent="0.35">
      <c r="A45" t="s">
        <v>150</v>
      </c>
      <c r="B45">
        <v>69397</v>
      </c>
      <c r="C45">
        <v>41638</v>
      </c>
      <c r="D45">
        <v>27759</v>
      </c>
      <c r="E45">
        <v>188552118</v>
      </c>
      <c r="F45">
        <v>150000000</v>
      </c>
      <c r="G45">
        <v>120000000</v>
      </c>
      <c r="H45">
        <v>0.59999711803103883</v>
      </c>
      <c r="I45">
        <v>0.40000288196896122</v>
      </c>
      <c r="J45">
        <v>0.66667467217445597</v>
      </c>
      <c r="K45" t="s">
        <v>976</v>
      </c>
      <c r="L45" t="s">
        <v>149</v>
      </c>
      <c r="M45" t="s">
        <v>149</v>
      </c>
      <c r="N45">
        <v>458552118</v>
      </c>
      <c r="O45">
        <v>6607.6648558295028</v>
      </c>
      <c r="P45" t="s">
        <v>976</v>
      </c>
      <c r="Q45">
        <v>1.57126765</v>
      </c>
      <c r="R45" t="s">
        <v>992</v>
      </c>
      <c r="S45">
        <v>1</v>
      </c>
      <c r="T45">
        <v>1</v>
      </c>
      <c r="U45">
        <v>69397</v>
      </c>
      <c r="V45" t="s">
        <v>149</v>
      </c>
      <c r="W45" t="s">
        <v>80</v>
      </c>
      <c r="X45" t="s">
        <v>149</v>
      </c>
      <c r="Y45">
        <v>69397</v>
      </c>
      <c r="Z45">
        <v>458552118</v>
      </c>
      <c r="AA45" t="s">
        <v>149</v>
      </c>
      <c r="AB45">
        <v>69397</v>
      </c>
      <c r="AC45">
        <v>458552118</v>
      </c>
      <c r="AD45">
        <v>0</v>
      </c>
      <c r="AE45">
        <v>0</v>
      </c>
      <c r="AF45">
        <v>0</v>
      </c>
      <c r="AG45">
        <v>0</v>
      </c>
      <c r="AH45" t="s">
        <v>1005</v>
      </c>
    </row>
    <row r="46" spans="1:34" x14ac:dyDescent="0.35">
      <c r="A46" t="s">
        <v>152</v>
      </c>
      <c r="B46">
        <v>68728</v>
      </c>
      <c r="C46">
        <v>41237</v>
      </c>
      <c r="D46">
        <v>27491</v>
      </c>
      <c r="E46">
        <v>611552118</v>
      </c>
      <c r="F46">
        <v>600000000</v>
      </c>
      <c r="G46">
        <v>200000000</v>
      </c>
      <c r="H46">
        <v>0.60000291002211614</v>
      </c>
      <c r="I46">
        <v>0.39999708997788386</v>
      </c>
      <c r="J46">
        <v>0.66665858331110406</v>
      </c>
      <c r="K46" t="s">
        <v>977</v>
      </c>
      <c r="L46" t="s">
        <v>151</v>
      </c>
      <c r="M46" t="s">
        <v>151</v>
      </c>
      <c r="N46">
        <v>1411552118</v>
      </c>
      <c r="O46">
        <v>20538.239407519497</v>
      </c>
      <c r="P46" t="s">
        <v>989</v>
      </c>
      <c r="Q46">
        <v>3.05776059</v>
      </c>
      <c r="R46" t="s">
        <v>993</v>
      </c>
      <c r="S46">
        <v>1</v>
      </c>
      <c r="T46">
        <v>1</v>
      </c>
      <c r="U46">
        <v>68728</v>
      </c>
      <c r="V46" t="s">
        <v>151</v>
      </c>
      <c r="W46" t="s">
        <v>48</v>
      </c>
      <c r="X46" t="s">
        <v>151</v>
      </c>
      <c r="Y46">
        <v>68728</v>
      </c>
      <c r="Z46">
        <v>1411552118</v>
      </c>
      <c r="AA46" t="s">
        <v>151</v>
      </c>
      <c r="AB46">
        <v>68728</v>
      </c>
      <c r="AC46">
        <v>1411552118</v>
      </c>
      <c r="AD46">
        <v>0</v>
      </c>
      <c r="AE46">
        <v>0</v>
      </c>
      <c r="AF46">
        <v>0</v>
      </c>
      <c r="AG46">
        <v>0</v>
      </c>
      <c r="AH46" t="s">
        <v>1005</v>
      </c>
    </row>
    <row r="47" spans="1:34" x14ac:dyDescent="0.35">
      <c r="A47" t="s">
        <v>156</v>
      </c>
      <c r="B47">
        <v>210365</v>
      </c>
      <c r="C47">
        <v>126219</v>
      </c>
      <c r="D47">
        <v>84146</v>
      </c>
      <c r="E47">
        <v>1465658106</v>
      </c>
      <c r="F47">
        <v>1300000000</v>
      </c>
      <c r="G47">
        <v>600000000</v>
      </c>
      <c r="H47">
        <v>0.6</v>
      </c>
      <c r="I47">
        <v>0.4</v>
      </c>
      <c r="J47">
        <v>0.66666666666666663</v>
      </c>
      <c r="K47" t="s">
        <v>977</v>
      </c>
      <c r="L47" t="s">
        <v>300</v>
      </c>
      <c r="M47" t="s">
        <v>300</v>
      </c>
      <c r="N47">
        <v>3365658106</v>
      </c>
      <c r="O47">
        <v>15999.135340955007</v>
      </c>
      <c r="P47" t="s">
        <v>989</v>
      </c>
      <c r="Q47">
        <v>2.4427635099999998</v>
      </c>
      <c r="R47" t="s">
        <v>993</v>
      </c>
      <c r="S47">
        <v>3</v>
      </c>
      <c r="T47">
        <v>3</v>
      </c>
      <c r="U47">
        <v>85898</v>
      </c>
      <c r="V47" t="s">
        <v>300</v>
      </c>
      <c r="W47" t="s">
        <v>38</v>
      </c>
      <c r="X47" t="s">
        <v>163</v>
      </c>
      <c r="Y47">
        <v>60013</v>
      </c>
      <c r="Z47">
        <v>1088552118</v>
      </c>
      <c r="AA47" t="s">
        <v>300</v>
      </c>
      <c r="AB47">
        <v>85898</v>
      </c>
      <c r="AC47">
        <v>1188552994</v>
      </c>
      <c r="AD47">
        <v>25885</v>
      </c>
      <c r="AE47">
        <v>0.4313232133037842</v>
      </c>
      <c r="AF47">
        <v>100000876</v>
      </c>
      <c r="AG47">
        <v>9.1865951428886941E-2</v>
      </c>
      <c r="AH47" t="s">
        <v>1008</v>
      </c>
    </row>
    <row r="48" spans="1:34" x14ac:dyDescent="0.35">
      <c r="A48" t="s">
        <v>159</v>
      </c>
      <c r="B48">
        <v>63987</v>
      </c>
      <c r="C48">
        <v>38392</v>
      </c>
      <c r="D48">
        <v>25595</v>
      </c>
      <c r="E48">
        <v>611552118</v>
      </c>
      <c r="F48">
        <v>600000000</v>
      </c>
      <c r="G48">
        <v>100000000</v>
      </c>
      <c r="H48">
        <v>0.5999968743651054</v>
      </c>
      <c r="I48">
        <v>0.4000031256348946</v>
      </c>
      <c r="J48">
        <v>0.66667534903104808</v>
      </c>
      <c r="K48" t="s">
        <v>976</v>
      </c>
      <c r="L48" t="s">
        <v>158</v>
      </c>
      <c r="M48" t="s">
        <v>158</v>
      </c>
      <c r="N48">
        <v>1311552118</v>
      </c>
      <c r="O48">
        <v>20497.165330457748</v>
      </c>
      <c r="P48" t="s">
        <v>989</v>
      </c>
      <c r="Q48">
        <v>6.11552118</v>
      </c>
      <c r="R48" t="s">
        <v>990</v>
      </c>
      <c r="S48">
        <v>1</v>
      </c>
      <c r="T48">
        <v>1</v>
      </c>
      <c r="U48">
        <v>63987</v>
      </c>
      <c r="V48" t="s">
        <v>158</v>
      </c>
      <c r="W48" t="s">
        <v>80</v>
      </c>
      <c r="X48" t="s">
        <v>158</v>
      </c>
      <c r="Y48">
        <v>63987</v>
      </c>
      <c r="Z48">
        <v>1311552118</v>
      </c>
      <c r="AA48" t="s">
        <v>158</v>
      </c>
      <c r="AB48">
        <v>63987</v>
      </c>
      <c r="AC48">
        <v>1311552118</v>
      </c>
      <c r="AD48">
        <v>0</v>
      </c>
      <c r="AE48">
        <v>0</v>
      </c>
      <c r="AF48">
        <v>0</v>
      </c>
      <c r="AG48">
        <v>0</v>
      </c>
      <c r="AH48" t="s">
        <v>1005</v>
      </c>
    </row>
    <row r="49" spans="1:34" x14ac:dyDescent="0.35">
      <c r="A49" t="s">
        <v>162</v>
      </c>
      <c r="B49">
        <v>60384</v>
      </c>
      <c r="C49">
        <v>36230</v>
      </c>
      <c r="D49">
        <v>24154</v>
      </c>
      <c r="E49">
        <v>344552118</v>
      </c>
      <c r="F49">
        <v>300000000</v>
      </c>
      <c r="G49">
        <v>200000000</v>
      </c>
      <c r="H49">
        <v>0.59999337572866984</v>
      </c>
      <c r="I49">
        <v>0.40000662427133016</v>
      </c>
      <c r="J49">
        <v>0.66668506762351643</v>
      </c>
      <c r="K49" t="s">
        <v>976</v>
      </c>
      <c r="L49" t="s">
        <v>161</v>
      </c>
      <c r="M49" t="s">
        <v>161</v>
      </c>
      <c r="N49">
        <v>844552118</v>
      </c>
      <c r="O49">
        <v>13986.355955219926</v>
      </c>
      <c r="P49" t="s">
        <v>989</v>
      </c>
      <c r="Q49">
        <v>1.72276059</v>
      </c>
      <c r="R49" t="s">
        <v>992</v>
      </c>
      <c r="S49">
        <v>1</v>
      </c>
      <c r="T49">
        <v>1</v>
      </c>
      <c r="U49">
        <v>60384</v>
      </c>
      <c r="V49" t="s">
        <v>161</v>
      </c>
      <c r="W49" t="s">
        <v>62</v>
      </c>
      <c r="X49" t="s">
        <v>161</v>
      </c>
      <c r="Y49">
        <v>60384</v>
      </c>
      <c r="Z49">
        <v>844552118</v>
      </c>
      <c r="AA49" t="s">
        <v>161</v>
      </c>
      <c r="AB49">
        <v>60384</v>
      </c>
      <c r="AC49">
        <v>844552118</v>
      </c>
      <c r="AD49">
        <v>0</v>
      </c>
      <c r="AE49">
        <v>0</v>
      </c>
      <c r="AF49">
        <v>0</v>
      </c>
      <c r="AG49">
        <v>0</v>
      </c>
      <c r="AH49" t="s">
        <v>1005</v>
      </c>
    </row>
    <row r="50" spans="1:34" x14ac:dyDescent="0.35">
      <c r="A50" t="s">
        <v>166</v>
      </c>
      <c r="B50">
        <v>978596</v>
      </c>
      <c r="C50">
        <v>587158</v>
      </c>
      <c r="D50">
        <v>391438</v>
      </c>
      <c r="E50">
        <v>4479325017</v>
      </c>
      <c r="F50">
        <v>9200000000</v>
      </c>
      <c r="G50">
        <v>1510000000</v>
      </c>
      <c r="H50">
        <v>0.60000040874886063</v>
      </c>
      <c r="I50">
        <v>0.39999959125113937</v>
      </c>
      <c r="J50">
        <v>0.66666553125393846</v>
      </c>
      <c r="K50" t="s">
        <v>977</v>
      </c>
      <c r="L50" t="s">
        <v>356</v>
      </c>
      <c r="M50" t="s">
        <v>356</v>
      </c>
      <c r="N50">
        <v>15189325017</v>
      </c>
      <c r="O50">
        <v>15521.548235431168</v>
      </c>
      <c r="P50" t="s">
        <v>989</v>
      </c>
      <c r="Q50">
        <v>2.9664404086092717</v>
      </c>
      <c r="R50" t="s">
        <v>993</v>
      </c>
      <c r="S50">
        <v>9</v>
      </c>
      <c r="T50">
        <v>9</v>
      </c>
      <c r="U50">
        <v>217201</v>
      </c>
      <c r="V50" t="s">
        <v>356</v>
      </c>
      <c r="W50" t="s">
        <v>62</v>
      </c>
      <c r="X50" t="s">
        <v>182</v>
      </c>
      <c r="Y50">
        <v>50960</v>
      </c>
      <c r="Z50">
        <v>644552118</v>
      </c>
      <c r="AA50" t="s">
        <v>908</v>
      </c>
      <c r="AB50">
        <v>18704</v>
      </c>
      <c r="AC50">
        <v>2684552118</v>
      </c>
      <c r="AD50">
        <v>-32256</v>
      </c>
      <c r="AE50">
        <v>-0.63296703296703294</v>
      </c>
      <c r="AF50">
        <v>2040000000</v>
      </c>
      <c r="AG50">
        <v>3.1649884362027647</v>
      </c>
      <c r="AH50" t="s">
        <v>1006</v>
      </c>
    </row>
    <row r="51" spans="1:34" x14ac:dyDescent="0.35">
      <c r="A51" t="s">
        <v>169</v>
      </c>
      <c r="B51">
        <v>214803</v>
      </c>
      <c r="C51">
        <v>128882</v>
      </c>
      <c r="D51">
        <v>85921</v>
      </c>
      <c r="E51">
        <v>1045104236</v>
      </c>
      <c r="F51">
        <v>1700000000</v>
      </c>
      <c r="G51">
        <v>380000000</v>
      </c>
      <c r="H51">
        <v>0.60000093108569252</v>
      </c>
      <c r="I51">
        <v>0.39999906891430753</v>
      </c>
      <c r="J51">
        <v>0.66666408032153446</v>
      </c>
      <c r="K51" t="s">
        <v>977</v>
      </c>
      <c r="L51" t="s">
        <v>491</v>
      </c>
      <c r="M51" t="s">
        <v>491</v>
      </c>
      <c r="N51">
        <v>3125104236</v>
      </c>
      <c r="O51">
        <v>14548.699208111619</v>
      </c>
      <c r="P51" t="s">
        <v>989</v>
      </c>
      <c r="Q51">
        <v>2.750274305263158</v>
      </c>
      <c r="R51" t="s">
        <v>993</v>
      </c>
      <c r="S51">
        <v>2</v>
      </c>
      <c r="T51">
        <v>2</v>
      </c>
      <c r="U51">
        <v>158682</v>
      </c>
      <c r="V51" t="s">
        <v>491</v>
      </c>
      <c r="W51" t="s">
        <v>56</v>
      </c>
      <c r="X51" t="s">
        <v>168</v>
      </c>
      <c r="Y51">
        <v>56121</v>
      </c>
      <c r="Z51">
        <v>1122552118</v>
      </c>
      <c r="AA51" t="s">
        <v>491</v>
      </c>
      <c r="AB51">
        <v>158682</v>
      </c>
      <c r="AC51">
        <v>2002552118</v>
      </c>
      <c r="AD51">
        <v>102561</v>
      </c>
      <c r="AE51">
        <v>1.8274977281231624</v>
      </c>
      <c r="AF51">
        <v>880000000</v>
      </c>
      <c r="AG51">
        <v>0.78392796725363267</v>
      </c>
      <c r="AH51" t="s">
        <v>1007</v>
      </c>
    </row>
    <row r="52" spans="1:34" x14ac:dyDescent="0.35">
      <c r="A52" t="s">
        <v>171</v>
      </c>
      <c r="B52">
        <v>54419</v>
      </c>
      <c r="C52">
        <v>32651</v>
      </c>
      <c r="D52">
        <v>21768</v>
      </c>
      <c r="E52">
        <v>244552118</v>
      </c>
      <c r="F52">
        <v>250000000</v>
      </c>
      <c r="G52">
        <v>150000000</v>
      </c>
      <c r="H52">
        <v>0.5999926496260497</v>
      </c>
      <c r="I52">
        <v>0.4000073503739503</v>
      </c>
      <c r="J52">
        <v>0.66668708462221682</v>
      </c>
      <c r="K52" t="s">
        <v>976</v>
      </c>
      <c r="L52" t="s">
        <v>170</v>
      </c>
      <c r="M52" t="s">
        <v>170</v>
      </c>
      <c r="N52">
        <v>644552118</v>
      </c>
      <c r="O52">
        <v>11844.247744353994</v>
      </c>
      <c r="P52" t="s">
        <v>989</v>
      </c>
      <c r="Q52">
        <v>1.6303474533333333</v>
      </c>
      <c r="R52" t="s">
        <v>992</v>
      </c>
      <c r="S52">
        <v>1</v>
      </c>
      <c r="T52">
        <v>1</v>
      </c>
      <c r="U52">
        <v>54419</v>
      </c>
      <c r="V52" t="s">
        <v>170</v>
      </c>
      <c r="W52" t="s">
        <v>172</v>
      </c>
      <c r="X52" t="s">
        <v>170</v>
      </c>
      <c r="Y52">
        <v>54419</v>
      </c>
      <c r="Z52">
        <v>644552118</v>
      </c>
      <c r="AA52" t="s">
        <v>170</v>
      </c>
      <c r="AB52">
        <v>54419</v>
      </c>
      <c r="AC52">
        <v>644552118</v>
      </c>
      <c r="AD52">
        <v>0</v>
      </c>
      <c r="AE52">
        <v>0</v>
      </c>
      <c r="AF52">
        <v>0</v>
      </c>
      <c r="AG52">
        <v>0</v>
      </c>
      <c r="AH52" t="s">
        <v>1005</v>
      </c>
    </row>
    <row r="53" spans="1:34" x14ac:dyDescent="0.35">
      <c r="A53" t="s">
        <v>174</v>
      </c>
      <c r="B53">
        <v>6775137</v>
      </c>
      <c r="C53">
        <v>3376200</v>
      </c>
      <c r="D53">
        <v>3398937</v>
      </c>
      <c r="E53">
        <v>9666984263</v>
      </c>
      <c r="F53">
        <v>18900000000</v>
      </c>
      <c r="G53">
        <v>2560000000</v>
      </c>
      <c r="H53">
        <v>0.49832202655090224</v>
      </c>
      <c r="I53">
        <v>0.50167797344909781</v>
      </c>
      <c r="J53">
        <v>1.0067344944019905</v>
      </c>
      <c r="K53" t="s">
        <v>976</v>
      </c>
      <c r="L53" t="s">
        <v>309</v>
      </c>
      <c r="M53" t="s">
        <v>309</v>
      </c>
      <c r="N53">
        <v>31126984263</v>
      </c>
      <c r="O53">
        <v>4594.2959180013631</v>
      </c>
      <c r="P53" t="s">
        <v>991</v>
      </c>
      <c r="Q53">
        <v>3.7761657277343752</v>
      </c>
      <c r="R53" t="s">
        <v>993</v>
      </c>
      <c r="S53">
        <v>12</v>
      </c>
      <c r="T53">
        <v>8</v>
      </c>
      <c r="U53">
        <v>1838636</v>
      </c>
      <c r="V53" t="s">
        <v>309</v>
      </c>
      <c r="W53" t="s">
        <v>24</v>
      </c>
      <c r="X53" t="s">
        <v>173</v>
      </c>
      <c r="Y53">
        <v>252043</v>
      </c>
      <c r="Z53">
        <v>7729104236</v>
      </c>
      <c r="AA53" t="s">
        <v>536</v>
      </c>
      <c r="AB53">
        <v>1048222</v>
      </c>
      <c r="AC53">
        <v>3422552118</v>
      </c>
      <c r="AD53">
        <v>796179</v>
      </c>
      <c r="AE53">
        <v>3.1589014572910177</v>
      </c>
      <c r="AF53">
        <v>-4306552118</v>
      </c>
      <c r="AG53">
        <v>-0.55718644573860032</v>
      </c>
      <c r="AH53" t="s">
        <v>1007</v>
      </c>
    </row>
    <row r="54" spans="1:34" x14ac:dyDescent="0.35">
      <c r="A54" t="s">
        <v>176</v>
      </c>
      <c r="B54">
        <v>52426</v>
      </c>
      <c r="C54">
        <v>31456</v>
      </c>
      <c r="D54">
        <v>20970</v>
      </c>
      <c r="E54">
        <v>1122552118</v>
      </c>
      <c r="F54">
        <v>900000000</v>
      </c>
      <c r="G54">
        <v>200000000</v>
      </c>
      <c r="H54">
        <v>0.60000762980200661</v>
      </c>
      <c r="I54">
        <v>0.39999237019799339</v>
      </c>
      <c r="J54">
        <v>0.66664547304170907</v>
      </c>
      <c r="K54" t="s">
        <v>977</v>
      </c>
      <c r="L54" t="s">
        <v>175</v>
      </c>
      <c r="M54" t="s">
        <v>175</v>
      </c>
      <c r="N54">
        <v>2222552118</v>
      </c>
      <c r="O54">
        <v>42394.081524434441</v>
      </c>
      <c r="P54" t="s">
        <v>989</v>
      </c>
      <c r="Q54">
        <v>5.6127605899999997</v>
      </c>
      <c r="R54" t="s">
        <v>990</v>
      </c>
      <c r="S54">
        <v>1</v>
      </c>
      <c r="T54">
        <v>1</v>
      </c>
      <c r="U54">
        <v>52426</v>
      </c>
      <c r="V54" t="s">
        <v>175</v>
      </c>
      <c r="W54" t="s">
        <v>177</v>
      </c>
      <c r="X54" t="s">
        <v>175</v>
      </c>
      <c r="Y54">
        <v>52426</v>
      </c>
      <c r="Z54">
        <v>2222552118</v>
      </c>
      <c r="AA54" t="s">
        <v>175</v>
      </c>
      <c r="AB54">
        <v>52426</v>
      </c>
      <c r="AC54">
        <v>2222552118</v>
      </c>
      <c r="AD54">
        <v>0</v>
      </c>
      <c r="AE54">
        <v>0</v>
      </c>
      <c r="AF54">
        <v>0</v>
      </c>
      <c r="AG54">
        <v>0</v>
      </c>
      <c r="AH54" t="s">
        <v>1005</v>
      </c>
    </row>
    <row r="55" spans="1:34" x14ac:dyDescent="0.35">
      <c r="A55" t="s">
        <v>179</v>
      </c>
      <c r="B55">
        <v>51356</v>
      </c>
      <c r="C55">
        <v>30814</v>
      </c>
      <c r="D55">
        <v>20542</v>
      </c>
      <c r="E55">
        <v>244552118</v>
      </c>
      <c r="F55">
        <v>200000000</v>
      </c>
      <c r="G55">
        <v>150000000</v>
      </c>
      <c r="H55">
        <v>0.60000778876859573</v>
      </c>
      <c r="I55">
        <v>0.39999221123140433</v>
      </c>
      <c r="J55">
        <v>0.66664503147919774</v>
      </c>
      <c r="K55" t="s">
        <v>977</v>
      </c>
      <c r="L55" t="s">
        <v>178</v>
      </c>
      <c r="M55" t="s">
        <v>178</v>
      </c>
      <c r="N55">
        <v>594552118</v>
      </c>
      <c r="O55">
        <v>11577.072162941038</v>
      </c>
      <c r="P55" t="s">
        <v>989</v>
      </c>
      <c r="Q55">
        <v>1.6303474533333333</v>
      </c>
      <c r="R55" t="s">
        <v>992</v>
      </c>
      <c r="S55">
        <v>1</v>
      </c>
      <c r="T55">
        <v>1</v>
      </c>
      <c r="U55">
        <v>51356</v>
      </c>
      <c r="V55" t="s">
        <v>178</v>
      </c>
      <c r="W55" t="s">
        <v>48</v>
      </c>
      <c r="X55" t="s">
        <v>178</v>
      </c>
      <c r="Y55">
        <v>51356</v>
      </c>
      <c r="Z55">
        <v>594552118</v>
      </c>
      <c r="AA55" t="s">
        <v>178</v>
      </c>
      <c r="AB55">
        <v>51356</v>
      </c>
      <c r="AC55">
        <v>594552118</v>
      </c>
      <c r="AD55">
        <v>0</v>
      </c>
      <c r="AE55">
        <v>0</v>
      </c>
      <c r="AF55">
        <v>0</v>
      </c>
      <c r="AG55">
        <v>0</v>
      </c>
      <c r="AH55" t="s">
        <v>1005</v>
      </c>
    </row>
    <row r="56" spans="1:34" x14ac:dyDescent="0.35">
      <c r="A56" t="s">
        <v>181</v>
      </c>
      <c r="B56">
        <v>51237</v>
      </c>
      <c r="C56">
        <v>30742</v>
      </c>
      <c r="D56">
        <v>20495</v>
      </c>
      <c r="E56">
        <v>1122552118</v>
      </c>
      <c r="F56">
        <v>1100000000</v>
      </c>
      <c r="G56">
        <v>150000000</v>
      </c>
      <c r="H56">
        <v>0.59999609657083752</v>
      </c>
      <c r="I56">
        <v>0.40000390342916253</v>
      </c>
      <c r="J56">
        <v>0.66667750959599248</v>
      </c>
      <c r="K56" t="s">
        <v>976</v>
      </c>
      <c r="L56" t="s">
        <v>180</v>
      </c>
      <c r="M56" t="s">
        <v>180</v>
      </c>
      <c r="N56">
        <v>2372552118</v>
      </c>
      <c r="O56">
        <v>46305.445634990341</v>
      </c>
      <c r="P56" t="s">
        <v>989</v>
      </c>
      <c r="Q56">
        <v>7.4836807866666666</v>
      </c>
      <c r="R56" t="s">
        <v>990</v>
      </c>
      <c r="S56">
        <v>1</v>
      </c>
      <c r="T56">
        <v>1</v>
      </c>
      <c r="U56">
        <v>51237</v>
      </c>
      <c r="V56" t="s">
        <v>180</v>
      </c>
      <c r="W56" t="s">
        <v>172</v>
      </c>
      <c r="X56" t="s">
        <v>180</v>
      </c>
      <c r="Y56">
        <v>51237</v>
      </c>
      <c r="Z56">
        <v>2372552118</v>
      </c>
      <c r="AA56" t="s">
        <v>180</v>
      </c>
      <c r="AB56">
        <v>51237</v>
      </c>
      <c r="AC56">
        <v>2372552118</v>
      </c>
      <c r="AD56">
        <v>0</v>
      </c>
      <c r="AE56">
        <v>0</v>
      </c>
      <c r="AF56">
        <v>0</v>
      </c>
      <c r="AG56">
        <v>0</v>
      </c>
      <c r="AH56" t="s">
        <v>1005</v>
      </c>
    </row>
    <row r="57" spans="1:34" x14ac:dyDescent="0.35">
      <c r="A57" t="s">
        <v>185</v>
      </c>
      <c r="B57">
        <v>49696</v>
      </c>
      <c r="C57">
        <v>29818</v>
      </c>
      <c r="D57">
        <v>19878</v>
      </c>
      <c r="E57">
        <v>244552118</v>
      </c>
      <c r="F57">
        <v>200000000</v>
      </c>
      <c r="G57">
        <v>200000000</v>
      </c>
      <c r="H57">
        <v>0.60000804893754023</v>
      </c>
      <c r="I57">
        <v>0.39999195106245977</v>
      </c>
      <c r="J57">
        <v>0.66664430880676107</v>
      </c>
      <c r="K57" t="s">
        <v>977</v>
      </c>
      <c r="L57" t="s">
        <v>184</v>
      </c>
      <c r="M57" t="s">
        <v>184</v>
      </c>
      <c r="N57">
        <v>644552118</v>
      </c>
      <c r="O57">
        <v>12969.899348036059</v>
      </c>
      <c r="P57" t="s">
        <v>989</v>
      </c>
      <c r="Q57">
        <v>1.22276059</v>
      </c>
      <c r="R57" t="s">
        <v>992</v>
      </c>
      <c r="S57">
        <v>1</v>
      </c>
      <c r="T57">
        <v>1</v>
      </c>
      <c r="U57">
        <v>49696</v>
      </c>
      <c r="V57" t="s">
        <v>184</v>
      </c>
      <c r="W57" t="s">
        <v>38</v>
      </c>
      <c r="X57" t="s">
        <v>184</v>
      </c>
      <c r="Y57">
        <v>49696</v>
      </c>
      <c r="Z57">
        <v>644552118</v>
      </c>
      <c r="AA57" t="s">
        <v>184</v>
      </c>
      <c r="AB57">
        <v>49696</v>
      </c>
      <c r="AC57">
        <v>644552118</v>
      </c>
      <c r="AD57">
        <v>0</v>
      </c>
      <c r="AE57">
        <v>0</v>
      </c>
      <c r="AF57">
        <v>0</v>
      </c>
      <c r="AG57">
        <v>0</v>
      </c>
      <c r="AH57" t="s">
        <v>1005</v>
      </c>
    </row>
    <row r="58" spans="1:34" x14ac:dyDescent="0.35">
      <c r="A58" t="s">
        <v>187</v>
      </c>
      <c r="B58">
        <v>49673</v>
      </c>
      <c r="C58">
        <v>29804</v>
      </c>
      <c r="D58">
        <v>19869</v>
      </c>
      <c r="E58">
        <v>244552118</v>
      </c>
      <c r="F58">
        <v>200000000</v>
      </c>
      <c r="G58">
        <v>100000000</v>
      </c>
      <c r="H58">
        <v>0.60000402633221273</v>
      </c>
      <c r="I58">
        <v>0.39999597366778733</v>
      </c>
      <c r="J58">
        <v>0.66665548248557238</v>
      </c>
      <c r="K58" t="s">
        <v>977</v>
      </c>
      <c r="L58" t="s">
        <v>186</v>
      </c>
      <c r="M58" t="s">
        <v>186</v>
      </c>
      <c r="N58">
        <v>544552118</v>
      </c>
      <c r="O58">
        <v>10962.738670907736</v>
      </c>
      <c r="P58" t="s">
        <v>989</v>
      </c>
      <c r="Q58">
        <v>2.4455211800000001</v>
      </c>
      <c r="R58" t="s">
        <v>993</v>
      </c>
      <c r="S58">
        <v>1</v>
      </c>
      <c r="T58">
        <v>1</v>
      </c>
      <c r="U58">
        <v>49673</v>
      </c>
      <c r="V58" t="s">
        <v>186</v>
      </c>
      <c r="W58" t="s">
        <v>80</v>
      </c>
      <c r="X58" t="s">
        <v>186</v>
      </c>
      <c r="Y58">
        <v>49673</v>
      </c>
      <c r="Z58">
        <v>544552118</v>
      </c>
      <c r="AA58" t="s">
        <v>186</v>
      </c>
      <c r="AB58">
        <v>49673</v>
      </c>
      <c r="AC58">
        <v>544552118</v>
      </c>
      <c r="AD58">
        <v>0</v>
      </c>
      <c r="AE58">
        <v>0</v>
      </c>
      <c r="AF58">
        <v>0</v>
      </c>
      <c r="AG58">
        <v>0</v>
      </c>
      <c r="AH58" t="s">
        <v>1005</v>
      </c>
    </row>
    <row r="59" spans="1:34" x14ac:dyDescent="0.35">
      <c r="A59" t="s">
        <v>201</v>
      </c>
      <c r="B59">
        <v>2550771</v>
      </c>
      <c r="C59">
        <v>1530463</v>
      </c>
      <c r="D59">
        <v>1020308</v>
      </c>
      <c r="E59">
        <v>2031224457</v>
      </c>
      <c r="F59">
        <v>2310000000</v>
      </c>
      <c r="G59">
        <v>590000000</v>
      </c>
      <c r="H59">
        <v>0.60000015681533148</v>
      </c>
      <c r="I59">
        <v>0.39999984318466847</v>
      </c>
      <c r="J59">
        <v>0.66666623106863743</v>
      </c>
      <c r="K59" t="s">
        <v>977</v>
      </c>
      <c r="L59" t="s">
        <v>631</v>
      </c>
      <c r="M59" t="s">
        <v>631</v>
      </c>
      <c r="N59">
        <v>4931224457</v>
      </c>
      <c r="O59">
        <v>1933.2289950763907</v>
      </c>
      <c r="P59" t="s">
        <v>991</v>
      </c>
      <c r="Q59">
        <v>3.4427533169491524</v>
      </c>
      <c r="R59" t="s">
        <v>993</v>
      </c>
      <c r="S59">
        <v>5</v>
      </c>
      <c r="T59">
        <v>5</v>
      </c>
      <c r="U59">
        <v>827889</v>
      </c>
      <c r="V59" t="s">
        <v>631</v>
      </c>
      <c r="W59" t="s">
        <v>232</v>
      </c>
      <c r="X59" t="s">
        <v>231</v>
      </c>
      <c r="Y59">
        <v>248480</v>
      </c>
      <c r="Z59">
        <v>152441118</v>
      </c>
      <c r="AA59" t="s">
        <v>631</v>
      </c>
      <c r="AB59">
        <v>827889</v>
      </c>
      <c r="AC59">
        <v>632552118</v>
      </c>
      <c r="AD59">
        <v>579409</v>
      </c>
      <c r="AE59">
        <v>2.3318134256278173</v>
      </c>
      <c r="AF59">
        <v>480111000</v>
      </c>
      <c r="AG59">
        <v>3.1494849047223599</v>
      </c>
      <c r="AH59" t="s">
        <v>1007</v>
      </c>
    </row>
    <row r="60" spans="1:34" x14ac:dyDescent="0.35">
      <c r="A60" t="s">
        <v>214</v>
      </c>
      <c r="B60">
        <v>17914995</v>
      </c>
      <c r="C60">
        <v>8765332</v>
      </c>
      <c r="D60">
        <v>9149663</v>
      </c>
      <c r="E60">
        <v>32294160056</v>
      </c>
      <c r="F60">
        <v>51000000000</v>
      </c>
      <c r="G60">
        <v>4490000000</v>
      </c>
      <c r="H60">
        <v>0.4892734829119405</v>
      </c>
      <c r="I60">
        <v>0.5107265170880595</v>
      </c>
      <c r="J60">
        <v>1.0438467133931721</v>
      </c>
      <c r="K60" t="s">
        <v>976</v>
      </c>
      <c r="L60" t="s">
        <v>606</v>
      </c>
      <c r="M60" t="s">
        <v>606</v>
      </c>
      <c r="N60">
        <v>87784160056</v>
      </c>
      <c r="O60">
        <v>4900.038211341951</v>
      </c>
      <c r="P60" t="s">
        <v>991</v>
      </c>
      <c r="Q60">
        <v>7.192463264142539</v>
      </c>
      <c r="R60" t="s">
        <v>990</v>
      </c>
      <c r="S60">
        <v>22</v>
      </c>
      <c r="T60">
        <v>18</v>
      </c>
      <c r="U60">
        <v>2419471</v>
      </c>
      <c r="V60" t="s">
        <v>606</v>
      </c>
      <c r="W60" t="s">
        <v>215</v>
      </c>
      <c r="X60" t="s">
        <v>213</v>
      </c>
      <c r="Y60">
        <v>569824</v>
      </c>
      <c r="Z60">
        <v>5605551262</v>
      </c>
      <c r="AA60" t="s">
        <v>851</v>
      </c>
      <c r="AB60">
        <v>164663</v>
      </c>
      <c r="AC60">
        <v>3167552118</v>
      </c>
      <c r="AD60">
        <v>-405161</v>
      </c>
      <c r="AE60">
        <v>-0.71102831751558371</v>
      </c>
      <c r="AF60">
        <v>-2437999144</v>
      </c>
      <c r="AG60">
        <v>-0.43492584940346229</v>
      </c>
      <c r="AH60" t="s">
        <v>1006</v>
      </c>
    </row>
    <row r="61" spans="1:34" x14ac:dyDescent="0.35">
      <c r="A61" t="s">
        <v>221</v>
      </c>
      <c r="B61">
        <v>1066293</v>
      </c>
      <c r="C61">
        <v>639777</v>
      </c>
      <c r="D61">
        <v>426516</v>
      </c>
      <c r="E61">
        <v>3480893558</v>
      </c>
      <c r="F61">
        <v>6600000000</v>
      </c>
      <c r="G61">
        <v>800000000</v>
      </c>
      <c r="H61">
        <v>0.60000112539423966</v>
      </c>
      <c r="I61">
        <v>0.39999887460576034</v>
      </c>
      <c r="J61">
        <v>0.66666354057741994</v>
      </c>
      <c r="K61" t="s">
        <v>977</v>
      </c>
      <c r="L61" t="s">
        <v>220</v>
      </c>
      <c r="M61" t="s">
        <v>220</v>
      </c>
      <c r="N61">
        <v>10880893558</v>
      </c>
      <c r="O61">
        <v>10204.412443859239</v>
      </c>
      <c r="P61" t="s">
        <v>989</v>
      </c>
      <c r="Q61">
        <v>4.3511169475000004</v>
      </c>
      <c r="R61" t="s">
        <v>993</v>
      </c>
      <c r="S61">
        <v>4</v>
      </c>
      <c r="T61">
        <v>4</v>
      </c>
      <c r="U61">
        <v>344246</v>
      </c>
      <c r="V61" t="s">
        <v>220</v>
      </c>
      <c r="W61" t="s">
        <v>24</v>
      </c>
      <c r="X61" t="s">
        <v>220</v>
      </c>
      <c r="Y61">
        <v>344246</v>
      </c>
      <c r="Z61">
        <v>2032904661</v>
      </c>
      <c r="AA61" t="s">
        <v>814</v>
      </c>
      <c r="AB61">
        <v>235515</v>
      </c>
      <c r="AC61">
        <v>2982552118</v>
      </c>
      <c r="AD61">
        <v>-108731</v>
      </c>
      <c r="AE61">
        <v>-0.31585261702387246</v>
      </c>
      <c r="AF61">
        <v>949647457</v>
      </c>
      <c r="AG61">
        <v>0.46713821617825491</v>
      </c>
      <c r="AH61" t="s">
        <v>1006</v>
      </c>
    </row>
    <row r="62" spans="1:34" x14ac:dyDescent="0.35">
      <c r="A62" t="s">
        <v>228</v>
      </c>
      <c r="B62">
        <v>483711</v>
      </c>
      <c r="C62">
        <v>290227</v>
      </c>
      <c r="D62">
        <v>193484</v>
      </c>
      <c r="E62">
        <v>909662780</v>
      </c>
      <c r="F62">
        <v>1800000000</v>
      </c>
      <c r="G62">
        <v>400000000</v>
      </c>
      <c r="H62">
        <v>0.60000082694005308</v>
      </c>
      <c r="I62">
        <v>0.39999917305994698</v>
      </c>
      <c r="J62">
        <v>0.66666436961412967</v>
      </c>
      <c r="K62" t="s">
        <v>977</v>
      </c>
      <c r="L62" t="s">
        <v>227</v>
      </c>
      <c r="M62" t="s">
        <v>227</v>
      </c>
      <c r="N62">
        <v>3109662780</v>
      </c>
      <c r="O62">
        <v>6428.7617606380672</v>
      </c>
      <c r="P62" t="s">
        <v>976</v>
      </c>
      <c r="Q62">
        <v>2.2741569500000001</v>
      </c>
      <c r="R62" t="s">
        <v>993</v>
      </c>
      <c r="S62">
        <v>2</v>
      </c>
      <c r="T62">
        <v>2</v>
      </c>
      <c r="U62">
        <v>272698</v>
      </c>
      <c r="V62" t="s">
        <v>227</v>
      </c>
      <c r="W62" t="s">
        <v>24</v>
      </c>
      <c r="X62" t="s">
        <v>227</v>
      </c>
      <c r="Y62">
        <v>272698</v>
      </c>
      <c r="Z62">
        <v>1098110662</v>
      </c>
      <c r="AA62" t="s">
        <v>469</v>
      </c>
      <c r="AB62">
        <v>211013</v>
      </c>
      <c r="AC62">
        <v>2011552118</v>
      </c>
      <c r="AD62">
        <v>-61685</v>
      </c>
      <c r="AE62">
        <v>-0.22620261241373241</v>
      </c>
      <c r="AF62">
        <v>913441456</v>
      </c>
      <c r="AG62">
        <v>0.83183005830791212</v>
      </c>
      <c r="AH62" t="s">
        <v>1006</v>
      </c>
    </row>
    <row r="63" spans="1:34" x14ac:dyDescent="0.35">
      <c r="A63" t="s">
        <v>235</v>
      </c>
      <c r="B63">
        <v>5923334</v>
      </c>
      <c r="C63">
        <v>3273595</v>
      </c>
      <c r="D63">
        <v>2649739</v>
      </c>
      <c r="E63">
        <v>4336633674</v>
      </c>
      <c r="F63">
        <v>11200000000</v>
      </c>
      <c r="G63">
        <v>1600000000</v>
      </c>
      <c r="H63">
        <v>0.55266088321205586</v>
      </c>
      <c r="I63">
        <v>0.44733911678794408</v>
      </c>
      <c r="J63">
        <v>0.80942786141841006</v>
      </c>
      <c r="K63" t="s">
        <v>976</v>
      </c>
      <c r="L63" t="s">
        <v>518</v>
      </c>
      <c r="M63" t="s">
        <v>518</v>
      </c>
      <c r="N63">
        <v>17136633674</v>
      </c>
      <c r="O63">
        <v>2893.0723261595581</v>
      </c>
      <c r="P63" t="s">
        <v>991</v>
      </c>
      <c r="Q63">
        <v>2.7103960462500001</v>
      </c>
      <c r="R63" t="s">
        <v>993</v>
      </c>
      <c r="S63">
        <v>9</v>
      </c>
      <c r="T63">
        <v>9</v>
      </c>
      <c r="U63">
        <v>1655397</v>
      </c>
      <c r="V63" t="s">
        <v>518</v>
      </c>
      <c r="W63" t="s">
        <v>48</v>
      </c>
      <c r="X63" t="s">
        <v>234</v>
      </c>
      <c r="Y63">
        <v>247983</v>
      </c>
      <c r="Z63">
        <v>968441209</v>
      </c>
      <c r="AA63" t="s">
        <v>737</v>
      </c>
      <c r="AB63">
        <v>787366</v>
      </c>
      <c r="AC63">
        <v>2131552118</v>
      </c>
      <c r="AD63">
        <v>539383</v>
      </c>
      <c r="AE63">
        <v>2.175080549876403</v>
      </c>
      <c r="AF63">
        <v>1163110909</v>
      </c>
      <c r="AG63">
        <v>1.201013441178338</v>
      </c>
      <c r="AH63" t="s">
        <v>1007</v>
      </c>
    </row>
    <row r="64" spans="1:34" x14ac:dyDescent="0.35">
      <c r="A64" t="s">
        <v>246</v>
      </c>
      <c r="B64">
        <v>2566615</v>
      </c>
      <c r="C64">
        <v>1539968</v>
      </c>
      <c r="D64">
        <v>1026647</v>
      </c>
      <c r="E64">
        <v>4744406708</v>
      </c>
      <c r="F64">
        <v>12100000000</v>
      </c>
      <c r="G64">
        <v>1820000000</v>
      </c>
      <c r="H64">
        <v>0.59999961038176741</v>
      </c>
      <c r="I64">
        <v>0.40000038961823259</v>
      </c>
      <c r="J64">
        <v>0.66666774894023773</v>
      </c>
      <c r="K64" t="s">
        <v>976</v>
      </c>
      <c r="L64" t="s">
        <v>674</v>
      </c>
      <c r="M64" t="s">
        <v>674</v>
      </c>
      <c r="N64">
        <v>18664406708</v>
      </c>
      <c r="O64">
        <v>7271.9931536284175</v>
      </c>
      <c r="P64" t="s">
        <v>976</v>
      </c>
      <c r="Q64">
        <v>2.6068168725274727</v>
      </c>
      <c r="R64" t="s">
        <v>993</v>
      </c>
      <c r="S64">
        <v>11</v>
      </c>
      <c r="T64">
        <v>11</v>
      </c>
      <c r="U64">
        <v>360547</v>
      </c>
      <c r="V64" t="s">
        <v>674</v>
      </c>
      <c r="W64" t="s">
        <v>59</v>
      </c>
      <c r="X64" t="s">
        <v>247</v>
      </c>
      <c r="Y64">
        <v>154360</v>
      </c>
      <c r="Z64">
        <v>798110552</v>
      </c>
      <c r="AA64" t="s">
        <v>801</v>
      </c>
      <c r="AB64">
        <v>272597</v>
      </c>
      <c r="AC64">
        <v>3702552118</v>
      </c>
      <c r="AD64">
        <v>118237</v>
      </c>
      <c r="AE64">
        <v>0.76598211972013475</v>
      </c>
      <c r="AF64">
        <v>2904441566</v>
      </c>
      <c r="AG64">
        <v>3.6391469311133728</v>
      </c>
      <c r="AH64" t="s">
        <v>1007</v>
      </c>
    </row>
    <row r="65" spans="1:34" x14ac:dyDescent="0.35">
      <c r="A65" t="s">
        <v>249</v>
      </c>
      <c r="B65">
        <v>7438411</v>
      </c>
      <c r="C65">
        <v>4147273</v>
      </c>
      <c r="D65">
        <v>3291138</v>
      </c>
      <c r="E65">
        <v>16913392738</v>
      </c>
      <c r="F65">
        <v>29500000000</v>
      </c>
      <c r="G65">
        <v>2360000000</v>
      </c>
      <c r="H65">
        <v>0.55754824518301016</v>
      </c>
      <c r="I65">
        <v>0.44245175481698978</v>
      </c>
      <c r="J65">
        <v>0.79356676061595177</v>
      </c>
      <c r="K65" t="s">
        <v>976</v>
      </c>
      <c r="L65" t="s">
        <v>620</v>
      </c>
      <c r="M65" t="s">
        <v>620</v>
      </c>
      <c r="N65">
        <v>48773392738</v>
      </c>
      <c r="O65">
        <v>6556.9639453910249</v>
      </c>
      <c r="P65" t="s">
        <v>976</v>
      </c>
      <c r="Q65">
        <v>7.1666918381355931</v>
      </c>
      <c r="R65" t="s">
        <v>990</v>
      </c>
      <c r="S65">
        <v>14</v>
      </c>
      <c r="T65">
        <v>14</v>
      </c>
      <c r="U65">
        <v>1100757</v>
      </c>
      <c r="V65" t="s">
        <v>620</v>
      </c>
      <c r="W65" t="s">
        <v>250</v>
      </c>
      <c r="X65" t="s">
        <v>248</v>
      </c>
      <c r="Y65">
        <v>154016</v>
      </c>
      <c r="Z65">
        <v>1944882661</v>
      </c>
      <c r="AA65" t="s">
        <v>729</v>
      </c>
      <c r="AB65">
        <v>990662</v>
      </c>
      <c r="AC65">
        <v>858552118</v>
      </c>
      <c r="AD65">
        <v>836646</v>
      </c>
      <c r="AE65">
        <v>5.4322018491585293</v>
      </c>
      <c r="AF65">
        <v>-1086330543</v>
      </c>
      <c r="AG65">
        <v>-0.55855839778089322</v>
      </c>
      <c r="AH65" t="s">
        <v>1007</v>
      </c>
    </row>
    <row r="66" spans="1:34" x14ac:dyDescent="0.35">
      <c r="A66" t="s">
        <v>255</v>
      </c>
      <c r="B66">
        <v>146068</v>
      </c>
      <c r="C66">
        <v>87641</v>
      </c>
      <c r="D66">
        <v>58427</v>
      </c>
      <c r="E66">
        <v>177994228</v>
      </c>
      <c r="F66">
        <v>400000000</v>
      </c>
      <c r="G66">
        <v>150000000</v>
      </c>
      <c r="H66">
        <v>0.60000136922529235</v>
      </c>
      <c r="I66">
        <v>0.39999863077470765</v>
      </c>
      <c r="J66">
        <v>0.66666286327175639</v>
      </c>
      <c r="K66" t="s">
        <v>977</v>
      </c>
      <c r="L66" t="s">
        <v>254</v>
      </c>
      <c r="M66" t="s">
        <v>254</v>
      </c>
      <c r="N66">
        <v>727994228</v>
      </c>
      <c r="O66">
        <v>4983.940548237807</v>
      </c>
      <c r="P66" t="s">
        <v>991</v>
      </c>
      <c r="Q66">
        <v>1.1866281866666666</v>
      </c>
      <c r="R66" t="s">
        <v>992</v>
      </c>
      <c r="S66">
        <v>1</v>
      </c>
      <c r="T66">
        <v>1</v>
      </c>
      <c r="U66">
        <v>146068</v>
      </c>
      <c r="V66" t="s">
        <v>254</v>
      </c>
      <c r="W66" t="s">
        <v>21</v>
      </c>
      <c r="X66" t="s">
        <v>254</v>
      </c>
      <c r="Y66">
        <v>146068</v>
      </c>
      <c r="Z66">
        <v>727994228</v>
      </c>
      <c r="AA66" t="s">
        <v>254</v>
      </c>
      <c r="AB66">
        <v>146068</v>
      </c>
      <c r="AC66">
        <v>727994228</v>
      </c>
      <c r="AD66">
        <v>0</v>
      </c>
      <c r="AE66">
        <v>0</v>
      </c>
      <c r="AF66">
        <v>0</v>
      </c>
      <c r="AG66">
        <v>0</v>
      </c>
      <c r="AH66" t="s">
        <v>1005</v>
      </c>
    </row>
    <row r="67" spans="1:34" x14ac:dyDescent="0.35">
      <c r="A67" t="s">
        <v>258</v>
      </c>
      <c r="B67">
        <v>315840</v>
      </c>
      <c r="C67">
        <v>189505</v>
      </c>
      <c r="D67">
        <v>126335</v>
      </c>
      <c r="E67">
        <v>1677776001</v>
      </c>
      <c r="F67">
        <v>5100000000</v>
      </c>
      <c r="G67">
        <v>520000000</v>
      </c>
      <c r="H67">
        <v>0.60000316616008109</v>
      </c>
      <c r="I67">
        <v>0.39999683383991896</v>
      </c>
      <c r="J67">
        <v>0.66665787182396241</v>
      </c>
      <c r="K67" t="s">
        <v>977</v>
      </c>
      <c r="L67" t="s">
        <v>257</v>
      </c>
      <c r="M67" t="s">
        <v>257</v>
      </c>
      <c r="N67">
        <v>7297776001</v>
      </c>
      <c r="O67">
        <v>23105.927054837892</v>
      </c>
      <c r="P67" t="s">
        <v>989</v>
      </c>
      <c r="Q67">
        <v>3.2264923096153848</v>
      </c>
      <c r="R67" t="s">
        <v>993</v>
      </c>
      <c r="S67">
        <v>4</v>
      </c>
      <c r="T67">
        <v>4</v>
      </c>
      <c r="U67">
        <v>143791</v>
      </c>
      <c r="V67" t="s">
        <v>257</v>
      </c>
      <c r="W67" t="s">
        <v>24</v>
      </c>
      <c r="X67" t="s">
        <v>257</v>
      </c>
      <c r="Y67">
        <v>143791</v>
      </c>
      <c r="Z67">
        <v>1116118994</v>
      </c>
      <c r="AA67" t="s">
        <v>867</v>
      </c>
      <c r="AB67">
        <v>60377</v>
      </c>
      <c r="AC67">
        <v>2721552118</v>
      </c>
      <c r="AD67">
        <v>-83414</v>
      </c>
      <c r="AE67">
        <v>-0.58010584807115884</v>
      </c>
      <c r="AF67">
        <v>1605433124</v>
      </c>
      <c r="AG67">
        <v>1.4384067761864467</v>
      </c>
      <c r="AH67" t="s">
        <v>1006</v>
      </c>
    </row>
    <row r="68" spans="1:34" x14ac:dyDescent="0.35">
      <c r="A68" t="s">
        <v>267</v>
      </c>
      <c r="B68">
        <v>117570</v>
      </c>
      <c r="C68">
        <v>70542</v>
      </c>
      <c r="D68">
        <v>47028</v>
      </c>
      <c r="E68">
        <v>144882119</v>
      </c>
      <c r="F68">
        <v>300000000</v>
      </c>
      <c r="G68">
        <v>150000000</v>
      </c>
      <c r="H68">
        <v>0.6</v>
      </c>
      <c r="I68">
        <v>0.4</v>
      </c>
      <c r="J68">
        <v>0.66666666666666663</v>
      </c>
      <c r="K68" t="s">
        <v>977</v>
      </c>
      <c r="L68" t="s">
        <v>266</v>
      </c>
      <c r="M68" t="s">
        <v>266</v>
      </c>
      <c r="N68">
        <v>594882119</v>
      </c>
      <c r="O68">
        <v>5059.8121884834563</v>
      </c>
      <c r="P68" t="s">
        <v>976</v>
      </c>
      <c r="Q68">
        <v>0.96588079333333332</v>
      </c>
      <c r="R68" t="s">
        <v>992</v>
      </c>
      <c r="S68">
        <v>1</v>
      </c>
      <c r="T68">
        <v>1</v>
      </c>
      <c r="U68">
        <v>117570</v>
      </c>
      <c r="V68" t="s">
        <v>266</v>
      </c>
      <c r="W68" t="s">
        <v>98</v>
      </c>
      <c r="X68" t="s">
        <v>266</v>
      </c>
      <c r="Y68">
        <v>117570</v>
      </c>
      <c r="Z68">
        <v>594882119</v>
      </c>
      <c r="AA68" t="s">
        <v>266</v>
      </c>
      <c r="AB68">
        <v>117570</v>
      </c>
      <c r="AC68">
        <v>594882119</v>
      </c>
      <c r="AD68">
        <v>0</v>
      </c>
      <c r="AE68">
        <v>0</v>
      </c>
      <c r="AF68">
        <v>0</v>
      </c>
      <c r="AG68">
        <v>0</v>
      </c>
      <c r="AH68" t="s">
        <v>1005</v>
      </c>
    </row>
    <row r="69" spans="1:34" x14ac:dyDescent="0.35">
      <c r="A69" t="s">
        <v>269</v>
      </c>
      <c r="B69">
        <v>399927</v>
      </c>
      <c r="C69">
        <v>239956</v>
      </c>
      <c r="D69">
        <v>159971</v>
      </c>
      <c r="E69">
        <v>2089445331</v>
      </c>
      <c r="F69">
        <v>4000000000</v>
      </c>
      <c r="G69">
        <v>600000000</v>
      </c>
      <c r="H69">
        <v>0.59999949990873336</v>
      </c>
      <c r="I69">
        <v>0.40000050009126664</v>
      </c>
      <c r="J69">
        <v>0.66666805581023192</v>
      </c>
      <c r="K69" t="s">
        <v>976</v>
      </c>
      <c r="L69" t="s">
        <v>493</v>
      </c>
      <c r="M69" t="s">
        <v>493</v>
      </c>
      <c r="N69">
        <v>6689445331</v>
      </c>
      <c r="O69">
        <v>16726.665944034787</v>
      </c>
      <c r="P69" t="s">
        <v>989</v>
      </c>
      <c r="Q69">
        <v>3.4824088849999999</v>
      </c>
      <c r="R69" t="s">
        <v>993</v>
      </c>
      <c r="S69">
        <v>3</v>
      </c>
      <c r="T69">
        <v>3</v>
      </c>
      <c r="U69">
        <v>156907</v>
      </c>
      <c r="V69" t="s">
        <v>493</v>
      </c>
      <c r="W69" t="s">
        <v>270</v>
      </c>
      <c r="X69" t="s">
        <v>268</v>
      </c>
      <c r="Y69">
        <v>114503</v>
      </c>
      <c r="Z69">
        <v>1722774661</v>
      </c>
      <c r="AA69" t="s">
        <v>493</v>
      </c>
      <c r="AB69">
        <v>156907</v>
      </c>
      <c r="AC69">
        <v>2822552118</v>
      </c>
      <c r="AD69">
        <v>42404</v>
      </c>
      <c r="AE69">
        <v>0.37033090836047966</v>
      </c>
      <c r="AF69">
        <v>1099777457</v>
      </c>
      <c r="AG69">
        <v>0.63837568655765131</v>
      </c>
      <c r="AH69" t="s">
        <v>1008</v>
      </c>
    </row>
    <row r="70" spans="1:34" x14ac:dyDescent="0.35">
      <c r="A70" t="s">
        <v>273</v>
      </c>
      <c r="B70">
        <v>114286</v>
      </c>
      <c r="C70">
        <v>68572</v>
      </c>
      <c r="D70">
        <v>45714</v>
      </c>
      <c r="E70">
        <v>98441552</v>
      </c>
      <c r="F70">
        <v>200000000</v>
      </c>
      <c r="G70">
        <v>100000000</v>
      </c>
      <c r="H70">
        <v>0.60000349999125002</v>
      </c>
      <c r="I70">
        <v>0.39999650000874998</v>
      </c>
      <c r="J70">
        <v>0.66665694452546231</v>
      </c>
      <c r="K70" t="s">
        <v>977</v>
      </c>
      <c r="L70" t="s">
        <v>272</v>
      </c>
      <c r="M70" t="s">
        <v>272</v>
      </c>
      <c r="N70">
        <v>398441552</v>
      </c>
      <c r="O70">
        <v>3486.3548641128396</v>
      </c>
      <c r="P70" t="s">
        <v>991</v>
      </c>
      <c r="Q70">
        <v>0.98441551999999999</v>
      </c>
      <c r="R70" t="s">
        <v>992</v>
      </c>
      <c r="S70">
        <v>1</v>
      </c>
      <c r="T70">
        <v>1</v>
      </c>
      <c r="U70">
        <v>114286</v>
      </c>
      <c r="V70" t="s">
        <v>272</v>
      </c>
      <c r="W70" t="s">
        <v>80</v>
      </c>
      <c r="X70" t="s">
        <v>272</v>
      </c>
      <c r="Y70">
        <v>114286</v>
      </c>
      <c r="Z70">
        <v>398441552</v>
      </c>
      <c r="AA70" t="s">
        <v>272</v>
      </c>
      <c r="AB70">
        <v>114286</v>
      </c>
      <c r="AC70">
        <v>398441552</v>
      </c>
      <c r="AD70">
        <v>0</v>
      </c>
      <c r="AE70">
        <v>0</v>
      </c>
      <c r="AF70">
        <v>0</v>
      </c>
      <c r="AG70">
        <v>0</v>
      </c>
      <c r="AH70" t="s">
        <v>1005</v>
      </c>
    </row>
    <row r="71" spans="1:34" x14ac:dyDescent="0.35">
      <c r="A71" t="s">
        <v>275</v>
      </c>
      <c r="B71">
        <v>225156</v>
      </c>
      <c r="C71">
        <v>135094</v>
      </c>
      <c r="D71">
        <v>90062</v>
      </c>
      <c r="E71">
        <v>377546670</v>
      </c>
      <c r="F71">
        <v>1200000000</v>
      </c>
      <c r="G71">
        <v>330000000</v>
      </c>
      <c r="H71">
        <v>0.60000177654603915</v>
      </c>
      <c r="I71">
        <v>0.3999982234539608</v>
      </c>
      <c r="J71">
        <v>0.66666173183116939</v>
      </c>
      <c r="K71" t="s">
        <v>977</v>
      </c>
      <c r="L71" t="s">
        <v>385</v>
      </c>
      <c r="M71" t="s">
        <v>385</v>
      </c>
      <c r="N71">
        <v>1907546670</v>
      </c>
      <c r="O71">
        <v>8472.111202899323</v>
      </c>
      <c r="P71" t="s">
        <v>976</v>
      </c>
      <c r="Q71">
        <v>1.1440808181818183</v>
      </c>
      <c r="R71" t="s">
        <v>992</v>
      </c>
      <c r="S71">
        <v>2</v>
      </c>
      <c r="T71">
        <v>2</v>
      </c>
      <c r="U71">
        <v>114355</v>
      </c>
      <c r="V71" t="s">
        <v>385</v>
      </c>
      <c r="W71" t="s">
        <v>98</v>
      </c>
      <c r="X71" t="s">
        <v>274</v>
      </c>
      <c r="Y71">
        <v>110801</v>
      </c>
      <c r="Z71">
        <v>638994552</v>
      </c>
      <c r="AA71" t="s">
        <v>385</v>
      </c>
      <c r="AB71">
        <v>114355</v>
      </c>
      <c r="AC71">
        <v>1268552118</v>
      </c>
      <c r="AD71">
        <v>3554</v>
      </c>
      <c r="AE71">
        <v>3.2075522784090399E-2</v>
      </c>
      <c r="AF71">
        <v>629557566</v>
      </c>
      <c r="AG71">
        <v>0.98523150788928793</v>
      </c>
      <c r="AH71" t="s">
        <v>1005</v>
      </c>
    </row>
    <row r="72" spans="1:34" x14ac:dyDescent="0.35">
      <c r="A72" t="s">
        <v>277</v>
      </c>
      <c r="B72">
        <v>109203</v>
      </c>
      <c r="C72">
        <v>65522</v>
      </c>
      <c r="D72">
        <v>43681</v>
      </c>
      <c r="E72">
        <v>144882661</v>
      </c>
      <c r="F72">
        <v>500000000</v>
      </c>
      <c r="G72">
        <v>200000000</v>
      </c>
      <c r="H72">
        <v>0.60000183145151686</v>
      </c>
      <c r="I72">
        <v>0.39999816854848308</v>
      </c>
      <c r="J72">
        <v>0.66666157931687064</v>
      </c>
      <c r="K72" t="s">
        <v>977</v>
      </c>
      <c r="L72" t="s">
        <v>276</v>
      </c>
      <c r="M72" t="s">
        <v>276</v>
      </c>
      <c r="N72">
        <v>844882661</v>
      </c>
      <c r="O72">
        <v>7736.8081554536047</v>
      </c>
      <c r="P72" t="s">
        <v>976</v>
      </c>
      <c r="Q72">
        <v>0.72441330500000001</v>
      </c>
      <c r="R72" t="s">
        <v>992</v>
      </c>
      <c r="S72">
        <v>1</v>
      </c>
      <c r="T72">
        <v>1</v>
      </c>
      <c r="U72">
        <v>109203</v>
      </c>
      <c r="V72" t="s">
        <v>276</v>
      </c>
      <c r="W72" t="s">
        <v>24</v>
      </c>
      <c r="X72" t="s">
        <v>276</v>
      </c>
      <c r="Y72">
        <v>109203</v>
      </c>
      <c r="Z72">
        <v>844882661</v>
      </c>
      <c r="AA72" t="s">
        <v>276</v>
      </c>
      <c r="AB72">
        <v>109203</v>
      </c>
      <c r="AC72">
        <v>844882661</v>
      </c>
      <c r="AD72">
        <v>0</v>
      </c>
      <c r="AE72">
        <v>0</v>
      </c>
      <c r="AF72">
        <v>0</v>
      </c>
      <c r="AG72">
        <v>0</v>
      </c>
      <c r="AH72" t="s">
        <v>1005</v>
      </c>
    </row>
    <row r="73" spans="1:34" x14ac:dyDescent="0.35">
      <c r="A73" t="s">
        <v>279</v>
      </c>
      <c r="B73">
        <v>870507</v>
      </c>
      <c r="C73">
        <v>522304</v>
      </c>
      <c r="D73">
        <v>348203</v>
      </c>
      <c r="E73">
        <v>2278879142</v>
      </c>
      <c r="F73">
        <v>5500000000</v>
      </c>
      <c r="G73">
        <v>880000000</v>
      </c>
      <c r="H73">
        <v>0.599999770248832</v>
      </c>
      <c r="I73">
        <v>0.400000229751168</v>
      </c>
      <c r="J73">
        <v>0.66666730486459991</v>
      </c>
      <c r="K73" t="s">
        <v>976</v>
      </c>
      <c r="L73" t="s">
        <v>462</v>
      </c>
      <c r="M73" t="s">
        <v>462</v>
      </c>
      <c r="N73">
        <v>8658879142</v>
      </c>
      <c r="O73">
        <v>9946.9379821184666</v>
      </c>
      <c r="P73" t="s">
        <v>976</v>
      </c>
      <c r="Q73">
        <v>2.5896353886363634</v>
      </c>
      <c r="R73" t="s">
        <v>993</v>
      </c>
      <c r="S73">
        <v>6</v>
      </c>
      <c r="T73">
        <v>6</v>
      </c>
      <c r="U73">
        <v>243263</v>
      </c>
      <c r="V73" t="s">
        <v>462</v>
      </c>
      <c r="W73" t="s">
        <v>62</v>
      </c>
      <c r="X73" t="s">
        <v>278</v>
      </c>
      <c r="Y73">
        <v>108862</v>
      </c>
      <c r="Z73">
        <v>1027552118</v>
      </c>
      <c r="AA73" t="s">
        <v>915</v>
      </c>
      <c r="AB73">
        <v>17888</v>
      </c>
      <c r="AC73">
        <v>2121552118</v>
      </c>
      <c r="AD73">
        <v>-90974</v>
      </c>
      <c r="AE73">
        <v>-0.83568187246238357</v>
      </c>
      <c r="AF73">
        <v>1094000000</v>
      </c>
      <c r="AG73">
        <v>1.0646661914622222</v>
      </c>
      <c r="AH73" t="s">
        <v>1006</v>
      </c>
    </row>
    <row r="74" spans="1:34" x14ac:dyDescent="0.35">
      <c r="A74" t="s">
        <v>281</v>
      </c>
      <c r="B74">
        <v>1736928</v>
      </c>
      <c r="C74">
        <v>1042157</v>
      </c>
      <c r="D74">
        <v>694771</v>
      </c>
      <c r="E74">
        <v>3680763583</v>
      </c>
      <c r="F74">
        <v>8600000000</v>
      </c>
      <c r="G74">
        <v>1090000000</v>
      </c>
      <c r="H74">
        <v>0.60000011514582063</v>
      </c>
      <c r="I74">
        <v>0.39999988485417931</v>
      </c>
      <c r="J74">
        <v>0.66666634681722614</v>
      </c>
      <c r="K74" t="s">
        <v>977</v>
      </c>
      <c r="L74" t="s">
        <v>570</v>
      </c>
      <c r="M74" t="s">
        <v>570</v>
      </c>
      <c r="N74">
        <v>13370763583</v>
      </c>
      <c r="O74">
        <v>7697.9377285644541</v>
      </c>
      <c r="P74" t="s">
        <v>976</v>
      </c>
      <c r="Q74">
        <v>3.3768473238532111</v>
      </c>
      <c r="R74" t="s">
        <v>993</v>
      </c>
      <c r="S74">
        <v>7</v>
      </c>
      <c r="T74">
        <v>7</v>
      </c>
      <c r="U74">
        <v>373307</v>
      </c>
      <c r="V74" t="s">
        <v>570</v>
      </c>
      <c r="W74" t="s">
        <v>24</v>
      </c>
      <c r="X74" t="s">
        <v>280</v>
      </c>
      <c r="Y74">
        <v>107773</v>
      </c>
      <c r="Z74">
        <v>1722884441</v>
      </c>
      <c r="AA74" t="s">
        <v>802</v>
      </c>
      <c r="AB74">
        <v>272320</v>
      </c>
      <c r="AC74">
        <v>1024552118</v>
      </c>
      <c r="AD74">
        <v>164547</v>
      </c>
      <c r="AE74">
        <v>1.5267924248188323</v>
      </c>
      <c r="AF74">
        <v>-698332323</v>
      </c>
      <c r="AG74">
        <v>-0.40532743019878487</v>
      </c>
      <c r="AH74" t="s">
        <v>1007</v>
      </c>
    </row>
    <row r="75" spans="1:34" x14ac:dyDescent="0.35">
      <c r="A75" t="s">
        <v>286</v>
      </c>
      <c r="B75">
        <v>359258</v>
      </c>
      <c r="C75">
        <v>215555</v>
      </c>
      <c r="D75">
        <v>143703</v>
      </c>
      <c r="E75">
        <v>1478223441</v>
      </c>
      <c r="F75">
        <v>2400000000</v>
      </c>
      <c r="G75">
        <v>540000000</v>
      </c>
      <c r="H75">
        <v>0.60000055670298225</v>
      </c>
      <c r="I75">
        <v>0.39999944329701775</v>
      </c>
      <c r="J75">
        <v>0.6666651202709285</v>
      </c>
      <c r="K75" t="s">
        <v>977</v>
      </c>
      <c r="L75" t="s">
        <v>379</v>
      </c>
      <c r="M75" t="s">
        <v>379</v>
      </c>
      <c r="N75">
        <v>4418223441</v>
      </c>
      <c r="O75">
        <v>12298.190829431773</v>
      </c>
      <c r="P75" t="s">
        <v>989</v>
      </c>
      <c r="Q75">
        <v>2.7374508166666667</v>
      </c>
      <c r="R75" t="s">
        <v>993</v>
      </c>
      <c r="S75">
        <v>3</v>
      </c>
      <c r="T75">
        <v>3</v>
      </c>
      <c r="U75">
        <v>129797</v>
      </c>
      <c r="V75" t="s">
        <v>379</v>
      </c>
      <c r="W75" t="s">
        <v>287</v>
      </c>
      <c r="X75" t="s">
        <v>285</v>
      </c>
      <c r="Y75">
        <v>99746</v>
      </c>
      <c r="Z75">
        <v>1224552771</v>
      </c>
      <c r="AA75" t="s">
        <v>380</v>
      </c>
      <c r="AB75">
        <v>129715</v>
      </c>
      <c r="AC75">
        <v>1691552118</v>
      </c>
      <c r="AD75">
        <v>29969</v>
      </c>
      <c r="AE75">
        <v>0.30045315100354902</v>
      </c>
      <c r="AF75">
        <v>466999347</v>
      </c>
      <c r="AG75">
        <v>0.38136318667478641</v>
      </c>
      <c r="AH75" t="s">
        <v>1008</v>
      </c>
    </row>
    <row r="76" spans="1:34" x14ac:dyDescent="0.35">
      <c r="A76" t="s">
        <v>290</v>
      </c>
      <c r="B76">
        <v>360382</v>
      </c>
      <c r="C76">
        <v>216229</v>
      </c>
      <c r="D76">
        <v>144153</v>
      </c>
      <c r="E76">
        <v>455878788</v>
      </c>
      <c r="F76">
        <v>1700000000</v>
      </c>
      <c r="G76">
        <v>420000000</v>
      </c>
      <c r="H76">
        <v>0.5999994450333257</v>
      </c>
      <c r="I76">
        <v>0.40000055496667425</v>
      </c>
      <c r="J76">
        <v>0.66666820824218764</v>
      </c>
      <c r="K76" t="s">
        <v>976</v>
      </c>
      <c r="L76" t="s">
        <v>368</v>
      </c>
      <c r="M76" t="s">
        <v>368</v>
      </c>
      <c r="N76">
        <v>2575878788</v>
      </c>
      <c r="O76">
        <v>7147.6344212530039</v>
      </c>
      <c r="P76" t="s">
        <v>976</v>
      </c>
      <c r="Q76">
        <v>1.0854256857142857</v>
      </c>
      <c r="R76" t="s">
        <v>992</v>
      </c>
      <c r="S76">
        <v>3</v>
      </c>
      <c r="T76">
        <v>3</v>
      </c>
      <c r="U76">
        <v>148177</v>
      </c>
      <c r="V76" t="s">
        <v>368</v>
      </c>
      <c r="W76" t="s">
        <v>98</v>
      </c>
      <c r="X76" t="s">
        <v>289</v>
      </c>
      <c r="Y76">
        <v>98239</v>
      </c>
      <c r="Z76">
        <v>542774552</v>
      </c>
      <c r="AA76" t="s">
        <v>368</v>
      </c>
      <c r="AB76">
        <v>148177</v>
      </c>
      <c r="AC76">
        <v>1038552118</v>
      </c>
      <c r="AD76">
        <v>49938</v>
      </c>
      <c r="AE76">
        <v>0.50833172161768747</v>
      </c>
      <c r="AF76">
        <v>495777566</v>
      </c>
      <c r="AG76">
        <v>0.91341343136514619</v>
      </c>
      <c r="AH76" t="s">
        <v>1007</v>
      </c>
    </row>
    <row r="77" spans="1:34" x14ac:dyDescent="0.35">
      <c r="A77" t="s">
        <v>293</v>
      </c>
      <c r="B77">
        <v>97577</v>
      </c>
      <c r="C77">
        <v>58546</v>
      </c>
      <c r="D77">
        <v>39031</v>
      </c>
      <c r="E77">
        <v>166884552</v>
      </c>
      <c r="F77">
        <v>600000000</v>
      </c>
      <c r="G77">
        <v>150000000</v>
      </c>
      <c r="H77">
        <v>0.59999795033665715</v>
      </c>
      <c r="I77">
        <v>0.4000020496633428</v>
      </c>
      <c r="J77">
        <v>0.66667236019540188</v>
      </c>
      <c r="K77" t="s">
        <v>976</v>
      </c>
      <c r="L77" t="s">
        <v>292</v>
      </c>
      <c r="M77" t="s">
        <v>292</v>
      </c>
      <c r="N77">
        <v>916884552</v>
      </c>
      <c r="O77">
        <v>9396.5232790514165</v>
      </c>
      <c r="P77" t="s">
        <v>976</v>
      </c>
      <c r="Q77">
        <v>1.1125636800000001</v>
      </c>
      <c r="R77" t="s">
        <v>992</v>
      </c>
      <c r="S77">
        <v>1</v>
      </c>
      <c r="T77">
        <v>1</v>
      </c>
      <c r="U77">
        <v>97577</v>
      </c>
      <c r="V77" t="s">
        <v>292</v>
      </c>
      <c r="W77" t="s">
        <v>62</v>
      </c>
      <c r="X77" t="s">
        <v>292</v>
      </c>
      <c r="Y77">
        <v>97577</v>
      </c>
      <c r="Z77">
        <v>916884552</v>
      </c>
      <c r="AA77" t="s">
        <v>292</v>
      </c>
      <c r="AB77">
        <v>97577</v>
      </c>
      <c r="AC77">
        <v>916884552</v>
      </c>
      <c r="AD77">
        <v>0</v>
      </c>
      <c r="AE77">
        <v>0</v>
      </c>
      <c r="AF77">
        <v>0</v>
      </c>
      <c r="AG77">
        <v>0</v>
      </c>
      <c r="AH77" t="s">
        <v>1005</v>
      </c>
    </row>
    <row r="78" spans="1:34" x14ac:dyDescent="0.35">
      <c r="A78" t="s">
        <v>299</v>
      </c>
      <c r="B78">
        <v>86063</v>
      </c>
      <c r="C78">
        <v>51638</v>
      </c>
      <c r="D78">
        <v>34425</v>
      </c>
      <c r="E78">
        <v>144118552</v>
      </c>
      <c r="F78">
        <v>300000000</v>
      </c>
      <c r="G78">
        <v>120000000</v>
      </c>
      <c r="H78">
        <v>0.60000232387901886</v>
      </c>
      <c r="I78">
        <v>0.39999767612098114</v>
      </c>
      <c r="J78">
        <v>0.66666021147217169</v>
      </c>
      <c r="K78" t="s">
        <v>977</v>
      </c>
      <c r="L78" t="s">
        <v>298</v>
      </c>
      <c r="M78" t="s">
        <v>298</v>
      </c>
      <c r="N78">
        <v>564118552</v>
      </c>
      <c r="O78">
        <v>6554.7163357075633</v>
      </c>
      <c r="P78" t="s">
        <v>976</v>
      </c>
      <c r="Q78">
        <v>1.2009879333333333</v>
      </c>
      <c r="R78" t="s">
        <v>992</v>
      </c>
      <c r="S78">
        <v>1</v>
      </c>
      <c r="T78">
        <v>1</v>
      </c>
      <c r="U78">
        <v>86063</v>
      </c>
      <c r="V78" t="s">
        <v>298</v>
      </c>
      <c r="W78" t="s">
        <v>80</v>
      </c>
      <c r="X78" t="s">
        <v>298</v>
      </c>
      <c r="Y78">
        <v>86063</v>
      </c>
      <c r="Z78">
        <v>564118552</v>
      </c>
      <c r="AA78" t="s">
        <v>298</v>
      </c>
      <c r="AB78">
        <v>86063</v>
      </c>
      <c r="AC78">
        <v>564118552</v>
      </c>
      <c r="AD78">
        <v>0</v>
      </c>
      <c r="AE78">
        <v>0</v>
      </c>
      <c r="AF78">
        <v>0</v>
      </c>
      <c r="AG78">
        <v>0</v>
      </c>
      <c r="AH78" t="s">
        <v>1005</v>
      </c>
    </row>
    <row r="79" spans="1:34" x14ac:dyDescent="0.35">
      <c r="A79" t="s">
        <v>302</v>
      </c>
      <c r="B79">
        <v>84951</v>
      </c>
      <c r="C79">
        <v>50971</v>
      </c>
      <c r="D79">
        <v>33980</v>
      </c>
      <c r="E79">
        <v>122774661</v>
      </c>
      <c r="F79">
        <v>300000000</v>
      </c>
      <c r="G79">
        <v>150000000</v>
      </c>
      <c r="H79">
        <v>0.6000047085967205</v>
      </c>
      <c r="I79">
        <v>0.39999529140327955</v>
      </c>
      <c r="J79">
        <v>0.66665358733397417</v>
      </c>
      <c r="K79" t="s">
        <v>977</v>
      </c>
      <c r="L79" t="s">
        <v>301</v>
      </c>
      <c r="M79" t="s">
        <v>301</v>
      </c>
      <c r="N79">
        <v>572774661</v>
      </c>
      <c r="O79">
        <v>6742.4122258713851</v>
      </c>
      <c r="P79" t="s">
        <v>976</v>
      </c>
      <c r="Q79">
        <v>0.81849773999999997</v>
      </c>
      <c r="R79" t="s">
        <v>992</v>
      </c>
      <c r="S79">
        <v>1</v>
      </c>
      <c r="T79">
        <v>1</v>
      </c>
      <c r="U79">
        <v>84951</v>
      </c>
      <c r="V79" t="s">
        <v>301</v>
      </c>
      <c r="W79" t="s">
        <v>62</v>
      </c>
      <c r="X79" t="s">
        <v>301</v>
      </c>
      <c r="Y79">
        <v>84951</v>
      </c>
      <c r="Z79">
        <v>572774661</v>
      </c>
      <c r="AA79" t="s">
        <v>301</v>
      </c>
      <c r="AB79">
        <v>84951</v>
      </c>
      <c r="AC79">
        <v>572774661</v>
      </c>
      <c r="AD79">
        <v>0</v>
      </c>
      <c r="AE79">
        <v>0</v>
      </c>
      <c r="AF79">
        <v>0</v>
      </c>
      <c r="AG79">
        <v>0</v>
      </c>
      <c r="AH79" t="s">
        <v>1005</v>
      </c>
    </row>
    <row r="80" spans="1:34" x14ac:dyDescent="0.35">
      <c r="A80" t="s">
        <v>324</v>
      </c>
      <c r="B80">
        <v>708475</v>
      </c>
      <c r="C80">
        <v>425085</v>
      </c>
      <c r="D80">
        <v>283390</v>
      </c>
      <c r="E80">
        <v>1744552991</v>
      </c>
      <c r="F80">
        <v>4500000000</v>
      </c>
      <c r="G80">
        <v>260000000</v>
      </c>
      <c r="H80">
        <v>0.6</v>
      </c>
      <c r="I80">
        <v>0.4</v>
      </c>
      <c r="J80">
        <v>0.66666666666666663</v>
      </c>
      <c r="K80" t="s">
        <v>977</v>
      </c>
      <c r="L80" t="s">
        <v>323</v>
      </c>
      <c r="M80" t="s">
        <v>323</v>
      </c>
      <c r="N80">
        <v>6504552991</v>
      </c>
      <c r="O80">
        <v>9181.0621278097315</v>
      </c>
      <c r="P80" t="s">
        <v>976</v>
      </c>
      <c r="Q80">
        <v>6.7098191961538465</v>
      </c>
      <c r="R80" t="s">
        <v>990</v>
      </c>
      <c r="S80">
        <v>1</v>
      </c>
      <c r="T80">
        <v>1</v>
      </c>
      <c r="U80">
        <v>708475</v>
      </c>
      <c r="V80" t="s">
        <v>323</v>
      </c>
      <c r="W80" t="s">
        <v>48</v>
      </c>
      <c r="X80" t="s">
        <v>323</v>
      </c>
      <c r="Y80">
        <v>708475</v>
      </c>
      <c r="Z80">
        <v>6504552991</v>
      </c>
      <c r="AA80" t="s">
        <v>323</v>
      </c>
      <c r="AB80">
        <v>708475</v>
      </c>
      <c r="AC80">
        <v>6504552991</v>
      </c>
      <c r="AD80">
        <v>0</v>
      </c>
      <c r="AE80">
        <v>0</v>
      </c>
      <c r="AF80">
        <v>0</v>
      </c>
      <c r="AG80">
        <v>0</v>
      </c>
      <c r="AH80" t="s">
        <v>1005</v>
      </c>
    </row>
    <row r="81" spans="1:34" x14ac:dyDescent="0.35">
      <c r="A81" t="s">
        <v>328</v>
      </c>
      <c r="B81">
        <v>10342090</v>
      </c>
      <c r="C81">
        <v>4861284</v>
      </c>
      <c r="D81">
        <v>5480806</v>
      </c>
      <c r="E81">
        <v>11300969062</v>
      </c>
      <c r="F81">
        <v>23300000000</v>
      </c>
      <c r="G81">
        <v>1650000000</v>
      </c>
      <c r="H81">
        <v>0.47004851050416308</v>
      </c>
      <c r="I81">
        <v>0.52995148949583692</v>
      </c>
      <c r="J81">
        <v>1.1274399932198982</v>
      </c>
      <c r="K81" t="s">
        <v>976</v>
      </c>
      <c r="L81" t="s">
        <v>509</v>
      </c>
      <c r="M81" t="s">
        <v>509</v>
      </c>
      <c r="N81">
        <v>36250969062</v>
      </c>
      <c r="O81">
        <v>3505.1879322264649</v>
      </c>
      <c r="P81" t="s">
        <v>991</v>
      </c>
      <c r="Q81">
        <v>6.8490721587878785</v>
      </c>
      <c r="R81" t="s">
        <v>990</v>
      </c>
      <c r="S81">
        <v>9</v>
      </c>
      <c r="T81">
        <v>8</v>
      </c>
      <c r="U81">
        <v>2050530</v>
      </c>
      <c r="V81" t="s">
        <v>509</v>
      </c>
      <c r="W81" t="s">
        <v>24</v>
      </c>
      <c r="X81" t="s">
        <v>327</v>
      </c>
      <c r="Y81">
        <v>755951</v>
      </c>
      <c r="Z81">
        <v>8617104236</v>
      </c>
      <c r="AA81" t="s">
        <v>725</v>
      </c>
      <c r="AB81">
        <v>1067147</v>
      </c>
      <c r="AC81">
        <v>3082552118</v>
      </c>
      <c r="AD81">
        <v>311196</v>
      </c>
      <c r="AE81">
        <v>0.41166160240544691</v>
      </c>
      <c r="AF81">
        <v>-5534552118</v>
      </c>
      <c r="AG81">
        <v>-0.64227517347162799</v>
      </c>
      <c r="AH81" t="s">
        <v>1008</v>
      </c>
    </row>
    <row r="82" spans="1:34" x14ac:dyDescent="0.35">
      <c r="A82" t="s">
        <v>331</v>
      </c>
      <c r="B82">
        <v>1001254</v>
      </c>
      <c r="C82">
        <v>600752</v>
      </c>
      <c r="D82">
        <v>400502</v>
      </c>
      <c r="E82">
        <v>3601326670</v>
      </c>
      <c r="F82">
        <v>7000000000</v>
      </c>
      <c r="G82">
        <v>480000000</v>
      </c>
      <c r="H82">
        <v>0.59999960050097179</v>
      </c>
      <c r="I82">
        <v>0.40000039949902821</v>
      </c>
      <c r="J82">
        <v>0.66666777638692842</v>
      </c>
      <c r="K82" t="s">
        <v>976</v>
      </c>
      <c r="L82" t="s">
        <v>330</v>
      </c>
      <c r="M82" t="s">
        <v>330</v>
      </c>
      <c r="N82">
        <v>11081326670</v>
      </c>
      <c r="O82">
        <v>11067.44809009502</v>
      </c>
      <c r="P82" t="s">
        <v>989</v>
      </c>
      <c r="Q82">
        <v>7.5027638958333336</v>
      </c>
      <c r="R82" t="s">
        <v>990</v>
      </c>
      <c r="S82">
        <v>2</v>
      </c>
      <c r="T82">
        <v>2</v>
      </c>
      <c r="U82">
        <v>516915</v>
      </c>
      <c r="V82" t="s">
        <v>330</v>
      </c>
      <c r="W82" t="s">
        <v>48</v>
      </c>
      <c r="X82" t="s">
        <v>330</v>
      </c>
      <c r="Y82">
        <v>516915</v>
      </c>
      <c r="Z82">
        <v>5572774552</v>
      </c>
      <c r="AA82" t="s">
        <v>654</v>
      </c>
      <c r="AB82">
        <v>484339</v>
      </c>
      <c r="AC82">
        <v>5508552118</v>
      </c>
      <c r="AD82">
        <v>-32576</v>
      </c>
      <c r="AE82">
        <v>-6.3020032307052415E-2</v>
      </c>
      <c r="AF82">
        <v>-64222434</v>
      </c>
      <c r="AG82">
        <v>-1.1524319421274876E-2</v>
      </c>
      <c r="AH82" t="s">
        <v>1005</v>
      </c>
    </row>
    <row r="83" spans="1:34" x14ac:dyDescent="0.35">
      <c r="A83" t="s">
        <v>339</v>
      </c>
      <c r="B83">
        <v>380178</v>
      </c>
      <c r="C83">
        <v>228107</v>
      </c>
      <c r="D83">
        <v>152071</v>
      </c>
      <c r="E83">
        <v>1022884552</v>
      </c>
      <c r="F83">
        <v>900000000</v>
      </c>
      <c r="G83">
        <v>210000000</v>
      </c>
      <c r="H83">
        <v>0.60000052606936749</v>
      </c>
      <c r="I83">
        <v>0.39999947393063251</v>
      </c>
      <c r="J83">
        <v>0.6666652053641493</v>
      </c>
      <c r="K83" t="s">
        <v>977</v>
      </c>
      <c r="L83" t="s">
        <v>338</v>
      </c>
      <c r="M83" t="s">
        <v>338</v>
      </c>
      <c r="N83">
        <v>2132884552</v>
      </c>
      <c r="O83">
        <v>5610.2261361783167</v>
      </c>
      <c r="P83" t="s">
        <v>976</v>
      </c>
      <c r="Q83">
        <v>4.8708788190476193</v>
      </c>
      <c r="R83" t="s">
        <v>993</v>
      </c>
      <c r="S83">
        <v>1</v>
      </c>
      <c r="T83">
        <v>1</v>
      </c>
      <c r="U83">
        <v>380178</v>
      </c>
      <c r="V83" t="s">
        <v>338</v>
      </c>
      <c r="W83" t="s">
        <v>24</v>
      </c>
      <c r="X83" t="s">
        <v>338</v>
      </c>
      <c r="Y83">
        <v>380178</v>
      </c>
      <c r="Z83">
        <v>2132884552</v>
      </c>
      <c r="AA83" t="s">
        <v>338</v>
      </c>
      <c r="AB83">
        <v>380178</v>
      </c>
      <c r="AC83">
        <v>2132884552</v>
      </c>
      <c r="AD83">
        <v>0</v>
      </c>
      <c r="AE83">
        <v>0</v>
      </c>
      <c r="AF83">
        <v>0</v>
      </c>
      <c r="AG83">
        <v>0</v>
      </c>
      <c r="AH83" t="s">
        <v>1005</v>
      </c>
    </row>
    <row r="84" spans="1:34" x14ac:dyDescent="0.35">
      <c r="A84" t="s">
        <v>348</v>
      </c>
      <c r="B84">
        <v>1028091</v>
      </c>
      <c r="C84">
        <v>616854</v>
      </c>
      <c r="D84">
        <v>411237</v>
      </c>
      <c r="E84">
        <v>4969208472</v>
      </c>
      <c r="F84">
        <v>10800000000</v>
      </c>
      <c r="G84">
        <v>910000000</v>
      </c>
      <c r="H84">
        <v>0.59999941639407406</v>
      </c>
      <c r="I84">
        <v>0.40000058360592594</v>
      </c>
      <c r="J84">
        <v>0.66666828779581555</v>
      </c>
      <c r="K84" t="s">
        <v>976</v>
      </c>
      <c r="L84" t="s">
        <v>576</v>
      </c>
      <c r="M84" t="s">
        <v>576</v>
      </c>
      <c r="N84">
        <v>16679208472</v>
      </c>
      <c r="O84">
        <v>16223.474840262195</v>
      </c>
      <c r="P84" t="s">
        <v>989</v>
      </c>
      <c r="Q84">
        <v>5.4606686505494508</v>
      </c>
      <c r="R84" t="s">
        <v>990</v>
      </c>
      <c r="S84">
        <v>4</v>
      </c>
      <c r="T84">
        <v>4</v>
      </c>
      <c r="U84">
        <v>329115</v>
      </c>
      <c r="V84" t="s">
        <v>576</v>
      </c>
      <c r="W84" t="s">
        <v>24</v>
      </c>
      <c r="X84" t="s">
        <v>347</v>
      </c>
      <c r="Y84">
        <v>307859</v>
      </c>
      <c r="Z84">
        <v>3542552118</v>
      </c>
      <c r="AA84" t="s">
        <v>811</v>
      </c>
      <c r="AB84">
        <v>244094</v>
      </c>
      <c r="AC84">
        <v>6592552118</v>
      </c>
      <c r="AD84">
        <v>-63765</v>
      </c>
      <c r="AE84">
        <v>-0.20712404055103148</v>
      </c>
      <c r="AF84">
        <v>3050000000</v>
      </c>
      <c r="AG84">
        <v>0.86096122185548041</v>
      </c>
      <c r="AH84" t="s">
        <v>1006</v>
      </c>
    </row>
    <row r="85" spans="1:34" x14ac:dyDescent="0.35">
      <c r="A85" t="s">
        <v>352</v>
      </c>
      <c r="B85">
        <v>11742232</v>
      </c>
      <c r="C85">
        <v>5873849</v>
      </c>
      <c r="D85">
        <v>5868383</v>
      </c>
      <c r="E85">
        <v>19235981602</v>
      </c>
      <c r="F85">
        <v>36100000000</v>
      </c>
      <c r="G85">
        <v>2390000000</v>
      </c>
      <c r="H85">
        <v>0.5002327496169382</v>
      </c>
      <c r="I85">
        <v>0.49976725038306175</v>
      </c>
      <c r="J85">
        <v>0.99906943470967668</v>
      </c>
      <c r="K85" t="s">
        <v>976</v>
      </c>
      <c r="L85" t="s">
        <v>407</v>
      </c>
      <c r="M85" t="s">
        <v>512</v>
      </c>
      <c r="N85">
        <v>57725981602</v>
      </c>
      <c r="O85">
        <v>4916.0995628429073</v>
      </c>
      <c r="P85" t="s">
        <v>991</v>
      </c>
      <c r="Q85">
        <v>8.0485278669456068</v>
      </c>
      <c r="R85" t="s">
        <v>990</v>
      </c>
      <c r="S85">
        <v>12</v>
      </c>
      <c r="T85">
        <v>11</v>
      </c>
      <c r="U85">
        <v>1878270</v>
      </c>
      <c r="V85" t="s">
        <v>512</v>
      </c>
      <c r="W85" t="s">
        <v>59</v>
      </c>
      <c r="X85" t="s">
        <v>351</v>
      </c>
      <c r="Y85">
        <v>444307</v>
      </c>
      <c r="Z85">
        <v>9608237988</v>
      </c>
      <c r="AA85" t="s">
        <v>835</v>
      </c>
      <c r="AB85">
        <v>782574</v>
      </c>
      <c r="AC85">
        <v>2231552118</v>
      </c>
      <c r="AD85">
        <v>338267</v>
      </c>
      <c r="AE85">
        <v>0.76133619321775259</v>
      </c>
      <c r="AF85">
        <v>-7376685870</v>
      </c>
      <c r="AG85">
        <v>-0.76774595708525861</v>
      </c>
      <c r="AH85" t="s">
        <v>1007</v>
      </c>
    </row>
    <row r="86" spans="1:34" x14ac:dyDescent="0.35">
      <c r="A86" t="s">
        <v>364</v>
      </c>
      <c r="B86">
        <v>172598</v>
      </c>
      <c r="C86">
        <v>103559</v>
      </c>
      <c r="D86">
        <v>69039</v>
      </c>
      <c r="E86">
        <v>988552118</v>
      </c>
      <c r="F86">
        <v>1200000000</v>
      </c>
      <c r="G86">
        <v>200000000</v>
      </c>
      <c r="H86">
        <v>0.60000115876197868</v>
      </c>
      <c r="I86">
        <v>0.39999884123802132</v>
      </c>
      <c r="J86">
        <v>0.66666344788960885</v>
      </c>
      <c r="K86" t="s">
        <v>977</v>
      </c>
      <c r="L86" t="s">
        <v>363</v>
      </c>
      <c r="M86" t="s">
        <v>363</v>
      </c>
      <c r="N86">
        <v>2388552118</v>
      </c>
      <c r="O86">
        <v>13838.816892432125</v>
      </c>
      <c r="P86" t="s">
        <v>989</v>
      </c>
      <c r="Q86">
        <v>4.9427605899999998</v>
      </c>
      <c r="R86" t="s">
        <v>993</v>
      </c>
      <c r="S86">
        <v>1</v>
      </c>
      <c r="T86">
        <v>1</v>
      </c>
      <c r="U86">
        <v>172598</v>
      </c>
      <c r="V86" t="s">
        <v>363</v>
      </c>
      <c r="W86" t="s">
        <v>24</v>
      </c>
      <c r="X86" t="s">
        <v>363</v>
      </c>
      <c r="Y86">
        <v>172598</v>
      </c>
      <c r="Z86">
        <v>2388552118</v>
      </c>
      <c r="AA86" t="s">
        <v>363</v>
      </c>
      <c r="AB86">
        <v>172598</v>
      </c>
      <c r="AC86">
        <v>2388552118</v>
      </c>
      <c r="AD86">
        <v>0</v>
      </c>
      <c r="AE86">
        <v>0</v>
      </c>
      <c r="AF86">
        <v>0</v>
      </c>
      <c r="AG86">
        <v>0</v>
      </c>
      <c r="AH86" t="s">
        <v>1005</v>
      </c>
    </row>
    <row r="87" spans="1:34" x14ac:dyDescent="0.35">
      <c r="A87" t="s">
        <v>366</v>
      </c>
      <c r="B87">
        <v>1426736</v>
      </c>
      <c r="C87">
        <v>856041</v>
      </c>
      <c r="D87">
        <v>570695</v>
      </c>
      <c r="E87">
        <v>4578760590</v>
      </c>
      <c r="F87">
        <v>11200000000</v>
      </c>
      <c r="G87">
        <v>880000000</v>
      </c>
      <c r="H87">
        <v>0.59999957945968985</v>
      </c>
      <c r="I87">
        <v>0.40000042054031021</v>
      </c>
      <c r="J87">
        <v>0.6666678348350138</v>
      </c>
      <c r="K87" t="s">
        <v>976</v>
      </c>
      <c r="L87" t="s">
        <v>566</v>
      </c>
      <c r="M87" t="s">
        <v>566</v>
      </c>
      <c r="N87">
        <v>16658760590</v>
      </c>
      <c r="O87">
        <v>11676.133909847373</v>
      </c>
      <c r="P87" t="s">
        <v>989</v>
      </c>
      <c r="Q87">
        <v>5.2031370340909087</v>
      </c>
      <c r="R87" t="s">
        <v>990</v>
      </c>
      <c r="S87">
        <v>5</v>
      </c>
      <c r="T87">
        <v>5</v>
      </c>
      <c r="U87">
        <v>405233</v>
      </c>
      <c r="V87" t="s">
        <v>566</v>
      </c>
      <c r="W87" t="s">
        <v>367</v>
      </c>
      <c r="X87" t="s">
        <v>365</v>
      </c>
      <c r="Y87">
        <v>166529</v>
      </c>
      <c r="Z87">
        <v>3222552118</v>
      </c>
      <c r="AA87" t="s">
        <v>574</v>
      </c>
      <c r="AB87">
        <v>334575</v>
      </c>
      <c r="AC87">
        <v>3272552118</v>
      </c>
      <c r="AD87">
        <v>168046</v>
      </c>
      <c r="AE87">
        <v>1.0091095244672099</v>
      </c>
      <c r="AF87">
        <v>50000000</v>
      </c>
      <c r="AG87">
        <v>1.5515652864299153E-2</v>
      </c>
      <c r="AH87" t="s">
        <v>1007</v>
      </c>
    </row>
    <row r="88" spans="1:34" x14ac:dyDescent="0.35">
      <c r="A88" t="s">
        <v>371</v>
      </c>
      <c r="B88">
        <v>190946</v>
      </c>
      <c r="C88">
        <v>114568</v>
      </c>
      <c r="D88">
        <v>76378</v>
      </c>
      <c r="E88">
        <v>734436779</v>
      </c>
      <c r="F88">
        <v>2000000000</v>
      </c>
      <c r="G88">
        <v>240000000</v>
      </c>
      <c r="H88">
        <v>0.60000209483309419</v>
      </c>
      <c r="I88">
        <v>0.39999790516690581</v>
      </c>
      <c r="J88">
        <v>0.66666084770616574</v>
      </c>
      <c r="K88" t="s">
        <v>977</v>
      </c>
      <c r="L88" t="s">
        <v>370</v>
      </c>
      <c r="M88" t="s">
        <v>370</v>
      </c>
      <c r="N88">
        <v>2974436779</v>
      </c>
      <c r="O88">
        <v>15577.371502938004</v>
      </c>
      <c r="P88" t="s">
        <v>989</v>
      </c>
      <c r="Q88">
        <v>3.0601532458333334</v>
      </c>
      <c r="R88" t="s">
        <v>993</v>
      </c>
      <c r="S88">
        <v>2</v>
      </c>
      <c r="T88">
        <v>2</v>
      </c>
      <c r="U88">
        <v>144576</v>
      </c>
      <c r="V88" t="s">
        <v>370</v>
      </c>
      <c r="W88" t="s">
        <v>80</v>
      </c>
      <c r="X88" t="s">
        <v>370</v>
      </c>
      <c r="Y88">
        <v>144576</v>
      </c>
      <c r="Z88">
        <v>1022884661</v>
      </c>
      <c r="AA88" t="s">
        <v>871</v>
      </c>
      <c r="AB88">
        <v>46370</v>
      </c>
      <c r="AC88">
        <v>1951552118</v>
      </c>
      <c r="AD88">
        <v>-98206</v>
      </c>
      <c r="AE88">
        <v>-0.67926903497122626</v>
      </c>
      <c r="AF88">
        <v>928667457</v>
      </c>
      <c r="AG88">
        <v>0.90789068641630555</v>
      </c>
      <c r="AH88" t="s">
        <v>1006</v>
      </c>
    </row>
    <row r="89" spans="1:34" x14ac:dyDescent="0.35">
      <c r="A89" t="s">
        <v>373</v>
      </c>
      <c r="B89">
        <v>143480</v>
      </c>
      <c r="C89">
        <v>86088</v>
      </c>
      <c r="D89">
        <v>57392</v>
      </c>
      <c r="E89">
        <v>188552118</v>
      </c>
      <c r="F89">
        <v>900000000</v>
      </c>
      <c r="G89">
        <v>200000000</v>
      </c>
      <c r="H89">
        <v>0.6</v>
      </c>
      <c r="I89">
        <v>0.4</v>
      </c>
      <c r="J89">
        <v>0.66666666666666663</v>
      </c>
      <c r="K89" t="s">
        <v>977</v>
      </c>
      <c r="L89" t="s">
        <v>372</v>
      </c>
      <c r="M89" t="s">
        <v>372</v>
      </c>
      <c r="N89">
        <v>1288552118</v>
      </c>
      <c r="O89">
        <v>8980.7089350432125</v>
      </c>
      <c r="P89" t="s">
        <v>976</v>
      </c>
      <c r="Q89">
        <v>0.94276059000000001</v>
      </c>
      <c r="R89" t="s">
        <v>992</v>
      </c>
      <c r="S89">
        <v>1</v>
      </c>
      <c r="T89">
        <v>1</v>
      </c>
      <c r="U89">
        <v>143480</v>
      </c>
      <c r="V89" t="s">
        <v>372</v>
      </c>
      <c r="W89" t="s">
        <v>38</v>
      </c>
      <c r="X89" t="s">
        <v>372</v>
      </c>
      <c r="Y89">
        <v>143480</v>
      </c>
      <c r="Z89">
        <v>1288552118</v>
      </c>
      <c r="AA89" t="s">
        <v>372</v>
      </c>
      <c r="AB89">
        <v>143480</v>
      </c>
      <c r="AC89">
        <v>1288552118</v>
      </c>
      <c r="AD89">
        <v>0</v>
      </c>
      <c r="AE89">
        <v>0</v>
      </c>
      <c r="AF89">
        <v>0</v>
      </c>
      <c r="AG89">
        <v>0</v>
      </c>
      <c r="AH89" t="s">
        <v>1005</v>
      </c>
    </row>
    <row r="90" spans="1:34" x14ac:dyDescent="0.35">
      <c r="A90" t="s">
        <v>377</v>
      </c>
      <c r="B90">
        <v>134845</v>
      </c>
      <c r="C90">
        <v>80907</v>
      </c>
      <c r="D90">
        <v>53938</v>
      </c>
      <c r="E90">
        <v>488552118</v>
      </c>
      <c r="F90">
        <v>1100000000</v>
      </c>
      <c r="G90">
        <v>180000000</v>
      </c>
      <c r="H90">
        <v>0.6</v>
      </c>
      <c r="I90">
        <v>0.4</v>
      </c>
      <c r="J90">
        <v>0.66666666666666663</v>
      </c>
      <c r="K90" t="s">
        <v>977</v>
      </c>
      <c r="L90" t="s">
        <v>376</v>
      </c>
      <c r="M90" t="s">
        <v>376</v>
      </c>
      <c r="N90">
        <v>1768552118</v>
      </c>
      <c r="O90">
        <v>13115.444532611516</v>
      </c>
      <c r="P90" t="s">
        <v>989</v>
      </c>
      <c r="Q90">
        <v>2.7141784333333332</v>
      </c>
      <c r="R90" t="s">
        <v>993</v>
      </c>
      <c r="S90">
        <v>1</v>
      </c>
      <c r="T90">
        <v>1</v>
      </c>
      <c r="U90">
        <v>134845</v>
      </c>
      <c r="V90" t="s">
        <v>376</v>
      </c>
      <c r="W90" t="s">
        <v>378</v>
      </c>
      <c r="X90" t="s">
        <v>376</v>
      </c>
      <c r="Y90">
        <v>134845</v>
      </c>
      <c r="Z90">
        <v>1768552118</v>
      </c>
      <c r="AA90" t="s">
        <v>376</v>
      </c>
      <c r="AB90">
        <v>134845</v>
      </c>
      <c r="AC90">
        <v>1768552118</v>
      </c>
      <c r="AD90">
        <v>0</v>
      </c>
      <c r="AE90">
        <v>0</v>
      </c>
      <c r="AF90">
        <v>0</v>
      </c>
      <c r="AG90">
        <v>0</v>
      </c>
      <c r="AH90" t="s">
        <v>1005</v>
      </c>
    </row>
    <row r="91" spans="1:34" x14ac:dyDescent="0.35">
      <c r="A91" t="s">
        <v>383</v>
      </c>
      <c r="B91">
        <v>128448</v>
      </c>
      <c r="C91">
        <v>77069</v>
      </c>
      <c r="D91">
        <v>51379</v>
      </c>
      <c r="E91">
        <v>822552118</v>
      </c>
      <c r="F91">
        <v>1300000000</v>
      </c>
      <c r="G91">
        <v>200000000</v>
      </c>
      <c r="H91">
        <v>0.60000155705032387</v>
      </c>
      <c r="I91">
        <v>0.39999844294967613</v>
      </c>
      <c r="J91">
        <v>0.66666234153810222</v>
      </c>
      <c r="K91" t="s">
        <v>977</v>
      </c>
      <c r="L91" t="s">
        <v>382</v>
      </c>
      <c r="M91" t="s">
        <v>382</v>
      </c>
      <c r="N91">
        <v>2322552118</v>
      </c>
      <c r="O91">
        <v>18081.652637643248</v>
      </c>
      <c r="P91" t="s">
        <v>989</v>
      </c>
      <c r="Q91">
        <v>4.1127605899999997</v>
      </c>
      <c r="R91" t="s">
        <v>993</v>
      </c>
      <c r="S91">
        <v>1</v>
      </c>
      <c r="T91">
        <v>1</v>
      </c>
      <c r="U91">
        <v>128448</v>
      </c>
      <c r="V91" t="s">
        <v>382</v>
      </c>
      <c r="W91" t="s">
        <v>24</v>
      </c>
      <c r="X91" t="s">
        <v>382</v>
      </c>
      <c r="Y91">
        <v>128448</v>
      </c>
      <c r="Z91">
        <v>2322552118</v>
      </c>
      <c r="AA91" t="s">
        <v>382</v>
      </c>
      <c r="AB91">
        <v>128448</v>
      </c>
      <c r="AC91">
        <v>2322552118</v>
      </c>
      <c r="AD91">
        <v>0</v>
      </c>
      <c r="AE91">
        <v>0</v>
      </c>
      <c r="AF91">
        <v>0</v>
      </c>
      <c r="AG91">
        <v>0</v>
      </c>
      <c r="AH91" t="s">
        <v>1005</v>
      </c>
    </row>
    <row r="92" spans="1:34" x14ac:dyDescent="0.35">
      <c r="A92" t="s">
        <v>389</v>
      </c>
      <c r="B92">
        <v>111968</v>
      </c>
      <c r="C92">
        <v>67181</v>
      </c>
      <c r="D92">
        <v>44787</v>
      </c>
      <c r="E92">
        <v>188552118</v>
      </c>
      <c r="F92">
        <v>700000000</v>
      </c>
      <c r="G92">
        <v>150000000</v>
      </c>
      <c r="H92">
        <v>0.60000178622463562</v>
      </c>
      <c r="I92">
        <v>0.39999821377536438</v>
      </c>
      <c r="J92">
        <v>0.66666170494633903</v>
      </c>
      <c r="K92" t="s">
        <v>977</v>
      </c>
      <c r="L92" t="s">
        <v>388</v>
      </c>
      <c r="M92" t="s">
        <v>388</v>
      </c>
      <c r="N92">
        <v>1038552118</v>
      </c>
      <c r="O92">
        <v>9275.4368926836232</v>
      </c>
      <c r="P92" t="s">
        <v>976</v>
      </c>
      <c r="Q92">
        <v>1.25701412</v>
      </c>
      <c r="R92" t="s">
        <v>992</v>
      </c>
      <c r="S92">
        <v>1</v>
      </c>
      <c r="T92">
        <v>1</v>
      </c>
      <c r="U92">
        <v>111968</v>
      </c>
      <c r="V92" t="s">
        <v>388</v>
      </c>
      <c r="W92" t="s">
        <v>98</v>
      </c>
      <c r="X92" t="s">
        <v>388</v>
      </c>
      <c r="Y92">
        <v>111968</v>
      </c>
      <c r="Z92">
        <v>1038552118</v>
      </c>
      <c r="AA92" t="s">
        <v>388</v>
      </c>
      <c r="AB92">
        <v>111968</v>
      </c>
      <c r="AC92">
        <v>1038552118</v>
      </c>
      <c r="AD92">
        <v>0</v>
      </c>
      <c r="AE92">
        <v>0</v>
      </c>
      <c r="AF92">
        <v>0</v>
      </c>
      <c r="AG92">
        <v>0</v>
      </c>
      <c r="AH92" t="s">
        <v>1005</v>
      </c>
    </row>
    <row r="93" spans="1:34" x14ac:dyDescent="0.35">
      <c r="A93" t="s">
        <v>391</v>
      </c>
      <c r="B93">
        <v>1889911</v>
      </c>
      <c r="C93">
        <v>1133947</v>
      </c>
      <c r="D93">
        <v>755964</v>
      </c>
      <c r="E93">
        <v>1167208472</v>
      </c>
      <c r="F93">
        <v>3800000000</v>
      </c>
      <c r="G93">
        <v>410000000</v>
      </c>
      <c r="H93">
        <v>0.60000021165017825</v>
      </c>
      <c r="I93">
        <v>0.39999978834982175</v>
      </c>
      <c r="J93">
        <v>0.66666607874971229</v>
      </c>
      <c r="K93" t="s">
        <v>977</v>
      </c>
      <c r="L93" t="s">
        <v>749</v>
      </c>
      <c r="M93" t="s">
        <v>749</v>
      </c>
      <c r="N93">
        <v>5377208472</v>
      </c>
      <c r="O93">
        <v>2845.2178287760639</v>
      </c>
      <c r="P93" t="s">
        <v>991</v>
      </c>
      <c r="Q93">
        <v>2.8468499317073173</v>
      </c>
      <c r="R93" t="s">
        <v>993</v>
      </c>
      <c r="S93">
        <v>4</v>
      </c>
      <c r="T93">
        <v>4</v>
      </c>
      <c r="U93">
        <v>612633</v>
      </c>
      <c r="V93" t="s">
        <v>749</v>
      </c>
      <c r="W93" t="s">
        <v>80</v>
      </c>
      <c r="X93" t="s">
        <v>390</v>
      </c>
      <c r="Y93">
        <v>111817</v>
      </c>
      <c r="Z93">
        <v>722552118</v>
      </c>
      <c r="AA93" t="s">
        <v>749</v>
      </c>
      <c r="AB93">
        <v>612633</v>
      </c>
      <c r="AC93">
        <v>1024552118</v>
      </c>
      <c r="AD93">
        <v>500816</v>
      </c>
      <c r="AE93">
        <v>4.4788896142804759</v>
      </c>
      <c r="AF93">
        <v>302000000</v>
      </c>
      <c r="AG93">
        <v>0.41796292956129705</v>
      </c>
      <c r="AH93" t="s">
        <v>1007</v>
      </c>
    </row>
    <row r="94" spans="1:34" x14ac:dyDescent="0.35">
      <c r="A94" t="s">
        <v>393</v>
      </c>
      <c r="B94">
        <v>111804</v>
      </c>
      <c r="C94">
        <v>67082</v>
      </c>
      <c r="D94">
        <v>44722</v>
      </c>
      <c r="E94">
        <v>488552118</v>
      </c>
      <c r="F94">
        <v>1200000000</v>
      </c>
      <c r="G94">
        <v>180000000</v>
      </c>
      <c r="H94">
        <v>0.5999964223104719</v>
      </c>
      <c r="I94">
        <v>0.4000035776895281</v>
      </c>
      <c r="J94">
        <v>0.66667660475239254</v>
      </c>
      <c r="K94" t="s">
        <v>976</v>
      </c>
      <c r="L94" t="s">
        <v>392</v>
      </c>
      <c r="M94" t="s">
        <v>392</v>
      </c>
      <c r="N94">
        <v>1868552118</v>
      </c>
      <c r="O94">
        <v>16712.74836320704</v>
      </c>
      <c r="P94" t="s">
        <v>989</v>
      </c>
      <c r="Q94">
        <v>2.7141784333333332</v>
      </c>
      <c r="R94" t="s">
        <v>993</v>
      </c>
      <c r="S94">
        <v>1</v>
      </c>
      <c r="T94">
        <v>1</v>
      </c>
      <c r="U94">
        <v>111804</v>
      </c>
      <c r="V94" t="s">
        <v>392</v>
      </c>
      <c r="W94" t="s">
        <v>172</v>
      </c>
      <c r="X94" t="s">
        <v>392</v>
      </c>
      <c r="Y94">
        <v>111804</v>
      </c>
      <c r="Z94">
        <v>1868552118</v>
      </c>
      <c r="AA94" t="s">
        <v>392</v>
      </c>
      <c r="AB94">
        <v>111804</v>
      </c>
      <c r="AC94">
        <v>1868552118</v>
      </c>
      <c r="AD94">
        <v>0</v>
      </c>
      <c r="AE94">
        <v>0</v>
      </c>
      <c r="AF94">
        <v>0</v>
      </c>
      <c r="AG94">
        <v>0</v>
      </c>
      <c r="AH94" t="s">
        <v>1005</v>
      </c>
    </row>
    <row r="95" spans="1:34" x14ac:dyDescent="0.35">
      <c r="A95" t="s">
        <v>395</v>
      </c>
      <c r="B95">
        <v>111696</v>
      </c>
      <c r="C95">
        <v>67018</v>
      </c>
      <c r="D95">
        <v>44678</v>
      </c>
      <c r="E95">
        <v>188552118</v>
      </c>
      <c r="F95">
        <v>900000000</v>
      </c>
      <c r="G95">
        <v>150000000</v>
      </c>
      <c r="H95">
        <v>0.60000358114883257</v>
      </c>
      <c r="I95">
        <v>0.39999641885116743</v>
      </c>
      <c r="J95">
        <v>0.66665671909039359</v>
      </c>
      <c r="K95" t="s">
        <v>977</v>
      </c>
      <c r="L95" t="s">
        <v>394</v>
      </c>
      <c r="M95" t="s">
        <v>394</v>
      </c>
      <c r="N95">
        <v>1238552118</v>
      </c>
      <c r="O95">
        <v>11088.59867855608</v>
      </c>
      <c r="P95" t="s">
        <v>989</v>
      </c>
      <c r="Q95">
        <v>1.25701412</v>
      </c>
      <c r="R95" t="s">
        <v>992</v>
      </c>
      <c r="S95">
        <v>1</v>
      </c>
      <c r="T95">
        <v>1</v>
      </c>
      <c r="U95">
        <v>111696</v>
      </c>
      <c r="V95" t="s">
        <v>394</v>
      </c>
      <c r="W95" t="s">
        <v>172</v>
      </c>
      <c r="X95" t="s">
        <v>394</v>
      </c>
      <c r="Y95">
        <v>111696</v>
      </c>
      <c r="Z95">
        <v>1238552118</v>
      </c>
      <c r="AA95" t="s">
        <v>394</v>
      </c>
      <c r="AB95">
        <v>111696</v>
      </c>
      <c r="AC95">
        <v>1238552118</v>
      </c>
      <c r="AD95">
        <v>0</v>
      </c>
      <c r="AE95">
        <v>0</v>
      </c>
      <c r="AF95">
        <v>0</v>
      </c>
      <c r="AG95">
        <v>0</v>
      </c>
      <c r="AH95" t="s">
        <v>1005</v>
      </c>
    </row>
    <row r="96" spans="1:34" x14ac:dyDescent="0.35">
      <c r="A96" t="s">
        <v>397</v>
      </c>
      <c r="B96">
        <v>111497</v>
      </c>
      <c r="C96">
        <v>66898</v>
      </c>
      <c r="D96">
        <v>44599</v>
      </c>
      <c r="E96">
        <v>244118552</v>
      </c>
      <c r="F96">
        <v>600000000</v>
      </c>
      <c r="G96">
        <v>150000000</v>
      </c>
      <c r="H96">
        <v>0.59999820622976408</v>
      </c>
      <c r="I96">
        <v>0.40000179377023598</v>
      </c>
      <c r="J96">
        <v>0.66667164937666301</v>
      </c>
      <c r="K96" t="s">
        <v>976</v>
      </c>
      <c r="L96" t="s">
        <v>396</v>
      </c>
      <c r="M96" t="s">
        <v>396</v>
      </c>
      <c r="N96">
        <v>994118552</v>
      </c>
      <c r="O96">
        <v>8916.1013480183319</v>
      </c>
      <c r="P96" t="s">
        <v>976</v>
      </c>
      <c r="Q96">
        <v>1.6274570133333333</v>
      </c>
      <c r="R96" t="s">
        <v>992</v>
      </c>
      <c r="S96">
        <v>1</v>
      </c>
      <c r="T96">
        <v>1</v>
      </c>
      <c r="U96">
        <v>111497</v>
      </c>
      <c r="V96" t="s">
        <v>396</v>
      </c>
      <c r="W96" t="s">
        <v>98</v>
      </c>
      <c r="X96" t="s">
        <v>396</v>
      </c>
      <c r="Y96">
        <v>111497</v>
      </c>
      <c r="Z96">
        <v>994118552</v>
      </c>
      <c r="AA96" t="s">
        <v>396</v>
      </c>
      <c r="AB96">
        <v>111497</v>
      </c>
      <c r="AC96">
        <v>994118552</v>
      </c>
      <c r="AD96">
        <v>0</v>
      </c>
      <c r="AE96">
        <v>0</v>
      </c>
      <c r="AF96">
        <v>0</v>
      </c>
      <c r="AG96">
        <v>0</v>
      </c>
      <c r="AH96" t="s">
        <v>1005</v>
      </c>
    </row>
    <row r="97" spans="1:34" x14ac:dyDescent="0.35">
      <c r="A97" t="s">
        <v>413</v>
      </c>
      <c r="B97">
        <v>1149643</v>
      </c>
      <c r="C97">
        <v>574822</v>
      </c>
      <c r="D97">
        <v>574821</v>
      </c>
      <c r="E97">
        <v>388552118</v>
      </c>
      <c r="F97">
        <v>1200000000</v>
      </c>
      <c r="G97">
        <v>260000000</v>
      </c>
      <c r="H97">
        <v>0.50000043491762225</v>
      </c>
      <c r="I97">
        <v>0.49999956508237775</v>
      </c>
      <c r="J97">
        <v>0.99999826033102424</v>
      </c>
      <c r="K97" t="s">
        <v>976</v>
      </c>
      <c r="L97" t="s">
        <v>412</v>
      </c>
      <c r="M97" t="s">
        <v>412</v>
      </c>
      <c r="N97">
        <v>1848552118</v>
      </c>
      <c r="O97">
        <v>1607.935783543239</v>
      </c>
      <c r="P97" t="s">
        <v>991</v>
      </c>
      <c r="Q97">
        <v>1.494431223076923</v>
      </c>
      <c r="R97" t="s">
        <v>992</v>
      </c>
      <c r="S97">
        <v>1</v>
      </c>
      <c r="T97">
        <v>1</v>
      </c>
      <c r="U97">
        <v>1149643</v>
      </c>
      <c r="V97" t="s">
        <v>412</v>
      </c>
      <c r="W97" t="s">
        <v>414</v>
      </c>
      <c r="X97" t="s">
        <v>412</v>
      </c>
      <c r="Y97">
        <v>1149643</v>
      </c>
      <c r="Z97">
        <v>1848552118</v>
      </c>
      <c r="AA97" t="s">
        <v>412</v>
      </c>
      <c r="AB97">
        <v>1149643</v>
      </c>
      <c r="AC97">
        <v>1848552118</v>
      </c>
      <c r="AD97">
        <v>0</v>
      </c>
      <c r="AE97">
        <v>0</v>
      </c>
      <c r="AF97">
        <v>0</v>
      </c>
      <c r="AG97">
        <v>0</v>
      </c>
      <c r="AH97" t="s">
        <v>1005</v>
      </c>
    </row>
    <row r="98" spans="1:34" x14ac:dyDescent="0.35">
      <c r="A98" t="s">
        <v>417</v>
      </c>
      <c r="B98">
        <v>2709466</v>
      </c>
      <c r="C98">
        <v>1521664</v>
      </c>
      <c r="D98">
        <v>1187802</v>
      </c>
      <c r="E98">
        <v>1956656354</v>
      </c>
      <c r="F98">
        <v>5800000000</v>
      </c>
      <c r="G98">
        <v>610000000</v>
      </c>
      <c r="H98">
        <v>0.5616102951651728</v>
      </c>
      <c r="I98">
        <v>0.43838970483482725</v>
      </c>
      <c r="J98">
        <v>0.7805941390477793</v>
      </c>
      <c r="K98" t="s">
        <v>976</v>
      </c>
      <c r="L98" t="s">
        <v>416</v>
      </c>
      <c r="M98" t="s">
        <v>626</v>
      </c>
      <c r="N98">
        <v>8366656354</v>
      </c>
      <c r="O98">
        <v>3087.9355393276755</v>
      </c>
      <c r="P98" t="s">
        <v>991</v>
      </c>
      <c r="Q98">
        <v>3.2076333672131145</v>
      </c>
      <c r="R98" t="s">
        <v>993</v>
      </c>
      <c r="S98">
        <v>3</v>
      </c>
      <c r="T98">
        <v>3</v>
      </c>
      <c r="U98">
        <v>1040155</v>
      </c>
      <c r="V98" t="s">
        <v>416</v>
      </c>
      <c r="W98" t="s">
        <v>18</v>
      </c>
      <c r="X98" t="s">
        <v>416</v>
      </c>
      <c r="Y98">
        <v>1040155</v>
      </c>
      <c r="Z98">
        <v>3022552118</v>
      </c>
      <c r="AA98" t="s">
        <v>742</v>
      </c>
      <c r="AB98">
        <v>736712</v>
      </c>
      <c r="AC98">
        <v>3082552118</v>
      </c>
      <c r="AD98">
        <v>-303443</v>
      </c>
      <c r="AE98">
        <v>-0.2917286365974302</v>
      </c>
      <c r="AF98">
        <v>60000000</v>
      </c>
      <c r="AG98">
        <v>1.9850774331627258E-2</v>
      </c>
      <c r="AH98" t="s">
        <v>1006</v>
      </c>
    </row>
    <row r="99" spans="1:34" x14ac:dyDescent="0.35">
      <c r="A99" t="s">
        <v>427</v>
      </c>
      <c r="B99">
        <v>6170456</v>
      </c>
      <c r="C99">
        <v>3459693</v>
      </c>
      <c r="D99">
        <v>2710763</v>
      </c>
      <c r="E99">
        <v>19661521180</v>
      </c>
      <c r="F99">
        <v>33500000000</v>
      </c>
      <c r="G99">
        <v>2065000000</v>
      </c>
      <c r="H99">
        <v>0.56068676285836894</v>
      </c>
      <c r="I99">
        <v>0.43931323714163101</v>
      </c>
      <c r="J99">
        <v>0.78352703549129932</v>
      </c>
      <c r="K99" t="s">
        <v>976</v>
      </c>
      <c r="L99" t="s">
        <v>525</v>
      </c>
      <c r="M99" t="s">
        <v>525</v>
      </c>
      <c r="N99">
        <v>55226521180</v>
      </c>
      <c r="O99">
        <v>8950.1523355810332</v>
      </c>
      <c r="P99" t="s">
        <v>976</v>
      </c>
      <c r="Q99">
        <v>9.521317762711865</v>
      </c>
      <c r="R99" t="s">
        <v>990</v>
      </c>
      <c r="S99">
        <v>10</v>
      </c>
      <c r="T99">
        <v>9</v>
      </c>
      <c r="U99">
        <v>1356140</v>
      </c>
      <c r="V99" t="s">
        <v>525</v>
      </c>
      <c r="W99" t="s">
        <v>107</v>
      </c>
      <c r="X99" t="s">
        <v>447</v>
      </c>
      <c r="Y99">
        <v>453215</v>
      </c>
      <c r="Z99">
        <v>6172552118</v>
      </c>
      <c r="AA99" t="s">
        <v>753</v>
      </c>
      <c r="AB99">
        <v>560565</v>
      </c>
      <c r="AC99">
        <v>1817552118</v>
      </c>
      <c r="AD99">
        <v>107350</v>
      </c>
      <c r="AE99">
        <v>0.23686329887580951</v>
      </c>
      <c r="AF99">
        <v>-4355000000</v>
      </c>
      <c r="AG99">
        <v>-0.70554284787652566</v>
      </c>
      <c r="AH99" t="s">
        <v>1008</v>
      </c>
    </row>
    <row r="100" spans="1:34" x14ac:dyDescent="0.35">
      <c r="A100" t="s">
        <v>431</v>
      </c>
      <c r="B100">
        <v>725879</v>
      </c>
      <c r="C100">
        <v>435527</v>
      </c>
      <c r="D100">
        <v>290352</v>
      </c>
      <c r="E100">
        <v>433104236</v>
      </c>
      <c r="F100">
        <v>1700000000</v>
      </c>
      <c r="G100">
        <v>400000000</v>
      </c>
      <c r="H100">
        <v>0.59999944894396995</v>
      </c>
      <c r="I100">
        <v>0.40000055105603</v>
      </c>
      <c r="J100">
        <v>0.66666819737926697</v>
      </c>
      <c r="K100" t="s">
        <v>976</v>
      </c>
      <c r="L100" t="s">
        <v>430</v>
      </c>
      <c r="M100" t="s">
        <v>430</v>
      </c>
      <c r="N100">
        <v>2533104236</v>
      </c>
      <c r="O100">
        <v>3489.7059096626299</v>
      </c>
      <c r="P100" t="s">
        <v>991</v>
      </c>
      <c r="Q100">
        <v>1.0827605899999999</v>
      </c>
      <c r="R100" t="s">
        <v>992</v>
      </c>
      <c r="S100">
        <v>2</v>
      </c>
      <c r="T100">
        <v>2</v>
      </c>
      <c r="U100">
        <v>564410</v>
      </c>
      <c r="V100" t="s">
        <v>430</v>
      </c>
      <c r="W100" t="s">
        <v>24</v>
      </c>
      <c r="X100" t="s">
        <v>430</v>
      </c>
      <c r="Y100">
        <v>564410</v>
      </c>
      <c r="Z100">
        <v>1188552118</v>
      </c>
      <c r="AA100" t="s">
        <v>488</v>
      </c>
      <c r="AB100">
        <v>161469</v>
      </c>
      <c r="AC100">
        <v>1344552118</v>
      </c>
      <c r="AD100">
        <v>-402941</v>
      </c>
      <c r="AE100">
        <v>-0.71391541609822651</v>
      </c>
      <c r="AF100">
        <v>156000000</v>
      </c>
      <c r="AG100">
        <v>0.13125213243698919</v>
      </c>
      <c r="AH100" t="s">
        <v>1006</v>
      </c>
    </row>
    <row r="101" spans="1:34" x14ac:dyDescent="0.35">
      <c r="A101" t="s">
        <v>433</v>
      </c>
      <c r="B101">
        <v>5382304</v>
      </c>
      <c r="C101">
        <v>3229382</v>
      </c>
      <c r="D101">
        <v>2152922</v>
      </c>
      <c r="E101">
        <v>6623416944</v>
      </c>
      <c r="F101">
        <v>16900000000</v>
      </c>
      <c r="G101">
        <v>1290000000</v>
      </c>
      <c r="H101">
        <v>0.59999992568238436</v>
      </c>
      <c r="I101">
        <v>0.40000007431761564</v>
      </c>
      <c r="J101">
        <v>0.66666687310451345</v>
      </c>
      <c r="K101" t="s">
        <v>976</v>
      </c>
      <c r="L101" t="s">
        <v>541</v>
      </c>
      <c r="M101" t="s">
        <v>541</v>
      </c>
      <c r="N101">
        <v>24813416944</v>
      </c>
      <c r="O101">
        <v>4610.1849587091328</v>
      </c>
      <c r="P101" t="s">
        <v>991</v>
      </c>
      <c r="Q101">
        <v>5.1344317395348833</v>
      </c>
      <c r="R101" t="s">
        <v>990</v>
      </c>
      <c r="S101">
        <v>8</v>
      </c>
      <c r="T101">
        <v>8</v>
      </c>
      <c r="U101">
        <v>953087</v>
      </c>
      <c r="V101" t="s">
        <v>541</v>
      </c>
      <c r="W101" t="s">
        <v>38</v>
      </c>
      <c r="X101" t="s">
        <v>442</v>
      </c>
      <c r="Y101">
        <v>498432</v>
      </c>
      <c r="Z101">
        <v>3144552118</v>
      </c>
      <c r="AA101" t="s">
        <v>746</v>
      </c>
      <c r="AB101">
        <v>644960</v>
      </c>
      <c r="AC101">
        <v>2972552118</v>
      </c>
      <c r="AD101">
        <v>146528</v>
      </c>
      <c r="AE101">
        <v>0.29397791474062662</v>
      </c>
      <c r="AF101">
        <v>-172000000</v>
      </c>
      <c r="AG101">
        <v>-5.469777365604471E-2</v>
      </c>
      <c r="AH101" t="s">
        <v>1008</v>
      </c>
    </row>
    <row r="102" spans="1:34" x14ac:dyDescent="0.35">
      <c r="A102" t="s">
        <v>435</v>
      </c>
      <c r="B102">
        <v>1282748</v>
      </c>
      <c r="C102">
        <v>769648</v>
      </c>
      <c r="D102">
        <v>513100</v>
      </c>
      <c r="E102">
        <v>5721656354</v>
      </c>
      <c r="F102">
        <v>9000000000</v>
      </c>
      <c r="G102">
        <v>800000000</v>
      </c>
      <c r="H102">
        <v>0.59999937633892242</v>
      </c>
      <c r="I102">
        <v>0.40000062366107764</v>
      </c>
      <c r="J102">
        <v>0.66666839906034969</v>
      </c>
      <c r="K102" t="s">
        <v>976</v>
      </c>
      <c r="L102" t="s">
        <v>434</v>
      </c>
      <c r="M102" t="s">
        <v>434</v>
      </c>
      <c r="N102">
        <v>15521656354</v>
      </c>
      <c r="O102">
        <v>12100.316160305843</v>
      </c>
      <c r="P102" t="s">
        <v>989</v>
      </c>
      <c r="Q102">
        <v>7.1520704425000003</v>
      </c>
      <c r="R102" t="s">
        <v>990</v>
      </c>
      <c r="S102">
        <v>3</v>
      </c>
      <c r="T102">
        <v>3</v>
      </c>
      <c r="U102">
        <v>544294</v>
      </c>
      <c r="V102" t="s">
        <v>434</v>
      </c>
      <c r="W102" t="s">
        <v>18</v>
      </c>
      <c r="X102" t="s">
        <v>434</v>
      </c>
      <c r="Y102">
        <v>544294</v>
      </c>
      <c r="Z102">
        <v>4868552118</v>
      </c>
      <c r="AA102" t="s">
        <v>648</v>
      </c>
      <c r="AB102">
        <v>543385</v>
      </c>
      <c r="AC102">
        <v>5784552118</v>
      </c>
      <c r="AD102">
        <v>-909</v>
      </c>
      <c r="AE102">
        <v>-1.6700533167736554E-3</v>
      </c>
      <c r="AF102">
        <v>916000000</v>
      </c>
      <c r="AG102">
        <v>0.18814628616449783</v>
      </c>
      <c r="AH102" t="s">
        <v>1005</v>
      </c>
    </row>
    <row r="103" spans="1:34" x14ac:dyDescent="0.35">
      <c r="A103" t="s">
        <v>438</v>
      </c>
      <c r="B103">
        <v>1706523</v>
      </c>
      <c r="C103">
        <v>1023914</v>
      </c>
      <c r="D103">
        <v>682609</v>
      </c>
      <c r="E103">
        <v>621656354</v>
      </c>
      <c r="F103">
        <v>3200000000</v>
      </c>
      <c r="G103">
        <v>370000000</v>
      </c>
      <c r="H103">
        <v>0.60000011719736568</v>
      </c>
      <c r="I103">
        <v>0.39999988280263438</v>
      </c>
      <c r="J103">
        <v>0.66666634111849232</v>
      </c>
      <c r="K103" t="s">
        <v>977</v>
      </c>
      <c r="L103" t="s">
        <v>546</v>
      </c>
      <c r="M103" t="s">
        <v>546</v>
      </c>
      <c r="N103">
        <v>4191656354</v>
      </c>
      <c r="O103">
        <v>2456.255411734855</v>
      </c>
      <c r="P103" t="s">
        <v>991</v>
      </c>
      <c r="Q103">
        <v>1.680152308108108</v>
      </c>
      <c r="R103" t="s">
        <v>992</v>
      </c>
      <c r="S103">
        <v>3</v>
      </c>
      <c r="T103">
        <v>3</v>
      </c>
      <c r="U103">
        <v>630148</v>
      </c>
      <c r="V103" t="s">
        <v>546</v>
      </c>
      <c r="W103" t="s">
        <v>62</v>
      </c>
      <c r="X103" t="s">
        <v>437</v>
      </c>
      <c r="Y103">
        <v>534147</v>
      </c>
      <c r="Z103">
        <v>1608552118</v>
      </c>
      <c r="AA103" t="s">
        <v>649</v>
      </c>
      <c r="AB103">
        <v>542228</v>
      </c>
      <c r="AC103">
        <v>1064552118</v>
      </c>
      <c r="AD103">
        <v>8081</v>
      </c>
      <c r="AE103">
        <v>1.5128794133450155E-2</v>
      </c>
      <c r="AF103">
        <v>-544000000</v>
      </c>
      <c r="AG103">
        <v>-0.3381923370169595</v>
      </c>
      <c r="AH103" t="s">
        <v>1005</v>
      </c>
    </row>
    <row r="104" spans="1:34" x14ac:dyDescent="0.35">
      <c r="A104" t="s">
        <v>440</v>
      </c>
      <c r="B104">
        <v>7739865</v>
      </c>
      <c r="C104">
        <v>4252138</v>
      </c>
      <c r="D104">
        <v>3487727</v>
      </c>
      <c r="E104">
        <v>38606625416</v>
      </c>
      <c r="F104">
        <v>52200000000</v>
      </c>
      <c r="G104">
        <v>3100000000</v>
      </c>
      <c r="H104">
        <v>0.54938141685933795</v>
      </c>
      <c r="I104">
        <v>0.450618583140662</v>
      </c>
      <c r="J104">
        <v>0.820229023611181</v>
      </c>
      <c r="K104" t="s">
        <v>976</v>
      </c>
      <c r="L104" t="s">
        <v>519</v>
      </c>
      <c r="M104" t="s">
        <v>519</v>
      </c>
      <c r="N104">
        <v>93906625416</v>
      </c>
      <c r="O104">
        <v>12132.850562122208</v>
      </c>
      <c r="P104" t="s">
        <v>989</v>
      </c>
      <c r="Q104">
        <v>12.453750134193548</v>
      </c>
      <c r="R104" t="s">
        <v>990</v>
      </c>
      <c r="S104">
        <v>12</v>
      </c>
      <c r="T104">
        <v>10</v>
      </c>
      <c r="U104">
        <v>1648361</v>
      </c>
      <c r="V104" t="s">
        <v>519</v>
      </c>
      <c r="W104" t="s">
        <v>441</v>
      </c>
      <c r="X104" t="s">
        <v>439</v>
      </c>
      <c r="Y104">
        <v>1036109</v>
      </c>
      <c r="Z104">
        <v>13825104236</v>
      </c>
      <c r="AA104" t="s">
        <v>621</v>
      </c>
      <c r="AB104">
        <v>1081459</v>
      </c>
      <c r="AC104">
        <v>7102552118</v>
      </c>
      <c r="AD104">
        <v>45350</v>
      </c>
      <c r="AE104">
        <v>4.3769526179195432E-2</v>
      </c>
      <c r="AF104">
        <v>-6722552118</v>
      </c>
      <c r="AG104">
        <v>-0.48625688481210522</v>
      </c>
      <c r="AH104" t="s">
        <v>1005</v>
      </c>
    </row>
    <row r="105" spans="1:34" x14ac:dyDescent="0.35">
      <c r="A105" t="s">
        <v>445</v>
      </c>
      <c r="B105">
        <v>1501683</v>
      </c>
      <c r="C105">
        <v>901009</v>
      </c>
      <c r="D105">
        <v>600674</v>
      </c>
      <c r="E105">
        <v>2389656354</v>
      </c>
      <c r="F105">
        <v>7400000000</v>
      </c>
      <c r="G105">
        <v>740000000</v>
      </c>
      <c r="H105">
        <v>0.59999946726439601</v>
      </c>
      <c r="I105">
        <v>0.40000053273560399</v>
      </c>
      <c r="J105">
        <v>0.66666814648910278</v>
      </c>
      <c r="K105" t="s">
        <v>976</v>
      </c>
      <c r="L105" t="s">
        <v>550</v>
      </c>
      <c r="M105" t="s">
        <v>550</v>
      </c>
      <c r="N105">
        <v>10529656354</v>
      </c>
      <c r="O105">
        <v>7011.9035468870597</v>
      </c>
      <c r="P105" t="s">
        <v>976</v>
      </c>
      <c r="Q105">
        <v>3.2292653432432434</v>
      </c>
      <c r="R105" t="s">
        <v>993</v>
      </c>
      <c r="S105">
        <v>3</v>
      </c>
      <c r="T105">
        <v>3</v>
      </c>
      <c r="U105">
        <v>577904</v>
      </c>
      <c r="V105" t="s">
        <v>550</v>
      </c>
      <c r="W105" t="s">
        <v>18</v>
      </c>
      <c r="X105" t="s">
        <v>444</v>
      </c>
      <c r="Y105">
        <v>476770</v>
      </c>
      <c r="Z105">
        <v>3162552118</v>
      </c>
      <c r="AA105" t="s">
        <v>658</v>
      </c>
      <c r="AB105">
        <v>447009</v>
      </c>
      <c r="AC105">
        <v>3982552118</v>
      </c>
      <c r="AD105">
        <v>-29761</v>
      </c>
      <c r="AE105">
        <v>-6.2422132265033452E-2</v>
      </c>
      <c r="AF105">
        <v>820000000</v>
      </c>
      <c r="AG105">
        <v>0.25928426454472742</v>
      </c>
      <c r="AH105" t="s">
        <v>1005</v>
      </c>
    </row>
    <row r="106" spans="1:34" x14ac:dyDescent="0.35">
      <c r="A106" t="s">
        <v>451</v>
      </c>
      <c r="B106">
        <v>1016979</v>
      </c>
      <c r="C106">
        <v>610188</v>
      </c>
      <c r="D106">
        <v>406791</v>
      </c>
      <c r="E106">
        <v>2422656354</v>
      </c>
      <c r="F106">
        <v>4500000000</v>
      </c>
      <c r="G106">
        <v>480000000</v>
      </c>
      <c r="H106">
        <v>0.60000058998268402</v>
      </c>
      <c r="I106">
        <v>0.39999941001731598</v>
      </c>
      <c r="J106">
        <v>0.66666502782748926</v>
      </c>
      <c r="K106" t="s">
        <v>977</v>
      </c>
      <c r="L106" t="s">
        <v>450</v>
      </c>
      <c r="M106" t="s">
        <v>450</v>
      </c>
      <c r="N106">
        <v>7402656354</v>
      </c>
      <c r="O106">
        <v>7279.0651075390933</v>
      </c>
      <c r="P106" t="s">
        <v>976</v>
      </c>
      <c r="Q106">
        <v>5.0472007374999999</v>
      </c>
      <c r="R106" t="s">
        <v>990</v>
      </c>
      <c r="S106">
        <v>3</v>
      </c>
      <c r="T106">
        <v>3</v>
      </c>
      <c r="U106">
        <v>396102</v>
      </c>
      <c r="V106" t="s">
        <v>450</v>
      </c>
      <c r="W106" t="s">
        <v>452</v>
      </c>
      <c r="X106" t="s">
        <v>450</v>
      </c>
      <c r="Y106">
        <v>396102</v>
      </c>
      <c r="Z106">
        <v>2668552118</v>
      </c>
      <c r="AA106" t="s">
        <v>457</v>
      </c>
      <c r="AB106">
        <v>267476</v>
      </c>
      <c r="AC106">
        <v>2161552118</v>
      </c>
      <c r="AD106">
        <v>-128626</v>
      </c>
      <c r="AE106">
        <v>-0.32472948886902869</v>
      </c>
      <c r="AF106">
        <v>-507000000</v>
      </c>
      <c r="AG106">
        <v>-0.18999066819050225</v>
      </c>
      <c r="AH106" t="s">
        <v>1006</v>
      </c>
    </row>
    <row r="107" spans="1:34" x14ac:dyDescent="0.35">
      <c r="A107" t="s">
        <v>455</v>
      </c>
      <c r="B107">
        <v>294948</v>
      </c>
      <c r="C107">
        <v>176969</v>
      </c>
      <c r="D107">
        <v>117979</v>
      </c>
      <c r="E107">
        <v>1122552118</v>
      </c>
      <c r="F107">
        <v>2200000000</v>
      </c>
      <c r="G107">
        <v>220000000</v>
      </c>
      <c r="H107">
        <v>0.60000067808562862</v>
      </c>
      <c r="I107">
        <v>0.39999932191437132</v>
      </c>
      <c r="J107">
        <v>0.66666478309760469</v>
      </c>
      <c r="K107" t="s">
        <v>977</v>
      </c>
      <c r="L107" t="s">
        <v>454</v>
      </c>
      <c r="M107" t="s">
        <v>454</v>
      </c>
      <c r="N107">
        <v>3542552118</v>
      </c>
      <c r="O107">
        <v>12010.768399853534</v>
      </c>
      <c r="P107" t="s">
        <v>989</v>
      </c>
      <c r="Q107">
        <v>5.1025096272727275</v>
      </c>
      <c r="R107" t="s">
        <v>990</v>
      </c>
      <c r="S107">
        <v>1</v>
      </c>
      <c r="T107">
        <v>1</v>
      </c>
      <c r="U107">
        <v>294948</v>
      </c>
      <c r="V107" t="s">
        <v>454</v>
      </c>
      <c r="W107" t="s">
        <v>24</v>
      </c>
      <c r="X107" t="s">
        <v>454</v>
      </c>
      <c r="Y107">
        <v>294948</v>
      </c>
      <c r="Z107">
        <v>3542552118</v>
      </c>
      <c r="AA107" t="s">
        <v>454</v>
      </c>
      <c r="AB107">
        <v>294948</v>
      </c>
      <c r="AC107">
        <v>3542552118</v>
      </c>
      <c r="AD107">
        <v>0</v>
      </c>
      <c r="AE107">
        <v>0</v>
      </c>
      <c r="AF107">
        <v>0</v>
      </c>
      <c r="AG107">
        <v>0</v>
      </c>
      <c r="AH107" t="s">
        <v>1005</v>
      </c>
    </row>
    <row r="108" spans="1:34" x14ac:dyDescent="0.35">
      <c r="A108" t="s">
        <v>464</v>
      </c>
      <c r="B108">
        <v>241364</v>
      </c>
      <c r="C108">
        <v>144818</v>
      </c>
      <c r="D108">
        <v>96546</v>
      </c>
      <c r="E108">
        <v>988552118</v>
      </c>
      <c r="F108">
        <v>1800000000</v>
      </c>
      <c r="G108">
        <v>200000000</v>
      </c>
      <c r="H108">
        <v>0.59999834275202601</v>
      </c>
      <c r="I108">
        <v>0.40000165724797404</v>
      </c>
      <c r="J108">
        <v>0.66667127014597638</v>
      </c>
      <c r="K108" t="s">
        <v>976</v>
      </c>
      <c r="L108" t="s">
        <v>463</v>
      </c>
      <c r="M108" t="s">
        <v>463</v>
      </c>
      <c r="N108">
        <v>2988552118</v>
      </c>
      <c r="O108">
        <v>12381.929856979499</v>
      </c>
      <c r="P108" t="s">
        <v>989</v>
      </c>
      <c r="Q108">
        <v>4.9427605899999998</v>
      </c>
      <c r="R108" t="s">
        <v>993</v>
      </c>
      <c r="S108">
        <v>1</v>
      </c>
      <c r="T108">
        <v>1</v>
      </c>
      <c r="U108">
        <v>241364</v>
      </c>
      <c r="V108" t="s">
        <v>463</v>
      </c>
      <c r="W108" t="s">
        <v>24</v>
      </c>
      <c r="X108" t="s">
        <v>463</v>
      </c>
      <c r="Y108">
        <v>241364</v>
      </c>
      <c r="Z108">
        <v>2988552118</v>
      </c>
      <c r="AA108" t="s">
        <v>463</v>
      </c>
      <c r="AB108">
        <v>241364</v>
      </c>
      <c r="AC108">
        <v>2988552118</v>
      </c>
      <c r="AD108">
        <v>0</v>
      </c>
      <c r="AE108">
        <v>0</v>
      </c>
      <c r="AF108">
        <v>0</v>
      </c>
      <c r="AG108">
        <v>0</v>
      </c>
      <c r="AH108" t="s">
        <v>1005</v>
      </c>
    </row>
    <row r="109" spans="1:34" x14ac:dyDescent="0.35">
      <c r="A109" t="s">
        <v>471</v>
      </c>
      <c r="B109">
        <v>367375</v>
      </c>
      <c r="C109">
        <v>220425</v>
      </c>
      <c r="D109">
        <v>146950</v>
      </c>
      <c r="E109">
        <v>377104236</v>
      </c>
      <c r="F109">
        <v>2100000000</v>
      </c>
      <c r="G109">
        <v>240000000</v>
      </c>
      <c r="H109">
        <v>0.6</v>
      </c>
      <c r="I109">
        <v>0.4</v>
      </c>
      <c r="J109">
        <v>0.66666666666666663</v>
      </c>
      <c r="K109" t="s">
        <v>977</v>
      </c>
      <c r="L109" t="s">
        <v>470</v>
      </c>
      <c r="M109" t="s">
        <v>470</v>
      </c>
      <c r="N109">
        <v>2717104236</v>
      </c>
      <c r="O109">
        <v>7395.9965593739371</v>
      </c>
      <c r="P109" t="s">
        <v>976</v>
      </c>
      <c r="Q109">
        <v>1.57126765</v>
      </c>
      <c r="R109" t="s">
        <v>992</v>
      </c>
      <c r="S109">
        <v>2</v>
      </c>
      <c r="T109">
        <v>2</v>
      </c>
      <c r="U109">
        <v>208671</v>
      </c>
      <c r="V109" t="s">
        <v>470</v>
      </c>
      <c r="W109" t="s">
        <v>98</v>
      </c>
      <c r="X109" t="s">
        <v>470</v>
      </c>
      <c r="Y109">
        <v>208671</v>
      </c>
      <c r="Z109">
        <v>1308552118</v>
      </c>
      <c r="AA109" t="s">
        <v>490</v>
      </c>
      <c r="AB109">
        <v>158704</v>
      </c>
      <c r="AC109">
        <v>1408552118</v>
      </c>
      <c r="AD109">
        <v>-49967</v>
      </c>
      <c r="AE109">
        <v>-0.23945349377728578</v>
      </c>
      <c r="AF109">
        <v>100000000</v>
      </c>
      <c r="AG109">
        <v>7.6420341707780573E-2</v>
      </c>
      <c r="AH109" t="s">
        <v>1006</v>
      </c>
    </row>
    <row r="110" spans="1:34" x14ac:dyDescent="0.35">
      <c r="A110" t="s">
        <v>477</v>
      </c>
      <c r="B110">
        <v>355232</v>
      </c>
      <c r="C110">
        <v>213140</v>
      </c>
      <c r="D110">
        <v>142092</v>
      </c>
      <c r="E110">
        <v>645104236</v>
      </c>
      <c r="F110">
        <v>2200000000</v>
      </c>
      <c r="G110">
        <v>290000000</v>
      </c>
      <c r="H110">
        <v>0.60000225204936497</v>
      </c>
      <c r="I110">
        <v>0.39999774795063509</v>
      </c>
      <c r="J110">
        <v>0.66666041099746642</v>
      </c>
      <c r="K110" t="s">
        <v>977</v>
      </c>
      <c r="L110" t="s">
        <v>476</v>
      </c>
      <c r="M110" t="s">
        <v>476</v>
      </c>
      <c r="N110">
        <v>3135104236</v>
      </c>
      <c r="O110">
        <v>8825.5118795603994</v>
      </c>
      <c r="P110" t="s">
        <v>976</v>
      </c>
      <c r="Q110">
        <v>2.2244973655172413</v>
      </c>
      <c r="R110" t="s">
        <v>993</v>
      </c>
      <c r="S110">
        <v>2</v>
      </c>
      <c r="T110">
        <v>2</v>
      </c>
      <c r="U110">
        <v>194166</v>
      </c>
      <c r="V110" t="s">
        <v>476</v>
      </c>
      <c r="W110" t="s">
        <v>59</v>
      </c>
      <c r="X110" t="s">
        <v>476</v>
      </c>
      <c r="Y110">
        <v>194166</v>
      </c>
      <c r="Z110">
        <v>1672552118</v>
      </c>
      <c r="AA110" t="s">
        <v>489</v>
      </c>
      <c r="AB110">
        <v>161066</v>
      </c>
      <c r="AC110">
        <v>1462552118</v>
      </c>
      <c r="AD110">
        <v>-33100</v>
      </c>
      <c r="AE110">
        <v>-0.17047268831824317</v>
      </c>
      <c r="AF110">
        <v>-210000000</v>
      </c>
      <c r="AG110">
        <v>-0.12555662555443309</v>
      </c>
      <c r="AH110" t="s">
        <v>1005</v>
      </c>
    </row>
    <row r="111" spans="1:34" x14ac:dyDescent="0.35">
      <c r="A111" t="s">
        <v>484</v>
      </c>
      <c r="B111">
        <v>177439</v>
      </c>
      <c r="C111">
        <v>106463</v>
      </c>
      <c r="D111">
        <v>70976</v>
      </c>
      <c r="E111">
        <v>522552118</v>
      </c>
      <c r="F111">
        <v>1200000000</v>
      </c>
      <c r="G111">
        <v>180000000</v>
      </c>
      <c r="H111">
        <v>0.59999774570415754</v>
      </c>
      <c r="I111">
        <v>0.40000225429584252</v>
      </c>
      <c r="J111">
        <v>0.66667292862308969</v>
      </c>
      <c r="K111" t="s">
        <v>976</v>
      </c>
      <c r="L111" t="s">
        <v>483</v>
      </c>
      <c r="M111" t="s">
        <v>483</v>
      </c>
      <c r="N111">
        <v>1902552118</v>
      </c>
      <c r="O111">
        <v>10722.288324438257</v>
      </c>
      <c r="P111" t="s">
        <v>989</v>
      </c>
      <c r="Q111">
        <v>2.9030673222222223</v>
      </c>
      <c r="R111" t="s">
        <v>993</v>
      </c>
      <c r="S111">
        <v>1</v>
      </c>
      <c r="T111">
        <v>1</v>
      </c>
      <c r="U111">
        <v>177439</v>
      </c>
      <c r="V111" t="s">
        <v>483</v>
      </c>
      <c r="W111" t="s">
        <v>24</v>
      </c>
      <c r="X111" t="s">
        <v>483</v>
      </c>
      <c r="Y111">
        <v>177439</v>
      </c>
      <c r="Z111">
        <v>1902552118</v>
      </c>
      <c r="AA111" t="s">
        <v>483</v>
      </c>
      <c r="AB111">
        <v>177439</v>
      </c>
      <c r="AC111">
        <v>1902552118</v>
      </c>
      <c r="AD111">
        <v>0</v>
      </c>
      <c r="AE111">
        <v>0</v>
      </c>
      <c r="AF111">
        <v>0</v>
      </c>
      <c r="AG111">
        <v>0</v>
      </c>
      <c r="AH111" t="s">
        <v>1005</v>
      </c>
    </row>
    <row r="112" spans="1:34" x14ac:dyDescent="0.35">
      <c r="A112" t="s">
        <v>498</v>
      </c>
      <c r="B112">
        <v>146044</v>
      </c>
      <c r="C112">
        <v>87626</v>
      </c>
      <c r="D112">
        <v>58418</v>
      </c>
      <c r="E112">
        <v>611552118</v>
      </c>
      <c r="F112">
        <v>1200000000</v>
      </c>
      <c r="G112">
        <v>140000000</v>
      </c>
      <c r="H112">
        <v>0.59999726109939466</v>
      </c>
      <c r="I112">
        <v>0.40000273890060528</v>
      </c>
      <c r="J112">
        <v>0.66667427475863328</v>
      </c>
      <c r="K112" t="s">
        <v>976</v>
      </c>
      <c r="L112" t="s">
        <v>497</v>
      </c>
      <c r="M112" t="s">
        <v>497</v>
      </c>
      <c r="N112">
        <v>1951552118</v>
      </c>
      <c r="O112">
        <v>13362.768193147271</v>
      </c>
      <c r="P112" t="s">
        <v>989</v>
      </c>
      <c r="Q112">
        <v>4.3682294142857145</v>
      </c>
      <c r="R112" t="s">
        <v>993</v>
      </c>
      <c r="S112">
        <v>1</v>
      </c>
      <c r="T112">
        <v>1</v>
      </c>
      <c r="U112">
        <v>146044</v>
      </c>
      <c r="V112" t="s">
        <v>497</v>
      </c>
      <c r="W112" t="s">
        <v>27</v>
      </c>
      <c r="X112" t="s">
        <v>497</v>
      </c>
      <c r="Y112">
        <v>146044</v>
      </c>
      <c r="Z112">
        <v>1951552118</v>
      </c>
      <c r="AA112" t="s">
        <v>497</v>
      </c>
      <c r="AB112">
        <v>146044</v>
      </c>
      <c r="AC112">
        <v>1951552118</v>
      </c>
      <c r="AD112">
        <v>0</v>
      </c>
      <c r="AE112">
        <v>0</v>
      </c>
      <c r="AF112">
        <v>0</v>
      </c>
      <c r="AG112">
        <v>0</v>
      </c>
      <c r="AH112" t="s">
        <v>1005</v>
      </c>
    </row>
    <row r="113" spans="1:34" x14ac:dyDescent="0.35">
      <c r="A113" t="s">
        <v>508</v>
      </c>
      <c r="B113">
        <v>2706074</v>
      </c>
      <c r="C113">
        <v>1181975</v>
      </c>
      <c r="D113">
        <v>1524099</v>
      </c>
      <c r="E113">
        <v>8225104236</v>
      </c>
      <c r="F113">
        <v>12400000000</v>
      </c>
      <c r="G113">
        <v>600000000</v>
      </c>
      <c r="H113">
        <v>0.43678591198910305</v>
      </c>
      <c r="I113">
        <v>0.56321408801089701</v>
      </c>
      <c r="J113">
        <v>1.2894511305230651</v>
      </c>
      <c r="K113" t="s">
        <v>976</v>
      </c>
      <c r="L113" t="s">
        <v>507</v>
      </c>
      <c r="M113" t="s">
        <v>507</v>
      </c>
      <c r="N113">
        <v>21225104236</v>
      </c>
      <c r="O113">
        <v>7843.5047363819322</v>
      </c>
      <c r="P113" t="s">
        <v>976</v>
      </c>
      <c r="Q113">
        <v>13.708507060000001</v>
      </c>
      <c r="R113" t="s">
        <v>990</v>
      </c>
      <c r="S113">
        <v>2</v>
      </c>
      <c r="T113">
        <v>2</v>
      </c>
      <c r="U113">
        <v>2208348</v>
      </c>
      <c r="V113" t="s">
        <v>507</v>
      </c>
      <c r="W113" t="s">
        <v>18</v>
      </c>
      <c r="X113" t="s">
        <v>507</v>
      </c>
      <c r="Y113">
        <v>2208348</v>
      </c>
      <c r="Z113">
        <v>10612552118</v>
      </c>
      <c r="AA113" t="s">
        <v>507</v>
      </c>
      <c r="AB113">
        <v>2208348</v>
      </c>
      <c r="AC113">
        <v>10612552118</v>
      </c>
      <c r="AD113">
        <v>0</v>
      </c>
      <c r="AE113">
        <v>0</v>
      </c>
      <c r="AF113">
        <v>0</v>
      </c>
      <c r="AG113">
        <v>0</v>
      </c>
      <c r="AH113" t="s">
        <v>1005</v>
      </c>
    </row>
    <row r="114" spans="1:34" x14ac:dyDescent="0.35">
      <c r="A114" t="s">
        <v>511</v>
      </c>
      <c r="B114">
        <v>9138579</v>
      </c>
      <c r="C114">
        <v>4359612</v>
      </c>
      <c r="D114">
        <v>4778967</v>
      </c>
      <c r="E114">
        <v>5690416944</v>
      </c>
      <c r="F114">
        <v>11800000000</v>
      </c>
      <c r="G114">
        <v>1075000000</v>
      </c>
      <c r="H114">
        <v>0.47705578733849102</v>
      </c>
      <c r="I114">
        <v>0.52294421266150892</v>
      </c>
      <c r="J114">
        <v>1.0961908995571166</v>
      </c>
      <c r="K114" t="s">
        <v>976</v>
      </c>
      <c r="L114" t="s">
        <v>510</v>
      </c>
      <c r="M114" t="s">
        <v>513</v>
      </c>
      <c r="N114">
        <v>18565416944</v>
      </c>
      <c r="O114">
        <v>2031.5430816979315</v>
      </c>
      <c r="P114" t="s">
        <v>991</v>
      </c>
      <c r="Q114">
        <v>5.293411110697674</v>
      </c>
      <c r="R114" t="s">
        <v>990</v>
      </c>
      <c r="S114">
        <v>8</v>
      </c>
      <c r="T114">
        <v>8</v>
      </c>
      <c r="U114">
        <v>2037790</v>
      </c>
      <c r="V114" t="s">
        <v>510</v>
      </c>
      <c r="W114" t="s">
        <v>452</v>
      </c>
      <c r="X114" t="s">
        <v>510</v>
      </c>
      <c r="Y114">
        <v>2037790</v>
      </c>
      <c r="Z114">
        <v>3102552118</v>
      </c>
      <c r="AA114" t="s">
        <v>719</v>
      </c>
      <c r="AB114">
        <v>1286169</v>
      </c>
      <c r="AC114">
        <v>2474552118</v>
      </c>
      <c r="AD114">
        <v>-751621</v>
      </c>
      <c r="AE114">
        <v>-0.36884124468173857</v>
      </c>
      <c r="AF114">
        <v>-628000000</v>
      </c>
      <c r="AG114">
        <v>-0.20241400502397619</v>
      </c>
      <c r="AH114" t="s">
        <v>1006</v>
      </c>
    </row>
    <row r="115" spans="1:34" x14ac:dyDescent="0.35">
      <c r="A115" t="s">
        <v>517</v>
      </c>
      <c r="B115">
        <v>2252506</v>
      </c>
      <c r="C115">
        <v>1185307</v>
      </c>
      <c r="D115">
        <v>1067199</v>
      </c>
      <c r="E115">
        <v>5489104236</v>
      </c>
      <c r="F115">
        <v>9600000000</v>
      </c>
      <c r="G115">
        <v>520000000</v>
      </c>
      <c r="H115">
        <v>0.52621702228540124</v>
      </c>
      <c r="I115">
        <v>0.47378297771459876</v>
      </c>
      <c r="J115">
        <v>0.90035661647151333</v>
      </c>
      <c r="K115" t="s">
        <v>976</v>
      </c>
      <c r="L115" t="s">
        <v>516</v>
      </c>
      <c r="M115" t="s">
        <v>516</v>
      </c>
      <c r="N115">
        <v>15609104236</v>
      </c>
      <c r="O115">
        <v>6929.6615573942981</v>
      </c>
      <c r="P115" t="s">
        <v>976</v>
      </c>
      <c r="Q115">
        <v>10.555969684615384</v>
      </c>
      <c r="R115" t="s">
        <v>990</v>
      </c>
      <c r="S115">
        <v>2</v>
      </c>
      <c r="T115">
        <v>2</v>
      </c>
      <c r="U115">
        <v>1661964</v>
      </c>
      <c r="V115" t="s">
        <v>516</v>
      </c>
      <c r="W115" t="s">
        <v>18</v>
      </c>
      <c r="X115" t="s">
        <v>516</v>
      </c>
      <c r="Y115">
        <v>1661964</v>
      </c>
      <c r="Z115">
        <v>7804552118</v>
      </c>
      <c r="AA115" t="s">
        <v>516</v>
      </c>
      <c r="AB115">
        <v>1661964</v>
      </c>
      <c r="AC115">
        <v>7804552118</v>
      </c>
      <c r="AD115">
        <v>0</v>
      </c>
      <c r="AE115">
        <v>0</v>
      </c>
      <c r="AF115">
        <v>0</v>
      </c>
      <c r="AG115">
        <v>0</v>
      </c>
      <c r="AH115" t="s">
        <v>1005</v>
      </c>
    </row>
    <row r="116" spans="1:34" x14ac:dyDescent="0.35">
      <c r="A116" t="s">
        <v>527</v>
      </c>
      <c r="B116">
        <v>2424241</v>
      </c>
      <c r="C116">
        <v>1322251</v>
      </c>
      <c r="D116">
        <v>1101990</v>
      </c>
      <c r="E116">
        <v>7965656354</v>
      </c>
      <c r="F116">
        <v>11200000000</v>
      </c>
      <c r="G116">
        <v>760000000</v>
      </c>
      <c r="H116">
        <v>0.54542885793945406</v>
      </c>
      <c r="I116">
        <v>0.45457114206054594</v>
      </c>
      <c r="J116">
        <v>0.8334196759919259</v>
      </c>
      <c r="K116" t="s">
        <v>976</v>
      </c>
      <c r="L116" t="s">
        <v>526</v>
      </c>
      <c r="M116" t="s">
        <v>526</v>
      </c>
      <c r="N116">
        <v>19925656354</v>
      </c>
      <c r="O116">
        <v>8219.3380748861182</v>
      </c>
      <c r="P116" t="s">
        <v>976</v>
      </c>
      <c r="Q116">
        <v>10.481126781578947</v>
      </c>
      <c r="R116" t="s">
        <v>990</v>
      </c>
      <c r="S116">
        <v>3</v>
      </c>
      <c r="T116">
        <v>3</v>
      </c>
      <c r="U116">
        <v>1322936</v>
      </c>
      <c r="V116" t="s">
        <v>526</v>
      </c>
      <c r="W116" t="s">
        <v>18</v>
      </c>
      <c r="X116" t="s">
        <v>526</v>
      </c>
      <c r="Y116">
        <v>1322936</v>
      </c>
      <c r="Z116">
        <v>6748552118</v>
      </c>
      <c r="AA116" t="s">
        <v>634</v>
      </c>
      <c r="AB116">
        <v>725012</v>
      </c>
      <c r="AC116">
        <v>6428552118</v>
      </c>
      <c r="AD116">
        <v>-597924</v>
      </c>
      <c r="AE116">
        <v>-0.45196744211360185</v>
      </c>
      <c r="AF116">
        <v>-320000000</v>
      </c>
      <c r="AG116">
        <v>-4.7417578527175271E-2</v>
      </c>
      <c r="AH116" t="s">
        <v>1006</v>
      </c>
    </row>
    <row r="117" spans="1:34" x14ac:dyDescent="0.35">
      <c r="A117" t="s">
        <v>531</v>
      </c>
      <c r="B117">
        <v>1820548</v>
      </c>
      <c r="C117">
        <v>977608</v>
      </c>
      <c r="D117">
        <v>842940</v>
      </c>
      <c r="E117">
        <v>5347656354</v>
      </c>
      <c r="F117">
        <v>10200000000</v>
      </c>
      <c r="G117">
        <v>580000000</v>
      </c>
      <c r="H117">
        <v>0.53698556698312816</v>
      </c>
      <c r="I117">
        <v>0.46301443301687184</v>
      </c>
      <c r="J117">
        <v>0.86224744478359427</v>
      </c>
      <c r="K117" t="s">
        <v>976</v>
      </c>
      <c r="L117" t="s">
        <v>530</v>
      </c>
      <c r="M117" t="s">
        <v>530</v>
      </c>
      <c r="N117">
        <v>16127656354</v>
      </c>
      <c r="O117">
        <v>8858.6823055475597</v>
      </c>
      <c r="P117" t="s">
        <v>976</v>
      </c>
      <c r="Q117">
        <v>9.2200971620689653</v>
      </c>
      <c r="R117" t="s">
        <v>990</v>
      </c>
      <c r="S117">
        <v>3</v>
      </c>
      <c r="T117">
        <v>3</v>
      </c>
      <c r="U117">
        <v>1147208</v>
      </c>
      <c r="V117" t="s">
        <v>530</v>
      </c>
      <c r="W117" t="s">
        <v>48</v>
      </c>
      <c r="X117" t="s">
        <v>530</v>
      </c>
      <c r="Y117">
        <v>1147208</v>
      </c>
      <c r="Z117">
        <v>6212552118</v>
      </c>
      <c r="AA117" t="s">
        <v>769</v>
      </c>
      <c r="AB117">
        <v>445343</v>
      </c>
      <c r="AC117">
        <v>3702552118</v>
      </c>
      <c r="AD117">
        <v>-701865</v>
      </c>
      <c r="AE117">
        <v>-0.61180274196135309</v>
      </c>
      <c r="AF117">
        <v>-2510000000</v>
      </c>
      <c r="AG117">
        <v>-0.40402075545211547</v>
      </c>
      <c r="AH117" t="s">
        <v>1006</v>
      </c>
    </row>
    <row r="118" spans="1:34" x14ac:dyDescent="0.35">
      <c r="A118" t="s">
        <v>534</v>
      </c>
      <c r="B118">
        <v>1117147</v>
      </c>
      <c r="C118">
        <v>558574</v>
      </c>
      <c r="D118">
        <v>558573</v>
      </c>
      <c r="E118">
        <v>2488552118</v>
      </c>
      <c r="F118">
        <v>3300000000</v>
      </c>
      <c r="G118">
        <v>280000000</v>
      </c>
      <c r="H118">
        <v>0.50000044756867268</v>
      </c>
      <c r="I118">
        <v>0.49999955243132732</v>
      </c>
      <c r="J118">
        <v>0.99999820972691178</v>
      </c>
      <c r="K118" t="s">
        <v>976</v>
      </c>
      <c r="L118" t="s">
        <v>533</v>
      </c>
      <c r="M118" t="s">
        <v>533</v>
      </c>
      <c r="N118">
        <v>6068552118</v>
      </c>
      <c r="O118">
        <v>5432.1876333195187</v>
      </c>
      <c r="P118" t="s">
        <v>976</v>
      </c>
      <c r="Q118">
        <v>8.8876861357142865</v>
      </c>
      <c r="R118" t="s">
        <v>990</v>
      </c>
      <c r="S118">
        <v>1</v>
      </c>
      <c r="T118">
        <v>1</v>
      </c>
      <c r="U118">
        <v>1117147</v>
      </c>
      <c r="V118" t="s">
        <v>533</v>
      </c>
      <c r="W118" t="s">
        <v>18</v>
      </c>
      <c r="X118" t="s">
        <v>533</v>
      </c>
      <c r="Y118">
        <v>1117147</v>
      </c>
      <c r="Z118">
        <v>6068552118</v>
      </c>
      <c r="AA118" t="s">
        <v>533</v>
      </c>
      <c r="AB118">
        <v>1117147</v>
      </c>
      <c r="AC118">
        <v>6068552118</v>
      </c>
      <c r="AD118">
        <v>0</v>
      </c>
      <c r="AE118">
        <v>0</v>
      </c>
      <c r="AF118">
        <v>0</v>
      </c>
      <c r="AG118">
        <v>0</v>
      </c>
      <c r="AH118" t="s">
        <v>1005</v>
      </c>
    </row>
    <row r="119" spans="1:34" x14ac:dyDescent="0.35">
      <c r="A119" t="s">
        <v>538</v>
      </c>
      <c r="B119">
        <v>4703431</v>
      </c>
      <c r="C119">
        <v>2475929</v>
      </c>
      <c r="D119">
        <v>2227502</v>
      </c>
      <c r="E119">
        <v>5145549812</v>
      </c>
      <c r="F119">
        <v>12700000000</v>
      </c>
      <c r="G119">
        <v>1060000000</v>
      </c>
      <c r="H119">
        <v>0.52640912559363584</v>
      </c>
      <c r="I119">
        <v>0.47359087440636422</v>
      </c>
      <c r="J119">
        <v>0.89966311634945917</v>
      </c>
      <c r="K119" t="s">
        <v>976</v>
      </c>
      <c r="L119" t="s">
        <v>715</v>
      </c>
      <c r="M119" t="s">
        <v>715</v>
      </c>
      <c r="N119">
        <v>18905549812</v>
      </c>
      <c r="O119">
        <v>4019.5231549054297</v>
      </c>
      <c r="P119" t="s">
        <v>991</v>
      </c>
      <c r="Q119">
        <v>4.8542922754716979</v>
      </c>
      <c r="R119" t="s">
        <v>993</v>
      </c>
      <c r="S119">
        <v>8</v>
      </c>
      <c r="T119">
        <v>7</v>
      </c>
      <c r="U119">
        <v>1412159</v>
      </c>
      <c r="V119" t="s">
        <v>715</v>
      </c>
      <c r="W119" t="s">
        <v>24</v>
      </c>
      <c r="X119" t="s">
        <v>298</v>
      </c>
      <c r="Y119">
        <v>454778</v>
      </c>
      <c r="Z119">
        <v>968237104</v>
      </c>
      <c r="AA119" t="s">
        <v>715</v>
      </c>
      <c r="AB119">
        <v>1412159</v>
      </c>
      <c r="AC119">
        <v>2982552118</v>
      </c>
      <c r="AD119">
        <v>957381</v>
      </c>
      <c r="AE119">
        <v>2.1051611995303201</v>
      </c>
      <c r="AF119">
        <v>2014315014</v>
      </c>
      <c r="AG119">
        <v>2.0803943638169025</v>
      </c>
      <c r="AH119" t="s">
        <v>1007</v>
      </c>
    </row>
    <row r="120" spans="1:34" x14ac:dyDescent="0.35">
      <c r="A120" t="s">
        <v>555</v>
      </c>
      <c r="B120">
        <v>1146047</v>
      </c>
      <c r="C120">
        <v>687628</v>
      </c>
      <c r="D120">
        <v>458419</v>
      </c>
      <c r="E120">
        <v>245104236</v>
      </c>
      <c r="F120">
        <v>1600000000</v>
      </c>
      <c r="G120">
        <v>240000000</v>
      </c>
      <c r="H120">
        <v>0.5999998254870873</v>
      </c>
      <c r="I120">
        <v>0.40000017451291264</v>
      </c>
      <c r="J120">
        <v>0.6666671514248983</v>
      </c>
      <c r="K120" t="s">
        <v>976</v>
      </c>
      <c r="L120" t="s">
        <v>638</v>
      </c>
      <c r="M120" t="s">
        <v>638</v>
      </c>
      <c r="N120">
        <v>2085104236</v>
      </c>
      <c r="O120">
        <v>1819.3880669815462</v>
      </c>
      <c r="P120" t="s">
        <v>991</v>
      </c>
      <c r="Q120">
        <v>1.02126765</v>
      </c>
      <c r="R120" t="s">
        <v>992</v>
      </c>
      <c r="S120">
        <v>2</v>
      </c>
      <c r="T120">
        <v>2</v>
      </c>
      <c r="U120">
        <v>633404</v>
      </c>
      <c r="V120" t="s">
        <v>638</v>
      </c>
      <c r="W120" t="s">
        <v>70</v>
      </c>
      <c r="X120" t="s">
        <v>554</v>
      </c>
      <c r="Y120">
        <v>512643</v>
      </c>
      <c r="Z120">
        <v>1442552118</v>
      </c>
      <c r="AA120" t="s">
        <v>638</v>
      </c>
      <c r="AB120">
        <v>633404</v>
      </c>
      <c r="AC120">
        <v>642552118</v>
      </c>
      <c r="AD120">
        <v>120761</v>
      </c>
      <c r="AE120">
        <v>0.2355654909947078</v>
      </c>
      <c r="AF120">
        <v>-800000000</v>
      </c>
      <c r="AG120">
        <v>-0.55457268407684668</v>
      </c>
      <c r="AH120" t="s">
        <v>1008</v>
      </c>
    </row>
    <row r="121" spans="1:34" x14ac:dyDescent="0.35">
      <c r="A121" t="s">
        <v>559</v>
      </c>
      <c r="B121">
        <v>4778546</v>
      </c>
      <c r="C121">
        <v>2643675</v>
      </c>
      <c r="D121">
        <v>2134871</v>
      </c>
      <c r="E121">
        <v>4358416944</v>
      </c>
      <c r="F121">
        <v>10500000000</v>
      </c>
      <c r="G121">
        <v>850000000</v>
      </c>
      <c r="H121">
        <v>0.5532383699979031</v>
      </c>
      <c r="I121">
        <v>0.4467616300020969</v>
      </c>
      <c r="J121">
        <v>0.8075391264054772</v>
      </c>
      <c r="K121" t="s">
        <v>976</v>
      </c>
      <c r="L121" t="s">
        <v>720</v>
      </c>
      <c r="M121" t="s">
        <v>720</v>
      </c>
      <c r="N121">
        <v>15708416944</v>
      </c>
      <c r="O121">
        <v>3287.2796335956587</v>
      </c>
      <c r="P121" t="s">
        <v>991</v>
      </c>
      <c r="Q121">
        <v>5.1275493458823531</v>
      </c>
      <c r="R121" t="s">
        <v>990</v>
      </c>
      <c r="S121">
        <v>8</v>
      </c>
      <c r="T121">
        <v>7</v>
      </c>
      <c r="U121">
        <v>1164577</v>
      </c>
      <c r="V121" t="s">
        <v>720</v>
      </c>
      <c r="W121" t="s">
        <v>259</v>
      </c>
      <c r="X121" t="s">
        <v>593</v>
      </c>
      <c r="Y121">
        <v>231740</v>
      </c>
      <c r="Z121">
        <v>2222552118</v>
      </c>
      <c r="AA121" t="s">
        <v>724</v>
      </c>
      <c r="AB121">
        <v>1080137</v>
      </c>
      <c r="AC121">
        <v>3635104236</v>
      </c>
      <c r="AD121">
        <v>848397</v>
      </c>
      <c r="AE121">
        <v>3.6609864503322691</v>
      </c>
      <c r="AF121">
        <v>1412552118</v>
      </c>
      <c r="AG121">
        <v>0.63555410312317362</v>
      </c>
      <c r="AH121" t="s">
        <v>1007</v>
      </c>
    </row>
    <row r="122" spans="1:34" x14ac:dyDescent="0.35">
      <c r="A122" t="s">
        <v>562</v>
      </c>
      <c r="B122">
        <v>746313</v>
      </c>
      <c r="C122">
        <v>447788</v>
      </c>
      <c r="D122">
        <v>298525</v>
      </c>
      <c r="E122">
        <v>1489104236</v>
      </c>
      <c r="F122">
        <v>3900000000</v>
      </c>
      <c r="G122">
        <v>330000000</v>
      </c>
      <c r="H122">
        <v>0.60000026798407635</v>
      </c>
      <c r="I122">
        <v>0.39999973201592359</v>
      </c>
      <c r="J122">
        <v>0.666665922266787</v>
      </c>
      <c r="K122" t="s">
        <v>977</v>
      </c>
      <c r="L122" t="s">
        <v>561</v>
      </c>
      <c r="M122" t="s">
        <v>561</v>
      </c>
      <c r="N122">
        <v>5719104236</v>
      </c>
      <c r="O122">
        <v>7663.1443322037803</v>
      </c>
      <c r="P122" t="s">
        <v>976</v>
      </c>
      <c r="Q122">
        <v>4.5124370787878787</v>
      </c>
      <c r="R122" t="s">
        <v>993</v>
      </c>
      <c r="S122">
        <v>2</v>
      </c>
      <c r="T122">
        <v>2</v>
      </c>
      <c r="U122">
        <v>460765</v>
      </c>
      <c r="V122" t="s">
        <v>561</v>
      </c>
      <c r="W122" t="s">
        <v>24</v>
      </c>
      <c r="X122" t="s">
        <v>561</v>
      </c>
      <c r="Y122">
        <v>460765</v>
      </c>
      <c r="Z122">
        <v>3224552118</v>
      </c>
      <c r="AA122" t="s">
        <v>692</v>
      </c>
      <c r="AB122">
        <v>285548</v>
      </c>
      <c r="AC122">
        <v>2494552118</v>
      </c>
      <c r="AD122">
        <v>-175217</v>
      </c>
      <c r="AE122">
        <v>-0.38027410936160516</v>
      </c>
      <c r="AF122">
        <v>-730000000</v>
      </c>
      <c r="AG122">
        <v>-0.22638802949563613</v>
      </c>
      <c r="AH122" t="s">
        <v>1006</v>
      </c>
    </row>
    <row r="123" spans="1:34" x14ac:dyDescent="0.35">
      <c r="A123" t="s">
        <v>582</v>
      </c>
      <c r="B123">
        <v>3526627</v>
      </c>
      <c r="C123">
        <v>2017382</v>
      </c>
      <c r="D123">
        <v>1509245</v>
      </c>
      <c r="E123">
        <v>4102864826</v>
      </c>
      <c r="F123">
        <v>9800000000</v>
      </c>
      <c r="G123">
        <v>850000000</v>
      </c>
      <c r="H123">
        <v>0.57204291806306706</v>
      </c>
      <c r="I123">
        <v>0.42795708193693294</v>
      </c>
      <c r="J123">
        <v>0.74812058400441761</v>
      </c>
      <c r="K123" t="s">
        <v>976</v>
      </c>
      <c r="L123" t="s">
        <v>730</v>
      </c>
      <c r="M123" t="s">
        <v>735</v>
      </c>
      <c r="N123">
        <v>14752864826</v>
      </c>
      <c r="O123">
        <v>4183.2790442539008</v>
      </c>
      <c r="P123" t="s">
        <v>991</v>
      </c>
      <c r="Q123">
        <v>4.8268997952941177</v>
      </c>
      <c r="R123" t="s">
        <v>993</v>
      </c>
      <c r="S123">
        <v>7</v>
      </c>
      <c r="T123">
        <v>7</v>
      </c>
      <c r="U123">
        <v>985947</v>
      </c>
      <c r="V123" t="s">
        <v>730</v>
      </c>
      <c r="W123" t="s">
        <v>452</v>
      </c>
      <c r="X123" t="s">
        <v>581</v>
      </c>
      <c r="Y123">
        <v>277427</v>
      </c>
      <c r="Z123">
        <v>2361552118</v>
      </c>
      <c r="AA123" t="s">
        <v>735</v>
      </c>
      <c r="AB123">
        <v>829042</v>
      </c>
      <c r="AC123">
        <v>2121552118</v>
      </c>
      <c r="AD123">
        <v>551615</v>
      </c>
      <c r="AE123">
        <v>1.9883248566289511</v>
      </c>
      <c r="AF123">
        <v>-240000000</v>
      </c>
      <c r="AG123">
        <v>-0.10162807679351839</v>
      </c>
      <c r="AH123" t="s">
        <v>1007</v>
      </c>
    </row>
    <row r="124" spans="1:34" x14ac:dyDescent="0.35">
      <c r="A124" t="s">
        <v>584</v>
      </c>
      <c r="B124">
        <v>1579185</v>
      </c>
      <c r="C124">
        <v>947512</v>
      </c>
      <c r="D124">
        <v>631673</v>
      </c>
      <c r="E124">
        <v>3224312708</v>
      </c>
      <c r="F124">
        <v>7500000000</v>
      </c>
      <c r="G124">
        <v>750000000</v>
      </c>
      <c r="H124">
        <v>0.60000063323803099</v>
      </c>
      <c r="I124">
        <v>0.39999936676196901</v>
      </c>
      <c r="J124">
        <v>0.66666490767399256</v>
      </c>
      <c r="K124" t="s">
        <v>977</v>
      </c>
      <c r="L124" t="s">
        <v>777</v>
      </c>
      <c r="M124" t="s">
        <v>777</v>
      </c>
      <c r="N124">
        <v>11474312708</v>
      </c>
      <c r="O124">
        <v>7265.9711864031133</v>
      </c>
      <c r="P124" t="s">
        <v>976</v>
      </c>
      <c r="Q124">
        <v>4.299083610666667</v>
      </c>
      <c r="R124" t="s">
        <v>993</v>
      </c>
      <c r="S124">
        <v>6</v>
      </c>
      <c r="T124">
        <v>6</v>
      </c>
      <c r="U124">
        <v>397108</v>
      </c>
      <c r="V124" t="s">
        <v>777</v>
      </c>
      <c r="W124" t="s">
        <v>167</v>
      </c>
      <c r="X124" t="s">
        <v>583</v>
      </c>
      <c r="Y124">
        <v>265141</v>
      </c>
      <c r="Z124">
        <v>1972552118</v>
      </c>
      <c r="AA124" t="s">
        <v>842</v>
      </c>
      <c r="AB124">
        <v>385753</v>
      </c>
      <c r="AC124">
        <v>1817552118</v>
      </c>
      <c r="AD124">
        <v>120612</v>
      </c>
      <c r="AE124">
        <v>0.45489758279556913</v>
      </c>
      <c r="AF124">
        <v>-155000000</v>
      </c>
      <c r="AG124">
        <v>-7.8578405399577889E-2</v>
      </c>
      <c r="AH124" t="s">
        <v>1008</v>
      </c>
    </row>
    <row r="125" spans="1:34" x14ac:dyDescent="0.35">
      <c r="A125" t="s">
        <v>586</v>
      </c>
      <c r="B125">
        <v>264193</v>
      </c>
      <c r="C125">
        <v>158516</v>
      </c>
      <c r="D125">
        <v>105677</v>
      </c>
      <c r="E125">
        <v>188552118</v>
      </c>
      <c r="F125">
        <v>1400000000</v>
      </c>
      <c r="G125">
        <v>120000000</v>
      </c>
      <c r="H125">
        <v>0.60000075702232836</v>
      </c>
      <c r="I125">
        <v>0.39999924297767164</v>
      </c>
      <c r="J125">
        <v>0.66666456382951877</v>
      </c>
      <c r="K125" t="s">
        <v>977</v>
      </c>
      <c r="L125" t="s">
        <v>585</v>
      </c>
      <c r="M125" t="s">
        <v>585</v>
      </c>
      <c r="N125">
        <v>1708552118</v>
      </c>
      <c r="O125">
        <v>6467.0605125798184</v>
      </c>
      <c r="P125" t="s">
        <v>976</v>
      </c>
      <c r="Q125">
        <v>1.57126765</v>
      </c>
      <c r="R125" t="s">
        <v>992</v>
      </c>
      <c r="S125">
        <v>1</v>
      </c>
      <c r="T125">
        <v>1</v>
      </c>
      <c r="U125">
        <v>264193</v>
      </c>
      <c r="V125" t="s">
        <v>585</v>
      </c>
      <c r="W125" t="s">
        <v>172</v>
      </c>
      <c r="X125" t="s">
        <v>585</v>
      </c>
      <c r="Y125">
        <v>264193</v>
      </c>
      <c r="Z125">
        <v>1708552118</v>
      </c>
      <c r="AA125" t="s">
        <v>585</v>
      </c>
      <c r="AB125">
        <v>264193</v>
      </c>
      <c r="AC125">
        <v>1708552118</v>
      </c>
      <c r="AD125">
        <v>0</v>
      </c>
      <c r="AE125">
        <v>0</v>
      </c>
      <c r="AF125">
        <v>0</v>
      </c>
      <c r="AG125">
        <v>0</v>
      </c>
      <c r="AH125" t="s">
        <v>1005</v>
      </c>
    </row>
    <row r="126" spans="1:34" x14ac:dyDescent="0.35">
      <c r="A126" t="s">
        <v>591</v>
      </c>
      <c r="B126">
        <v>687028</v>
      </c>
      <c r="C126">
        <v>412217</v>
      </c>
      <c r="D126">
        <v>274811</v>
      </c>
      <c r="E126">
        <v>1289656354</v>
      </c>
      <c r="F126">
        <v>3800000000</v>
      </c>
      <c r="G126">
        <v>370000000</v>
      </c>
      <c r="H126">
        <v>0.60000029110895048</v>
      </c>
      <c r="I126">
        <v>0.39999970889104958</v>
      </c>
      <c r="J126">
        <v>0.66666585803108558</v>
      </c>
      <c r="K126" t="s">
        <v>977</v>
      </c>
      <c r="L126" t="s">
        <v>590</v>
      </c>
      <c r="M126" t="s">
        <v>590</v>
      </c>
      <c r="N126">
        <v>5459656354</v>
      </c>
      <c r="O126">
        <v>7946.7741547651622</v>
      </c>
      <c r="P126" t="s">
        <v>976</v>
      </c>
      <c r="Q126">
        <v>3.4855577135135136</v>
      </c>
      <c r="R126" t="s">
        <v>993</v>
      </c>
      <c r="S126">
        <v>3</v>
      </c>
      <c r="T126">
        <v>3</v>
      </c>
      <c r="U126">
        <v>248816</v>
      </c>
      <c r="V126" t="s">
        <v>590</v>
      </c>
      <c r="W126" t="s">
        <v>85</v>
      </c>
      <c r="X126" t="s">
        <v>590</v>
      </c>
      <c r="Y126">
        <v>248816</v>
      </c>
      <c r="Z126">
        <v>1794552118</v>
      </c>
      <c r="AA126" t="s">
        <v>820</v>
      </c>
      <c r="AB126">
        <v>207972</v>
      </c>
      <c r="AC126">
        <v>1822552118</v>
      </c>
      <c r="AD126">
        <v>-40844</v>
      </c>
      <c r="AE126">
        <v>-0.16415343064754678</v>
      </c>
      <c r="AF126">
        <v>28000000</v>
      </c>
      <c r="AG126">
        <v>1.5602778943642806E-2</v>
      </c>
      <c r="AH126" t="s">
        <v>1005</v>
      </c>
    </row>
    <row r="127" spans="1:34" x14ac:dyDescent="0.35">
      <c r="A127" t="s">
        <v>601</v>
      </c>
      <c r="B127">
        <v>743540</v>
      </c>
      <c r="C127">
        <v>446124</v>
      </c>
      <c r="D127">
        <v>297416</v>
      </c>
      <c r="E127">
        <v>2956760590</v>
      </c>
      <c r="F127">
        <v>7300000000</v>
      </c>
      <c r="G127">
        <v>540000000</v>
      </c>
      <c r="H127">
        <v>0.6</v>
      </c>
      <c r="I127">
        <v>0.4</v>
      </c>
      <c r="J127">
        <v>0.66666666666666663</v>
      </c>
      <c r="K127" t="s">
        <v>977</v>
      </c>
      <c r="L127" t="s">
        <v>699</v>
      </c>
      <c r="M127" t="s">
        <v>699</v>
      </c>
      <c r="N127">
        <v>10796760590</v>
      </c>
      <c r="O127">
        <v>14520.752871398983</v>
      </c>
      <c r="P127" t="s">
        <v>989</v>
      </c>
      <c r="Q127">
        <v>5.475482574074074</v>
      </c>
      <c r="R127" t="s">
        <v>990</v>
      </c>
      <c r="S127">
        <v>5</v>
      </c>
      <c r="T127">
        <v>5</v>
      </c>
      <c r="U127">
        <v>239438</v>
      </c>
      <c r="V127" t="s">
        <v>699</v>
      </c>
      <c r="W127" t="s">
        <v>367</v>
      </c>
      <c r="X127" t="s">
        <v>600</v>
      </c>
      <c r="Y127">
        <v>215324</v>
      </c>
      <c r="Z127">
        <v>1524552118</v>
      </c>
      <c r="AA127" t="s">
        <v>825</v>
      </c>
      <c r="AB127">
        <v>195925</v>
      </c>
      <c r="AC127">
        <v>1024552118</v>
      </c>
      <c r="AD127">
        <v>-19399</v>
      </c>
      <c r="AE127">
        <v>-9.0092140216603819E-2</v>
      </c>
      <c r="AF127">
        <v>-500000000</v>
      </c>
      <c r="AG127">
        <v>-0.32796517357237376</v>
      </c>
      <c r="AH127" t="s">
        <v>1005</v>
      </c>
    </row>
    <row r="128" spans="1:34" x14ac:dyDescent="0.35">
      <c r="A128" t="s">
        <v>646</v>
      </c>
      <c r="B128">
        <v>2726145</v>
      </c>
      <c r="C128">
        <v>1635687</v>
      </c>
      <c r="D128">
        <v>1090458</v>
      </c>
      <c r="E128">
        <v>4512312708</v>
      </c>
      <c r="F128">
        <v>9900000000</v>
      </c>
      <c r="G128">
        <v>740000000</v>
      </c>
      <c r="H128">
        <v>0.6</v>
      </c>
      <c r="I128">
        <v>0.4</v>
      </c>
      <c r="J128">
        <v>0.66666666666666663</v>
      </c>
      <c r="K128" t="s">
        <v>977</v>
      </c>
      <c r="L128" t="s">
        <v>743</v>
      </c>
      <c r="M128" t="s">
        <v>743</v>
      </c>
      <c r="N128">
        <v>15152312708</v>
      </c>
      <c r="O128">
        <v>5558.1462864227688</v>
      </c>
      <c r="P128" t="s">
        <v>976</v>
      </c>
      <c r="Q128">
        <v>6.0977198756756756</v>
      </c>
      <c r="R128" t="s">
        <v>990</v>
      </c>
      <c r="S128">
        <v>6</v>
      </c>
      <c r="T128">
        <v>5</v>
      </c>
      <c r="U128">
        <v>722612</v>
      </c>
      <c r="V128" t="s">
        <v>743</v>
      </c>
      <c r="W128" t="s">
        <v>98</v>
      </c>
      <c r="X128" t="s">
        <v>645</v>
      </c>
      <c r="Y128">
        <v>556346</v>
      </c>
      <c r="Z128">
        <v>2484552118</v>
      </c>
      <c r="AA128" t="s">
        <v>743</v>
      </c>
      <c r="AB128">
        <v>722612</v>
      </c>
      <c r="AC128">
        <v>5485104236</v>
      </c>
      <c r="AD128">
        <v>166266</v>
      </c>
      <c r="AE128">
        <v>0.29885359111056786</v>
      </c>
      <c r="AF128">
        <v>3000552118</v>
      </c>
      <c r="AG128">
        <v>1.2076833068872657</v>
      </c>
      <c r="AH128" t="s">
        <v>1008</v>
      </c>
    </row>
    <row r="129" spans="1:34" x14ac:dyDescent="0.35">
      <c r="A129" t="s">
        <v>651</v>
      </c>
      <c r="B129">
        <v>2262805</v>
      </c>
      <c r="C129">
        <v>1357683</v>
      </c>
      <c r="D129">
        <v>905122</v>
      </c>
      <c r="E129">
        <v>3212760590</v>
      </c>
      <c r="F129">
        <v>7400000000</v>
      </c>
      <c r="G129">
        <v>840000000</v>
      </c>
      <c r="H129">
        <v>0.6</v>
      </c>
      <c r="I129">
        <v>0.4</v>
      </c>
      <c r="J129">
        <v>0.66666666666666663</v>
      </c>
      <c r="K129" t="s">
        <v>977</v>
      </c>
      <c r="L129" t="s">
        <v>745</v>
      </c>
      <c r="M129" t="s">
        <v>745</v>
      </c>
      <c r="N129">
        <v>11452760590</v>
      </c>
      <c r="O129">
        <v>5061.3113326159346</v>
      </c>
      <c r="P129" t="s">
        <v>976</v>
      </c>
      <c r="Q129">
        <v>3.8247149880952382</v>
      </c>
      <c r="R129" t="s">
        <v>993</v>
      </c>
      <c r="S129">
        <v>5</v>
      </c>
      <c r="T129">
        <v>5</v>
      </c>
      <c r="U129">
        <v>660326</v>
      </c>
      <c r="V129" t="s">
        <v>745</v>
      </c>
      <c r="W129" t="s">
        <v>48</v>
      </c>
      <c r="X129" t="s">
        <v>745</v>
      </c>
      <c r="Y129">
        <v>660326</v>
      </c>
      <c r="Z129">
        <v>3522552118</v>
      </c>
      <c r="AA129" t="s">
        <v>653</v>
      </c>
      <c r="AB129">
        <v>504529</v>
      </c>
      <c r="AC129">
        <v>1962552118</v>
      </c>
      <c r="AD129">
        <v>-155797</v>
      </c>
      <c r="AE129">
        <v>-0.23593952078215913</v>
      </c>
      <c r="AF129">
        <v>-1560000000</v>
      </c>
      <c r="AG129">
        <v>-0.44286072930717102</v>
      </c>
      <c r="AH129" t="s">
        <v>1006</v>
      </c>
    </row>
    <row r="130" spans="1:34" x14ac:dyDescent="0.35">
      <c r="A130" t="s">
        <v>656</v>
      </c>
      <c r="B130">
        <v>1638185</v>
      </c>
      <c r="C130">
        <v>982911</v>
      </c>
      <c r="D130">
        <v>655274</v>
      </c>
      <c r="E130">
        <v>6234760590</v>
      </c>
      <c r="F130">
        <v>12000000000</v>
      </c>
      <c r="G130">
        <v>710000000</v>
      </c>
      <c r="H130">
        <v>0.6</v>
      </c>
      <c r="I130">
        <v>0.4</v>
      </c>
      <c r="J130">
        <v>0.66666666666666663</v>
      </c>
      <c r="K130" t="s">
        <v>977</v>
      </c>
      <c r="L130" t="s">
        <v>655</v>
      </c>
      <c r="M130" t="s">
        <v>655</v>
      </c>
      <c r="N130">
        <v>18944760590</v>
      </c>
      <c r="O130">
        <v>11564.481783192985</v>
      </c>
      <c r="P130" t="s">
        <v>989</v>
      </c>
      <c r="Q130">
        <v>8.7813529436619717</v>
      </c>
      <c r="R130" t="s">
        <v>990</v>
      </c>
      <c r="S130">
        <v>5</v>
      </c>
      <c r="T130">
        <v>4</v>
      </c>
      <c r="U130">
        <v>483327</v>
      </c>
      <c r="V130" t="s">
        <v>655</v>
      </c>
      <c r="W130" t="s">
        <v>18</v>
      </c>
      <c r="X130" t="s">
        <v>655</v>
      </c>
      <c r="Y130">
        <v>483327</v>
      </c>
      <c r="Z130">
        <v>5124552118</v>
      </c>
      <c r="AA130" t="s">
        <v>806</v>
      </c>
      <c r="AB130">
        <v>277307</v>
      </c>
      <c r="AC130">
        <v>6905104236</v>
      </c>
      <c r="AD130">
        <v>-206020</v>
      </c>
      <c r="AE130">
        <v>-0.42625386125749232</v>
      </c>
      <c r="AF130">
        <v>1780552118</v>
      </c>
      <c r="AG130">
        <v>0.34745516817866035</v>
      </c>
      <c r="AH130" t="s">
        <v>1006</v>
      </c>
    </row>
    <row r="131" spans="1:34" x14ac:dyDescent="0.35">
      <c r="A131" t="s">
        <v>665</v>
      </c>
      <c r="B131">
        <v>4249472</v>
      </c>
      <c r="C131">
        <v>2299549</v>
      </c>
      <c r="D131">
        <v>1949923</v>
      </c>
      <c r="E131">
        <v>4890864826</v>
      </c>
      <c r="F131">
        <v>11200000000</v>
      </c>
      <c r="G131">
        <v>990000000</v>
      </c>
      <c r="H131">
        <v>0.54113758132775081</v>
      </c>
      <c r="I131">
        <v>0.45886241867224914</v>
      </c>
      <c r="J131">
        <v>0.84795888237215211</v>
      </c>
      <c r="K131" t="s">
        <v>976</v>
      </c>
      <c r="L131" t="s">
        <v>716</v>
      </c>
      <c r="M131" t="s">
        <v>716</v>
      </c>
      <c r="N131">
        <v>17080864826</v>
      </c>
      <c r="O131">
        <v>4019.5263849249977</v>
      </c>
      <c r="P131" t="s">
        <v>991</v>
      </c>
      <c r="Q131">
        <v>4.9402675010101014</v>
      </c>
      <c r="R131" t="s">
        <v>993</v>
      </c>
      <c r="S131">
        <v>7</v>
      </c>
      <c r="T131">
        <v>7</v>
      </c>
      <c r="U131">
        <v>1366466</v>
      </c>
      <c r="V131" t="s">
        <v>716</v>
      </c>
      <c r="W131" t="s">
        <v>24</v>
      </c>
      <c r="X131" t="s">
        <v>671</v>
      </c>
      <c r="Y131">
        <v>363965</v>
      </c>
      <c r="Z131">
        <v>2464552118</v>
      </c>
      <c r="AA131" t="s">
        <v>722</v>
      </c>
      <c r="AB131">
        <v>1134872</v>
      </c>
      <c r="AC131">
        <v>2474552118</v>
      </c>
      <c r="AD131">
        <v>770907</v>
      </c>
      <c r="AE131">
        <v>2.1180800351682167</v>
      </c>
      <c r="AF131">
        <v>10000000</v>
      </c>
      <c r="AG131">
        <v>4.0575323714862497E-3</v>
      </c>
      <c r="AH131" t="s">
        <v>1007</v>
      </c>
    </row>
    <row r="132" spans="1:34" x14ac:dyDescent="0.35">
      <c r="A132" t="s">
        <v>669</v>
      </c>
      <c r="B132">
        <v>701102</v>
      </c>
      <c r="C132">
        <v>420661</v>
      </c>
      <c r="D132">
        <v>280441</v>
      </c>
      <c r="E132">
        <v>1223104236</v>
      </c>
      <c r="F132">
        <v>3000000000</v>
      </c>
      <c r="G132">
        <v>320000000</v>
      </c>
      <c r="H132">
        <v>0.59999971473480318</v>
      </c>
      <c r="I132">
        <v>0.40000028526519676</v>
      </c>
      <c r="J132">
        <v>0.66666745907036784</v>
      </c>
      <c r="K132" t="s">
        <v>976</v>
      </c>
      <c r="L132" t="s">
        <v>668</v>
      </c>
      <c r="M132" t="s">
        <v>668</v>
      </c>
      <c r="N132">
        <v>4543104236</v>
      </c>
      <c r="O132">
        <v>6479.9476196045653</v>
      </c>
      <c r="P132" t="s">
        <v>976</v>
      </c>
      <c r="Q132">
        <v>3.8222007374999998</v>
      </c>
      <c r="R132" t="s">
        <v>993</v>
      </c>
      <c r="S132">
        <v>2</v>
      </c>
      <c r="T132">
        <v>2</v>
      </c>
      <c r="U132">
        <v>384145</v>
      </c>
      <c r="V132" t="s">
        <v>668</v>
      </c>
      <c r="W132" t="s">
        <v>70</v>
      </c>
      <c r="X132" t="s">
        <v>668</v>
      </c>
      <c r="Y132">
        <v>384145</v>
      </c>
      <c r="Z132">
        <v>2291552118</v>
      </c>
      <c r="AA132" t="s">
        <v>789</v>
      </c>
      <c r="AB132">
        <v>316957</v>
      </c>
      <c r="AC132">
        <v>2251552118</v>
      </c>
      <c r="AD132">
        <v>-67188</v>
      </c>
      <c r="AE132">
        <v>-0.17490270600944954</v>
      </c>
      <c r="AF132">
        <v>-40000000</v>
      </c>
      <c r="AG132">
        <v>-1.7455417961390655E-2</v>
      </c>
      <c r="AH132" t="s">
        <v>1005</v>
      </c>
    </row>
    <row r="133" spans="1:34" x14ac:dyDescent="0.35">
      <c r="A133" t="s">
        <v>676</v>
      </c>
      <c r="B133">
        <v>353881</v>
      </c>
      <c r="C133">
        <v>212329</v>
      </c>
      <c r="D133">
        <v>141552</v>
      </c>
      <c r="E133">
        <v>1988552118</v>
      </c>
      <c r="F133">
        <v>4000000000</v>
      </c>
      <c r="G133">
        <v>180000000</v>
      </c>
      <c r="H133">
        <v>0.60000113032347036</v>
      </c>
      <c r="I133">
        <v>0.3999988696765297</v>
      </c>
      <c r="J133">
        <v>0.66666352688516406</v>
      </c>
      <c r="K133" t="s">
        <v>977</v>
      </c>
      <c r="L133" t="s">
        <v>675</v>
      </c>
      <c r="M133" t="s">
        <v>675</v>
      </c>
      <c r="N133">
        <v>6168552118</v>
      </c>
      <c r="O133">
        <v>17431.148092155272</v>
      </c>
      <c r="P133" t="s">
        <v>989</v>
      </c>
      <c r="Q133">
        <v>11.047511766666666</v>
      </c>
      <c r="R133" t="s">
        <v>990</v>
      </c>
      <c r="S133">
        <v>1</v>
      </c>
      <c r="T133">
        <v>1</v>
      </c>
      <c r="U133">
        <v>353881</v>
      </c>
      <c r="V133" t="s">
        <v>675</v>
      </c>
      <c r="W133" t="s">
        <v>24</v>
      </c>
      <c r="X133" t="s">
        <v>675</v>
      </c>
      <c r="Y133">
        <v>353881</v>
      </c>
      <c r="Z133">
        <v>6168552118</v>
      </c>
      <c r="AA133" t="s">
        <v>675</v>
      </c>
      <c r="AB133">
        <v>353881</v>
      </c>
      <c r="AC133">
        <v>6168552118</v>
      </c>
      <c r="AD133">
        <v>0</v>
      </c>
      <c r="AE133">
        <v>0</v>
      </c>
      <c r="AF133">
        <v>0</v>
      </c>
      <c r="AG133">
        <v>0</v>
      </c>
      <c r="AH133" t="s">
        <v>1005</v>
      </c>
    </row>
    <row r="134" spans="1:34" x14ac:dyDescent="0.35">
      <c r="A134" t="s">
        <v>678</v>
      </c>
      <c r="B134">
        <v>344729</v>
      </c>
      <c r="C134">
        <v>206837</v>
      </c>
      <c r="D134">
        <v>137892</v>
      </c>
      <c r="E134">
        <v>611552118</v>
      </c>
      <c r="F134">
        <v>1400000000</v>
      </c>
      <c r="G134">
        <v>120000000</v>
      </c>
      <c r="H134">
        <v>0.59999883966826117</v>
      </c>
      <c r="I134">
        <v>0.40000116033173883</v>
      </c>
      <c r="J134">
        <v>0.6666698898166189</v>
      </c>
      <c r="K134" t="s">
        <v>976</v>
      </c>
      <c r="L134" t="s">
        <v>677</v>
      </c>
      <c r="M134" t="s">
        <v>677</v>
      </c>
      <c r="N134">
        <v>2131552118</v>
      </c>
      <c r="O134">
        <v>6183.2689387895998</v>
      </c>
      <c r="P134" t="s">
        <v>976</v>
      </c>
      <c r="Q134">
        <v>5.0962676499999997</v>
      </c>
      <c r="R134" t="s">
        <v>990</v>
      </c>
      <c r="S134">
        <v>1</v>
      </c>
      <c r="T134">
        <v>1</v>
      </c>
      <c r="U134">
        <v>344729</v>
      </c>
      <c r="V134" t="s">
        <v>677</v>
      </c>
      <c r="W134" t="s">
        <v>98</v>
      </c>
      <c r="X134" t="s">
        <v>677</v>
      </c>
      <c r="Y134">
        <v>344729</v>
      </c>
      <c r="Z134">
        <v>2131552118</v>
      </c>
      <c r="AA134" t="s">
        <v>677</v>
      </c>
      <c r="AB134">
        <v>344729</v>
      </c>
      <c r="AC134">
        <v>2131552118</v>
      </c>
      <c r="AD134">
        <v>0</v>
      </c>
      <c r="AE134">
        <v>0</v>
      </c>
      <c r="AF134">
        <v>0</v>
      </c>
      <c r="AG134">
        <v>0</v>
      </c>
      <c r="AH134" t="s">
        <v>1005</v>
      </c>
    </row>
    <row r="135" spans="1:34" x14ac:dyDescent="0.35">
      <c r="A135" t="s">
        <v>689</v>
      </c>
      <c r="B135">
        <v>1017964</v>
      </c>
      <c r="C135">
        <v>610778</v>
      </c>
      <c r="D135">
        <v>407186</v>
      </c>
      <c r="E135">
        <v>978208472</v>
      </c>
      <c r="F135">
        <v>2800000000</v>
      </c>
      <c r="G135">
        <v>260000000</v>
      </c>
      <c r="H135">
        <v>0.59999960705879585</v>
      </c>
      <c r="I135">
        <v>0.40000039294120421</v>
      </c>
      <c r="J135">
        <v>0.66666775817072654</v>
      </c>
      <c r="K135" t="s">
        <v>976</v>
      </c>
      <c r="L135" t="s">
        <v>776</v>
      </c>
      <c r="M135" t="s">
        <v>776</v>
      </c>
      <c r="N135">
        <v>4038208472</v>
      </c>
      <c r="O135">
        <v>3966.9462495726766</v>
      </c>
      <c r="P135" t="s">
        <v>991</v>
      </c>
      <c r="Q135">
        <v>3.7623402769230769</v>
      </c>
      <c r="R135" t="s">
        <v>993</v>
      </c>
      <c r="S135">
        <v>4</v>
      </c>
      <c r="T135">
        <v>3</v>
      </c>
      <c r="U135">
        <v>406744</v>
      </c>
      <c r="V135" t="s">
        <v>776</v>
      </c>
      <c r="W135" t="s">
        <v>602</v>
      </c>
      <c r="X135" t="s">
        <v>688</v>
      </c>
      <c r="Y135">
        <v>289224</v>
      </c>
      <c r="Z135">
        <v>1024552118</v>
      </c>
      <c r="AA135" t="s">
        <v>776</v>
      </c>
      <c r="AB135">
        <v>406744</v>
      </c>
      <c r="AC135">
        <v>1024552118</v>
      </c>
      <c r="AD135">
        <v>117520</v>
      </c>
      <c r="AE135">
        <v>0.40632865875584323</v>
      </c>
      <c r="AF135">
        <v>0</v>
      </c>
      <c r="AG135">
        <v>0</v>
      </c>
      <c r="AH135" t="s">
        <v>1008</v>
      </c>
    </row>
    <row r="136" spans="1:34" x14ac:dyDescent="0.35">
      <c r="A136" t="s">
        <v>691</v>
      </c>
      <c r="B136">
        <v>288202</v>
      </c>
      <c r="C136">
        <v>172921</v>
      </c>
      <c r="D136">
        <v>115281</v>
      </c>
      <c r="E136">
        <v>1122552118</v>
      </c>
      <c r="F136">
        <v>2200000000</v>
      </c>
      <c r="G136">
        <v>130000000</v>
      </c>
      <c r="H136">
        <v>0.59999930604228979</v>
      </c>
      <c r="I136">
        <v>0.40000069395771021</v>
      </c>
      <c r="J136">
        <v>0.66666859432920234</v>
      </c>
      <c r="K136" t="s">
        <v>976</v>
      </c>
      <c r="L136" t="s">
        <v>690</v>
      </c>
      <c r="M136" t="s">
        <v>690</v>
      </c>
      <c r="N136">
        <v>3452552118</v>
      </c>
      <c r="O136">
        <v>11979.625811063073</v>
      </c>
      <c r="P136" t="s">
        <v>989</v>
      </c>
      <c r="Q136">
        <v>8.635016292307693</v>
      </c>
      <c r="R136" t="s">
        <v>990</v>
      </c>
      <c r="S136">
        <v>1</v>
      </c>
      <c r="T136">
        <v>1</v>
      </c>
      <c r="U136">
        <v>288202</v>
      </c>
      <c r="V136" t="s">
        <v>690</v>
      </c>
      <c r="W136" t="s">
        <v>24</v>
      </c>
      <c r="X136" t="s">
        <v>690</v>
      </c>
      <c r="Y136">
        <v>288202</v>
      </c>
      <c r="Z136">
        <v>3452552118</v>
      </c>
      <c r="AA136" t="s">
        <v>690</v>
      </c>
      <c r="AB136">
        <v>288202</v>
      </c>
      <c r="AC136">
        <v>3452552118</v>
      </c>
      <c r="AD136">
        <v>0</v>
      </c>
      <c r="AE136">
        <v>0</v>
      </c>
      <c r="AF136">
        <v>0</v>
      </c>
      <c r="AG136">
        <v>0</v>
      </c>
      <c r="AH136" t="s">
        <v>1005</v>
      </c>
    </row>
    <row r="137" spans="1:34" x14ac:dyDescent="0.35">
      <c r="A137" t="s">
        <v>718</v>
      </c>
      <c r="B137">
        <v>1331733</v>
      </c>
      <c r="C137">
        <v>665867</v>
      </c>
      <c r="D137">
        <v>665866</v>
      </c>
      <c r="E137">
        <v>611552118</v>
      </c>
      <c r="F137">
        <v>1500000000</v>
      </c>
      <c r="G137">
        <v>120000000</v>
      </c>
      <c r="H137">
        <v>0.50000037545063458</v>
      </c>
      <c r="I137">
        <v>0.49999962454936536</v>
      </c>
      <c r="J137">
        <v>0.99999849819858921</v>
      </c>
      <c r="K137" t="s">
        <v>976</v>
      </c>
      <c r="L137" t="s">
        <v>717</v>
      </c>
      <c r="M137" t="s">
        <v>717</v>
      </c>
      <c r="N137">
        <v>2231552118</v>
      </c>
      <c r="O137">
        <v>1675.6753178001898</v>
      </c>
      <c r="P137" t="s">
        <v>991</v>
      </c>
      <c r="Q137">
        <v>5.0962676499999997</v>
      </c>
      <c r="R137" t="s">
        <v>990</v>
      </c>
      <c r="S137">
        <v>1</v>
      </c>
      <c r="T137">
        <v>1</v>
      </c>
      <c r="U137">
        <v>1331733</v>
      </c>
      <c r="V137" t="s">
        <v>717</v>
      </c>
      <c r="W137" t="s">
        <v>48</v>
      </c>
      <c r="X137" t="s">
        <v>717</v>
      </c>
      <c r="Y137">
        <v>1331733</v>
      </c>
      <c r="Z137">
        <v>2231552118</v>
      </c>
      <c r="AA137" t="s">
        <v>717</v>
      </c>
      <c r="AB137">
        <v>1331733</v>
      </c>
      <c r="AC137">
        <v>2231552118</v>
      </c>
      <c r="AD137">
        <v>0</v>
      </c>
      <c r="AE137">
        <v>0</v>
      </c>
      <c r="AF137">
        <v>0</v>
      </c>
      <c r="AG137">
        <v>0</v>
      </c>
      <c r="AH137" t="s">
        <v>1005</v>
      </c>
    </row>
    <row r="138" spans="1:34" x14ac:dyDescent="0.35">
      <c r="A138" t="s">
        <v>727</v>
      </c>
      <c r="B138">
        <v>1619794</v>
      </c>
      <c r="C138">
        <v>865191</v>
      </c>
      <c r="D138">
        <v>754603</v>
      </c>
      <c r="E138">
        <v>2612760590</v>
      </c>
      <c r="F138">
        <v>6000000000</v>
      </c>
      <c r="G138">
        <v>475000000</v>
      </c>
      <c r="H138">
        <v>0.53413643957194556</v>
      </c>
      <c r="I138">
        <v>0.46586356042805444</v>
      </c>
      <c r="J138">
        <v>0.87218082481209347</v>
      </c>
      <c r="K138" t="s">
        <v>976</v>
      </c>
      <c r="L138" t="s">
        <v>726</v>
      </c>
      <c r="M138" t="s">
        <v>726</v>
      </c>
      <c r="N138">
        <v>9087760590</v>
      </c>
      <c r="O138">
        <v>5610.4421858582018</v>
      </c>
      <c r="P138" t="s">
        <v>976</v>
      </c>
      <c r="Q138">
        <v>5.5005486105263159</v>
      </c>
      <c r="R138" t="s">
        <v>990</v>
      </c>
      <c r="S138">
        <v>5</v>
      </c>
      <c r="T138">
        <v>3</v>
      </c>
      <c r="U138">
        <v>1267011</v>
      </c>
      <c r="V138" t="s">
        <v>726</v>
      </c>
      <c r="W138" t="s">
        <v>59</v>
      </c>
      <c r="X138" t="s">
        <v>726</v>
      </c>
      <c r="Y138">
        <v>1267011</v>
      </c>
      <c r="Z138">
        <v>3635104236</v>
      </c>
      <c r="AA138" t="s">
        <v>726</v>
      </c>
      <c r="AB138">
        <v>1267011</v>
      </c>
      <c r="AC138">
        <v>3635104236</v>
      </c>
      <c r="AD138">
        <v>0</v>
      </c>
      <c r="AE138">
        <v>0</v>
      </c>
      <c r="AF138">
        <v>0</v>
      </c>
      <c r="AG138">
        <v>0</v>
      </c>
      <c r="AH138" t="s">
        <v>1005</v>
      </c>
    </row>
    <row r="139" spans="1:34" x14ac:dyDescent="0.35">
      <c r="A139" t="s">
        <v>739</v>
      </c>
      <c r="B139">
        <v>797281</v>
      </c>
      <c r="C139">
        <v>478369</v>
      </c>
      <c r="D139">
        <v>318912</v>
      </c>
      <c r="E139">
        <v>1645104236</v>
      </c>
      <c r="F139">
        <v>4000000000</v>
      </c>
      <c r="G139">
        <v>300000000</v>
      </c>
      <c r="H139">
        <v>0.6000005017051705</v>
      </c>
      <c r="I139">
        <v>0.39999949829482956</v>
      </c>
      <c r="J139">
        <v>0.66666527304235856</v>
      </c>
      <c r="K139" t="s">
        <v>977</v>
      </c>
      <c r="L139" t="s">
        <v>738</v>
      </c>
      <c r="M139" t="s">
        <v>738</v>
      </c>
      <c r="N139">
        <v>5945104236</v>
      </c>
      <c r="O139">
        <v>7456.7238351346641</v>
      </c>
      <c r="P139" t="s">
        <v>976</v>
      </c>
      <c r="Q139">
        <v>5.4836807866666666</v>
      </c>
      <c r="R139" t="s">
        <v>990</v>
      </c>
      <c r="S139">
        <v>2</v>
      </c>
      <c r="T139">
        <v>1</v>
      </c>
      <c r="U139">
        <v>797281</v>
      </c>
      <c r="V139" t="s">
        <v>738</v>
      </c>
      <c r="W139" t="s">
        <v>21</v>
      </c>
      <c r="X139" t="s">
        <v>738</v>
      </c>
      <c r="Y139">
        <v>797281</v>
      </c>
      <c r="Z139">
        <v>5945104236</v>
      </c>
      <c r="AA139" t="s">
        <v>738</v>
      </c>
      <c r="AB139">
        <v>797281</v>
      </c>
      <c r="AC139">
        <v>5945104236</v>
      </c>
      <c r="AD139">
        <v>0</v>
      </c>
      <c r="AE139">
        <v>0</v>
      </c>
      <c r="AF139">
        <v>0</v>
      </c>
      <c r="AG139">
        <v>0</v>
      </c>
      <c r="AH139" t="s">
        <v>1005</v>
      </c>
    </row>
    <row r="140" spans="1:34" x14ac:dyDescent="0.35">
      <c r="A140" t="s">
        <v>751</v>
      </c>
      <c r="B140">
        <v>1107137</v>
      </c>
      <c r="C140">
        <v>664282</v>
      </c>
      <c r="D140">
        <v>442855</v>
      </c>
      <c r="E140">
        <v>3489104236</v>
      </c>
      <c r="F140">
        <v>7600000000</v>
      </c>
      <c r="G140">
        <v>520000000</v>
      </c>
      <c r="H140">
        <v>0.59999981935388302</v>
      </c>
      <c r="I140">
        <v>0.40000018064611698</v>
      </c>
      <c r="J140">
        <v>0.66666716846158713</v>
      </c>
      <c r="K140" t="s">
        <v>976</v>
      </c>
      <c r="L140" t="s">
        <v>750</v>
      </c>
      <c r="M140" t="s">
        <v>750</v>
      </c>
      <c r="N140">
        <v>11609104236</v>
      </c>
      <c r="O140">
        <v>10485.698008466883</v>
      </c>
      <c r="P140" t="s">
        <v>989</v>
      </c>
      <c r="Q140">
        <v>6.7098158384615383</v>
      </c>
      <c r="R140" t="s">
        <v>990</v>
      </c>
      <c r="S140">
        <v>2</v>
      </c>
      <c r="T140">
        <v>2</v>
      </c>
      <c r="U140">
        <v>598645</v>
      </c>
      <c r="V140" t="s">
        <v>750</v>
      </c>
      <c r="W140" t="s">
        <v>18</v>
      </c>
      <c r="X140" t="s">
        <v>750</v>
      </c>
      <c r="Y140">
        <v>598645</v>
      </c>
      <c r="Z140">
        <v>5804552118</v>
      </c>
      <c r="AA140" t="s">
        <v>750</v>
      </c>
      <c r="AB140">
        <v>598645</v>
      </c>
      <c r="AC140">
        <v>5804552118</v>
      </c>
      <c r="AD140">
        <v>0</v>
      </c>
      <c r="AE140">
        <v>0</v>
      </c>
      <c r="AF140">
        <v>0</v>
      </c>
      <c r="AG140">
        <v>0</v>
      </c>
      <c r="AH140" t="s">
        <v>1005</v>
      </c>
    </row>
    <row r="141" spans="1:34" x14ac:dyDescent="0.35">
      <c r="A141" t="s">
        <v>755</v>
      </c>
      <c r="B141">
        <v>546483</v>
      </c>
      <c r="C141">
        <v>327890</v>
      </c>
      <c r="D141">
        <v>218593</v>
      </c>
      <c r="E141">
        <v>522552118</v>
      </c>
      <c r="F141">
        <v>1100000000</v>
      </c>
      <c r="G141">
        <v>110000000</v>
      </c>
      <c r="H141">
        <v>0.60000036597661777</v>
      </c>
      <c r="I141">
        <v>0.39999963402338223</v>
      </c>
      <c r="J141">
        <v>0.66666565006557077</v>
      </c>
      <c r="K141" t="s">
        <v>977</v>
      </c>
      <c r="L141" t="s">
        <v>754</v>
      </c>
      <c r="M141" t="s">
        <v>754</v>
      </c>
      <c r="N141">
        <v>1732552118</v>
      </c>
      <c r="O141">
        <v>3170.3678211399074</v>
      </c>
      <c r="P141" t="s">
        <v>991</v>
      </c>
      <c r="Q141">
        <v>4.7504738</v>
      </c>
      <c r="R141" t="s">
        <v>993</v>
      </c>
      <c r="S141">
        <v>1</v>
      </c>
      <c r="T141">
        <v>1</v>
      </c>
      <c r="U141">
        <v>546483</v>
      </c>
      <c r="V141" t="s">
        <v>754</v>
      </c>
      <c r="W141" t="s">
        <v>756</v>
      </c>
      <c r="X141" t="s">
        <v>754</v>
      </c>
      <c r="Y141">
        <v>546483</v>
      </c>
      <c r="Z141">
        <v>1732552118</v>
      </c>
      <c r="AA141" t="s">
        <v>754</v>
      </c>
      <c r="AB141">
        <v>546483</v>
      </c>
      <c r="AC141">
        <v>1732552118</v>
      </c>
      <c r="AD141">
        <v>0</v>
      </c>
      <c r="AE141">
        <v>0</v>
      </c>
      <c r="AF141">
        <v>0</v>
      </c>
      <c r="AG141">
        <v>0</v>
      </c>
      <c r="AH141" t="s">
        <v>1005</v>
      </c>
    </row>
    <row r="142" spans="1:34" x14ac:dyDescent="0.35">
      <c r="A142" t="s">
        <v>759</v>
      </c>
      <c r="B142">
        <v>530545</v>
      </c>
      <c r="C142">
        <v>318327</v>
      </c>
      <c r="D142">
        <v>212218</v>
      </c>
      <c r="E142">
        <v>822552118</v>
      </c>
      <c r="F142">
        <v>2000000000</v>
      </c>
      <c r="G142">
        <v>160000000</v>
      </c>
      <c r="H142">
        <v>0.6</v>
      </c>
      <c r="I142">
        <v>0.4</v>
      </c>
      <c r="J142">
        <v>0.66666666666666663</v>
      </c>
      <c r="K142" t="s">
        <v>977</v>
      </c>
      <c r="L142" t="s">
        <v>758</v>
      </c>
      <c r="M142" t="s">
        <v>758</v>
      </c>
      <c r="N142">
        <v>2982552118</v>
      </c>
      <c r="O142">
        <v>5621.6760463297178</v>
      </c>
      <c r="P142" t="s">
        <v>976</v>
      </c>
      <c r="Q142">
        <v>5.1409507374999999</v>
      </c>
      <c r="R142" t="s">
        <v>990</v>
      </c>
      <c r="S142">
        <v>1</v>
      </c>
      <c r="T142">
        <v>1</v>
      </c>
      <c r="U142">
        <v>530545</v>
      </c>
      <c r="V142" t="s">
        <v>758</v>
      </c>
      <c r="W142" t="s">
        <v>24</v>
      </c>
      <c r="X142" t="s">
        <v>758</v>
      </c>
      <c r="Y142">
        <v>530545</v>
      </c>
      <c r="Z142">
        <v>2982552118</v>
      </c>
      <c r="AA142" t="s">
        <v>758</v>
      </c>
      <c r="AB142">
        <v>530545</v>
      </c>
      <c r="AC142">
        <v>2982552118</v>
      </c>
      <c r="AD142">
        <v>0</v>
      </c>
      <c r="AE142">
        <v>0</v>
      </c>
      <c r="AF142">
        <v>0</v>
      </c>
      <c r="AG142">
        <v>0</v>
      </c>
      <c r="AH142" t="s">
        <v>1005</v>
      </c>
    </row>
    <row r="143" spans="1:34" x14ac:dyDescent="0.35">
      <c r="A143" t="s">
        <v>763</v>
      </c>
      <c r="B143">
        <v>683875</v>
      </c>
      <c r="C143">
        <v>410325</v>
      </c>
      <c r="D143">
        <v>273550</v>
      </c>
      <c r="E143">
        <v>1045104236</v>
      </c>
      <c r="F143">
        <v>2400000000</v>
      </c>
      <c r="G143">
        <v>190000000</v>
      </c>
      <c r="H143">
        <v>0.6</v>
      </c>
      <c r="I143">
        <v>0.4</v>
      </c>
      <c r="J143">
        <v>0.66666666666666663</v>
      </c>
      <c r="K143" t="s">
        <v>977</v>
      </c>
      <c r="L143" t="s">
        <v>762</v>
      </c>
      <c r="M143" t="s">
        <v>762</v>
      </c>
      <c r="N143">
        <v>3635104236</v>
      </c>
      <c r="O143">
        <v>5315.4512681411079</v>
      </c>
      <c r="P143" t="s">
        <v>976</v>
      </c>
      <c r="Q143">
        <v>5.5005486105263159</v>
      </c>
      <c r="R143" t="s">
        <v>990</v>
      </c>
      <c r="S143">
        <v>2</v>
      </c>
      <c r="T143">
        <v>2</v>
      </c>
      <c r="U143">
        <v>482064</v>
      </c>
      <c r="V143" t="s">
        <v>762</v>
      </c>
      <c r="W143" t="s">
        <v>59</v>
      </c>
      <c r="X143" t="s">
        <v>762</v>
      </c>
      <c r="Y143">
        <v>482064</v>
      </c>
      <c r="Z143">
        <v>1817552118</v>
      </c>
      <c r="AA143" t="s">
        <v>762</v>
      </c>
      <c r="AB143">
        <v>482064</v>
      </c>
      <c r="AC143">
        <v>1817552118</v>
      </c>
      <c r="AD143">
        <v>0</v>
      </c>
      <c r="AE143">
        <v>0</v>
      </c>
      <c r="AF143">
        <v>0</v>
      </c>
      <c r="AG143">
        <v>0</v>
      </c>
      <c r="AH143" t="s">
        <v>1005</v>
      </c>
    </row>
    <row r="144" spans="1:34" x14ac:dyDescent="0.35">
      <c r="A144" t="s">
        <v>768</v>
      </c>
      <c r="B144">
        <v>447420</v>
      </c>
      <c r="C144">
        <v>268452</v>
      </c>
      <c r="D144">
        <v>178968</v>
      </c>
      <c r="E144">
        <v>522552118</v>
      </c>
      <c r="F144">
        <v>1200000000</v>
      </c>
      <c r="G144">
        <v>95000000</v>
      </c>
      <c r="H144">
        <v>0.6</v>
      </c>
      <c r="I144">
        <v>0.4</v>
      </c>
      <c r="J144">
        <v>0.66666666666666663</v>
      </c>
      <c r="K144" t="s">
        <v>977</v>
      </c>
      <c r="L144" t="s">
        <v>767</v>
      </c>
      <c r="M144" t="s">
        <v>767</v>
      </c>
      <c r="N144">
        <v>1817552118</v>
      </c>
      <c r="O144">
        <v>4062.2951991417458</v>
      </c>
      <c r="P144" t="s">
        <v>991</v>
      </c>
      <c r="Q144">
        <v>5.5005486105263159</v>
      </c>
      <c r="R144" t="s">
        <v>990</v>
      </c>
      <c r="S144">
        <v>1</v>
      </c>
      <c r="T144">
        <v>1</v>
      </c>
      <c r="U144">
        <v>447420</v>
      </c>
      <c r="V144" t="s">
        <v>767</v>
      </c>
      <c r="W144" t="s">
        <v>259</v>
      </c>
      <c r="X144" t="s">
        <v>767</v>
      </c>
      <c r="Y144">
        <v>447420</v>
      </c>
      <c r="Z144">
        <v>1817552118</v>
      </c>
      <c r="AA144" t="s">
        <v>767</v>
      </c>
      <c r="AB144">
        <v>447420</v>
      </c>
      <c r="AC144">
        <v>1817552118</v>
      </c>
      <c r="AD144">
        <v>0</v>
      </c>
      <c r="AE144">
        <v>0</v>
      </c>
      <c r="AF144">
        <v>0</v>
      </c>
      <c r="AG144">
        <v>0</v>
      </c>
      <c r="AH144" t="s">
        <v>1005</v>
      </c>
    </row>
    <row r="145" spans="1:34" x14ac:dyDescent="0.35">
      <c r="A145" t="s">
        <v>772</v>
      </c>
      <c r="B145">
        <v>424611</v>
      </c>
      <c r="C145">
        <v>254767</v>
      </c>
      <c r="D145">
        <v>169844</v>
      </c>
      <c r="E145">
        <v>1488552118</v>
      </c>
      <c r="F145">
        <v>2400000000</v>
      </c>
      <c r="G145">
        <v>180000000</v>
      </c>
      <c r="H145">
        <v>0.60000094203871313</v>
      </c>
      <c r="I145">
        <v>0.39999905796128693</v>
      </c>
      <c r="J145">
        <v>0.66666404989657213</v>
      </c>
      <c r="K145" t="s">
        <v>977</v>
      </c>
      <c r="L145" t="s">
        <v>771</v>
      </c>
      <c r="M145" t="s">
        <v>771</v>
      </c>
      <c r="N145">
        <v>4068552118</v>
      </c>
      <c r="O145">
        <v>9581.8340033583681</v>
      </c>
      <c r="P145" t="s">
        <v>976</v>
      </c>
      <c r="Q145">
        <v>8.2697339888888894</v>
      </c>
      <c r="R145" t="s">
        <v>990</v>
      </c>
      <c r="S145">
        <v>1</v>
      </c>
      <c r="T145">
        <v>1</v>
      </c>
      <c r="U145">
        <v>424611</v>
      </c>
      <c r="V145" t="s">
        <v>771</v>
      </c>
      <c r="W145" t="s">
        <v>215</v>
      </c>
      <c r="X145" t="s">
        <v>771</v>
      </c>
      <c r="Y145">
        <v>424611</v>
      </c>
      <c r="Z145">
        <v>4068552118</v>
      </c>
      <c r="AA145" t="s">
        <v>771</v>
      </c>
      <c r="AB145">
        <v>424611</v>
      </c>
      <c r="AC145">
        <v>4068552118</v>
      </c>
      <c r="AD145">
        <v>0</v>
      </c>
      <c r="AE145">
        <v>0</v>
      </c>
      <c r="AF145">
        <v>0</v>
      </c>
      <c r="AG145">
        <v>0</v>
      </c>
      <c r="AH145" t="s">
        <v>1005</v>
      </c>
    </row>
    <row r="146" spans="1:34" x14ac:dyDescent="0.35">
      <c r="A146" t="s">
        <v>775</v>
      </c>
      <c r="B146">
        <v>407160</v>
      </c>
      <c r="C146">
        <v>244296</v>
      </c>
      <c r="D146">
        <v>162864</v>
      </c>
      <c r="E146">
        <v>611552118</v>
      </c>
      <c r="F146">
        <v>1500000000</v>
      </c>
      <c r="G146">
        <v>140000000</v>
      </c>
      <c r="H146">
        <v>0.6</v>
      </c>
      <c r="I146">
        <v>0.4</v>
      </c>
      <c r="J146">
        <v>0.66666666666666663</v>
      </c>
      <c r="K146" t="s">
        <v>977</v>
      </c>
      <c r="L146" t="s">
        <v>774</v>
      </c>
      <c r="M146" t="s">
        <v>774</v>
      </c>
      <c r="N146">
        <v>2251552118</v>
      </c>
      <c r="O146">
        <v>5529.895171431378</v>
      </c>
      <c r="P146" t="s">
        <v>976</v>
      </c>
      <c r="Q146">
        <v>4.3682294142857145</v>
      </c>
      <c r="R146" t="s">
        <v>993</v>
      </c>
      <c r="S146">
        <v>1</v>
      </c>
      <c r="T146">
        <v>1</v>
      </c>
      <c r="U146">
        <v>407160</v>
      </c>
      <c r="V146" t="s">
        <v>774</v>
      </c>
      <c r="W146" t="s">
        <v>24</v>
      </c>
      <c r="X146" t="s">
        <v>774</v>
      </c>
      <c r="Y146">
        <v>407160</v>
      </c>
      <c r="Z146">
        <v>2251552118</v>
      </c>
      <c r="AA146" t="s">
        <v>774</v>
      </c>
      <c r="AB146">
        <v>407160</v>
      </c>
      <c r="AC146">
        <v>2251552118</v>
      </c>
      <c r="AD146">
        <v>0</v>
      </c>
      <c r="AE146">
        <v>0</v>
      </c>
      <c r="AF146">
        <v>0</v>
      </c>
      <c r="AG146">
        <v>0</v>
      </c>
      <c r="AH146" t="s">
        <v>1005</v>
      </c>
    </row>
    <row r="147" spans="1:34" x14ac:dyDescent="0.35">
      <c r="A147" t="s">
        <v>780</v>
      </c>
      <c r="B147">
        <v>683122</v>
      </c>
      <c r="C147">
        <v>409873</v>
      </c>
      <c r="D147">
        <v>273249</v>
      </c>
      <c r="E147">
        <v>1067104236</v>
      </c>
      <c r="F147">
        <v>2700000000</v>
      </c>
      <c r="G147">
        <v>230000000</v>
      </c>
      <c r="H147">
        <v>0.59999970722652762</v>
      </c>
      <c r="I147">
        <v>0.40000029277347238</v>
      </c>
      <c r="J147">
        <v>0.66666747992670905</v>
      </c>
      <c r="K147" t="s">
        <v>976</v>
      </c>
      <c r="L147" t="s">
        <v>779</v>
      </c>
      <c r="M147" t="s">
        <v>779</v>
      </c>
      <c r="N147">
        <v>3997104236</v>
      </c>
      <c r="O147">
        <v>5851.2304332169069</v>
      </c>
      <c r="P147" t="s">
        <v>976</v>
      </c>
      <c r="Q147">
        <v>4.6395836347826087</v>
      </c>
      <c r="R147" t="s">
        <v>993</v>
      </c>
      <c r="S147">
        <v>2</v>
      </c>
      <c r="T147">
        <v>2</v>
      </c>
      <c r="U147">
        <v>361295</v>
      </c>
      <c r="V147" t="s">
        <v>779</v>
      </c>
      <c r="W147" t="s">
        <v>24</v>
      </c>
      <c r="X147" t="s">
        <v>779</v>
      </c>
      <c r="Y147">
        <v>361295</v>
      </c>
      <c r="Z147">
        <v>1014552118</v>
      </c>
      <c r="AA147" t="s">
        <v>787</v>
      </c>
      <c r="AB147">
        <v>321827</v>
      </c>
      <c r="AC147">
        <v>2982552118</v>
      </c>
      <c r="AD147">
        <v>-39468</v>
      </c>
      <c r="AE147">
        <v>-0.10924037144161973</v>
      </c>
      <c r="AF147">
        <v>1968000000</v>
      </c>
      <c r="AG147">
        <v>1.9397722059656672</v>
      </c>
      <c r="AH147" t="s">
        <v>1005</v>
      </c>
    </row>
    <row r="148" spans="1:34" x14ac:dyDescent="0.35">
      <c r="A148" t="s">
        <v>786</v>
      </c>
      <c r="B148">
        <v>706674</v>
      </c>
      <c r="C148">
        <v>424004</v>
      </c>
      <c r="D148">
        <v>282670</v>
      </c>
      <c r="E148">
        <v>733656354</v>
      </c>
      <c r="F148">
        <v>2100000000</v>
      </c>
      <c r="G148">
        <v>180000000</v>
      </c>
      <c r="H148">
        <v>0.59999943396813804</v>
      </c>
      <c r="I148">
        <v>0.40000056603186196</v>
      </c>
      <c r="J148">
        <v>0.6666682389788775</v>
      </c>
      <c r="K148" t="s">
        <v>976</v>
      </c>
      <c r="L148" t="s">
        <v>843</v>
      </c>
      <c r="M148" t="s">
        <v>843</v>
      </c>
      <c r="N148">
        <v>3013656354</v>
      </c>
      <c r="O148">
        <v>4264.5637932059199</v>
      </c>
      <c r="P148" t="s">
        <v>991</v>
      </c>
      <c r="Q148">
        <v>4.0758686333333332</v>
      </c>
      <c r="R148" t="s">
        <v>993</v>
      </c>
      <c r="S148">
        <v>3</v>
      </c>
      <c r="T148">
        <v>3</v>
      </c>
      <c r="U148">
        <v>368139</v>
      </c>
      <c r="V148" t="s">
        <v>843</v>
      </c>
      <c r="W148" t="s">
        <v>602</v>
      </c>
      <c r="X148" t="s">
        <v>785</v>
      </c>
      <c r="Y148">
        <v>322660</v>
      </c>
      <c r="Z148">
        <v>1024552118</v>
      </c>
      <c r="AA148" t="s">
        <v>843</v>
      </c>
      <c r="AB148">
        <v>368139</v>
      </c>
      <c r="AC148">
        <v>994552118</v>
      </c>
      <c r="AD148">
        <v>45479</v>
      </c>
      <c r="AE148">
        <v>0.14095022624434389</v>
      </c>
      <c r="AF148">
        <v>-30000000</v>
      </c>
      <c r="AG148">
        <v>-2.9281087289695105E-2</v>
      </c>
      <c r="AH148" t="s">
        <v>1008</v>
      </c>
    </row>
    <row r="149" spans="1:34" x14ac:dyDescent="0.35">
      <c r="A149" t="s">
        <v>792</v>
      </c>
      <c r="B149">
        <v>825199</v>
      </c>
      <c r="C149">
        <v>495119</v>
      </c>
      <c r="D149">
        <v>330080</v>
      </c>
      <c r="E149">
        <v>1789656354</v>
      </c>
      <c r="F149">
        <v>4200000000</v>
      </c>
      <c r="G149">
        <v>350000000</v>
      </c>
      <c r="H149">
        <v>0.59999951526843831</v>
      </c>
      <c r="I149">
        <v>0.40000048473156175</v>
      </c>
      <c r="J149">
        <v>0.66666801314431479</v>
      </c>
      <c r="K149" t="s">
        <v>976</v>
      </c>
      <c r="L149" t="s">
        <v>791</v>
      </c>
      <c r="M149" t="s">
        <v>791</v>
      </c>
      <c r="N149">
        <v>6339656354</v>
      </c>
      <c r="O149">
        <v>7682.5788131105346</v>
      </c>
      <c r="P149" t="s">
        <v>976</v>
      </c>
      <c r="Q149">
        <v>5.1133038685714283</v>
      </c>
      <c r="R149" t="s">
        <v>990</v>
      </c>
      <c r="S149">
        <v>3</v>
      </c>
      <c r="T149">
        <v>3</v>
      </c>
      <c r="U149">
        <v>305152</v>
      </c>
      <c r="V149" t="s">
        <v>791</v>
      </c>
      <c r="W149" t="s">
        <v>24</v>
      </c>
      <c r="X149" t="s">
        <v>791</v>
      </c>
      <c r="Y149">
        <v>305152</v>
      </c>
      <c r="Z149">
        <v>1822552118</v>
      </c>
      <c r="AA149" t="s">
        <v>798</v>
      </c>
      <c r="AB149">
        <v>278203</v>
      </c>
      <c r="AC149">
        <v>2694552118</v>
      </c>
      <c r="AD149">
        <v>-26949</v>
      </c>
      <c r="AE149">
        <v>-8.831336514261745E-2</v>
      </c>
      <c r="AF149">
        <v>872000000</v>
      </c>
      <c r="AG149">
        <v>0.47844996660885614</v>
      </c>
      <c r="AH149" t="s">
        <v>1005</v>
      </c>
    </row>
    <row r="150" spans="1:34" x14ac:dyDescent="0.35">
      <c r="A150" t="s">
        <v>797</v>
      </c>
      <c r="B150">
        <v>286294</v>
      </c>
      <c r="C150">
        <v>171776</v>
      </c>
      <c r="D150">
        <v>114518</v>
      </c>
      <c r="E150">
        <v>611552118</v>
      </c>
      <c r="F150">
        <v>1500000000</v>
      </c>
      <c r="G150">
        <v>140000000</v>
      </c>
      <c r="H150">
        <v>0.59999860283484807</v>
      </c>
      <c r="I150">
        <v>0.40000139716515193</v>
      </c>
      <c r="J150">
        <v>0.66667054769001488</v>
      </c>
      <c r="K150" t="s">
        <v>976</v>
      </c>
      <c r="L150" t="s">
        <v>796</v>
      </c>
      <c r="M150" t="s">
        <v>796</v>
      </c>
      <c r="N150">
        <v>2251552118</v>
      </c>
      <c r="O150">
        <v>7864.4753924287625</v>
      </c>
      <c r="P150" t="s">
        <v>976</v>
      </c>
      <c r="Q150">
        <v>4.3682294142857145</v>
      </c>
      <c r="R150" t="s">
        <v>993</v>
      </c>
      <c r="S150">
        <v>1</v>
      </c>
      <c r="T150">
        <v>1</v>
      </c>
      <c r="U150">
        <v>286294</v>
      </c>
      <c r="V150" t="s">
        <v>796</v>
      </c>
      <c r="W150" t="s">
        <v>24</v>
      </c>
      <c r="X150" t="s">
        <v>796</v>
      </c>
      <c r="Y150">
        <v>286294</v>
      </c>
      <c r="Z150">
        <v>2251552118</v>
      </c>
      <c r="AA150" t="s">
        <v>796</v>
      </c>
      <c r="AB150">
        <v>286294</v>
      </c>
      <c r="AC150">
        <v>2251552118</v>
      </c>
      <c r="AD150">
        <v>0</v>
      </c>
      <c r="AE150">
        <v>0</v>
      </c>
      <c r="AF150">
        <v>0</v>
      </c>
      <c r="AG150">
        <v>0</v>
      </c>
      <c r="AH150" t="s">
        <v>1005</v>
      </c>
    </row>
    <row r="151" spans="1:34" x14ac:dyDescent="0.35">
      <c r="A151" t="s">
        <v>808</v>
      </c>
      <c r="B151">
        <v>253912</v>
      </c>
      <c r="C151">
        <v>152347</v>
      </c>
      <c r="D151">
        <v>101565</v>
      </c>
      <c r="E151">
        <v>822552118</v>
      </c>
      <c r="F151">
        <v>1800000000</v>
      </c>
      <c r="G151">
        <v>120000000</v>
      </c>
      <c r="H151">
        <v>0.59999921232553011</v>
      </c>
      <c r="I151">
        <v>0.40000078767446989</v>
      </c>
      <c r="J151">
        <v>0.66666885465417769</v>
      </c>
      <c r="K151" t="s">
        <v>976</v>
      </c>
      <c r="L151" t="s">
        <v>807</v>
      </c>
      <c r="M151" t="s">
        <v>807</v>
      </c>
      <c r="N151">
        <v>2742552118</v>
      </c>
      <c r="O151">
        <v>10801.191428526419</v>
      </c>
      <c r="P151" t="s">
        <v>989</v>
      </c>
      <c r="Q151">
        <v>6.8546009833333335</v>
      </c>
      <c r="R151" t="s">
        <v>990</v>
      </c>
      <c r="S151">
        <v>1</v>
      </c>
      <c r="T151">
        <v>1</v>
      </c>
      <c r="U151">
        <v>253912</v>
      </c>
      <c r="V151" t="s">
        <v>807</v>
      </c>
      <c r="W151" t="s">
        <v>367</v>
      </c>
      <c r="X151" t="s">
        <v>807</v>
      </c>
      <c r="Y151">
        <v>253912</v>
      </c>
      <c r="Z151">
        <v>2742552118</v>
      </c>
      <c r="AA151" t="s">
        <v>807</v>
      </c>
      <c r="AB151">
        <v>253912</v>
      </c>
      <c r="AC151">
        <v>2742552118</v>
      </c>
      <c r="AD151">
        <v>0</v>
      </c>
      <c r="AE151">
        <v>0</v>
      </c>
      <c r="AF151">
        <v>0</v>
      </c>
      <c r="AG151">
        <v>0</v>
      </c>
      <c r="AH151" t="s">
        <v>1005</v>
      </c>
    </row>
    <row r="152" spans="1:34" x14ac:dyDescent="0.35">
      <c r="A152" t="s">
        <v>810</v>
      </c>
      <c r="B152">
        <v>467381</v>
      </c>
      <c r="C152">
        <v>280428</v>
      </c>
      <c r="D152">
        <v>186953</v>
      </c>
      <c r="E152">
        <v>1134104236</v>
      </c>
      <c r="F152">
        <v>2900000000</v>
      </c>
      <c r="G152">
        <v>220000000</v>
      </c>
      <c r="H152">
        <v>0.59999871625076762</v>
      </c>
      <c r="I152">
        <v>0.40000128374923244</v>
      </c>
      <c r="J152">
        <v>0.66667023264438641</v>
      </c>
      <c r="K152" t="s">
        <v>976</v>
      </c>
      <c r="L152" t="s">
        <v>809</v>
      </c>
      <c r="M152" t="s">
        <v>809</v>
      </c>
      <c r="N152">
        <v>4254104236</v>
      </c>
      <c r="O152">
        <v>9102.0050793677965</v>
      </c>
      <c r="P152" t="s">
        <v>976</v>
      </c>
      <c r="Q152">
        <v>5.1550192545454543</v>
      </c>
      <c r="R152" t="s">
        <v>990</v>
      </c>
      <c r="S152">
        <v>2</v>
      </c>
      <c r="T152">
        <v>2</v>
      </c>
      <c r="U152">
        <v>250967</v>
      </c>
      <c r="V152" t="s">
        <v>809</v>
      </c>
      <c r="W152" t="s">
        <v>98</v>
      </c>
      <c r="X152" t="s">
        <v>809</v>
      </c>
      <c r="Y152">
        <v>250967</v>
      </c>
      <c r="Z152">
        <v>2131552118</v>
      </c>
      <c r="AA152" t="s">
        <v>848</v>
      </c>
      <c r="AB152">
        <v>216414</v>
      </c>
      <c r="AC152">
        <v>2122552118</v>
      </c>
      <c r="AD152">
        <v>-34553</v>
      </c>
      <c r="AE152">
        <v>-0.13767945586471528</v>
      </c>
      <c r="AF152">
        <v>-9000000</v>
      </c>
      <c r="AG152">
        <v>-4.222275366386326E-3</v>
      </c>
      <c r="AH152" t="s">
        <v>1005</v>
      </c>
    </row>
    <row r="153" spans="1:34" x14ac:dyDescent="0.35">
      <c r="A153" t="s">
        <v>819</v>
      </c>
      <c r="B153">
        <v>272752</v>
      </c>
      <c r="C153">
        <v>163651</v>
      </c>
      <c r="D153">
        <v>109101</v>
      </c>
      <c r="E153">
        <v>1645104236</v>
      </c>
      <c r="F153">
        <v>3400000000</v>
      </c>
      <c r="G153">
        <v>275000000</v>
      </c>
      <c r="H153">
        <v>0.59999926673314952</v>
      </c>
      <c r="I153">
        <v>0.40000073326685048</v>
      </c>
      <c r="J153">
        <v>0.6666687035215183</v>
      </c>
      <c r="K153" t="s">
        <v>976</v>
      </c>
      <c r="L153" t="s">
        <v>818</v>
      </c>
      <c r="M153" t="s">
        <v>818</v>
      </c>
      <c r="N153">
        <v>5320104236</v>
      </c>
      <c r="O153">
        <v>19505.280386578284</v>
      </c>
      <c r="P153" t="s">
        <v>989</v>
      </c>
      <c r="Q153">
        <v>5.9821972218181818</v>
      </c>
      <c r="R153" t="s">
        <v>990</v>
      </c>
      <c r="S153">
        <v>2</v>
      </c>
      <c r="T153">
        <v>2</v>
      </c>
      <c r="U153">
        <v>210484</v>
      </c>
      <c r="V153" t="s">
        <v>818</v>
      </c>
      <c r="W153" t="s">
        <v>59</v>
      </c>
      <c r="X153" t="s">
        <v>818</v>
      </c>
      <c r="Y153">
        <v>210484</v>
      </c>
      <c r="Z153">
        <v>1817552118</v>
      </c>
      <c r="AA153" t="s">
        <v>866</v>
      </c>
      <c r="AB153">
        <v>62268</v>
      </c>
      <c r="AC153">
        <v>3502552118</v>
      </c>
      <c r="AD153">
        <v>-148216</v>
      </c>
      <c r="AE153">
        <v>-0.70416753767507267</v>
      </c>
      <c r="AF153">
        <v>1685000000</v>
      </c>
      <c r="AG153">
        <v>0.92707107725424798</v>
      </c>
      <c r="AH153" t="s">
        <v>1006</v>
      </c>
    </row>
    <row r="154" spans="1:34" x14ac:dyDescent="0.35">
      <c r="A154" t="s">
        <v>828</v>
      </c>
      <c r="B154">
        <v>228404</v>
      </c>
      <c r="C154">
        <v>137042</v>
      </c>
      <c r="D154">
        <v>91362</v>
      </c>
      <c r="E154">
        <v>489104236</v>
      </c>
      <c r="F154">
        <v>1400000000</v>
      </c>
      <c r="G154">
        <v>120000000</v>
      </c>
      <c r="H154">
        <v>0.59999824871718532</v>
      </c>
      <c r="I154">
        <v>0.40000175128281468</v>
      </c>
      <c r="J154">
        <v>0.66667153135535095</v>
      </c>
      <c r="K154" t="s">
        <v>976</v>
      </c>
      <c r="L154" t="s">
        <v>827</v>
      </c>
      <c r="M154" t="s">
        <v>827</v>
      </c>
      <c r="N154">
        <v>2009104236</v>
      </c>
      <c r="O154">
        <v>8796.2743034272607</v>
      </c>
      <c r="P154" t="s">
        <v>976</v>
      </c>
      <c r="Q154">
        <v>4.0758686333333332</v>
      </c>
      <c r="R154" t="s">
        <v>993</v>
      </c>
      <c r="S154">
        <v>2</v>
      </c>
      <c r="T154">
        <v>1</v>
      </c>
      <c r="U154">
        <v>228404</v>
      </c>
      <c r="V154" t="s">
        <v>827</v>
      </c>
      <c r="W154" t="s">
        <v>829</v>
      </c>
      <c r="X154" t="s">
        <v>827</v>
      </c>
      <c r="Y154">
        <v>228404</v>
      </c>
      <c r="Z154">
        <v>2009104236</v>
      </c>
      <c r="AA154" t="s">
        <v>827</v>
      </c>
      <c r="AB154">
        <v>228404</v>
      </c>
      <c r="AC154">
        <v>2009104236</v>
      </c>
      <c r="AD154">
        <v>0</v>
      </c>
      <c r="AE154">
        <v>0</v>
      </c>
      <c r="AF154">
        <v>0</v>
      </c>
      <c r="AG154">
        <v>0</v>
      </c>
      <c r="AH154" t="s">
        <v>1005</v>
      </c>
    </row>
    <row r="155" spans="1:34" x14ac:dyDescent="0.35">
      <c r="A155" t="s">
        <v>834</v>
      </c>
      <c r="B155">
        <v>1450354</v>
      </c>
      <c r="C155">
        <v>585827</v>
      </c>
      <c r="D155">
        <v>864527</v>
      </c>
      <c r="E155">
        <v>3977104236</v>
      </c>
      <c r="F155">
        <v>9600000000</v>
      </c>
      <c r="G155">
        <v>520000000</v>
      </c>
      <c r="H155">
        <v>0.4039200084944779</v>
      </c>
      <c r="I155">
        <v>0.59607999150552216</v>
      </c>
      <c r="J155">
        <v>1.4757377177904056</v>
      </c>
      <c r="K155" t="s">
        <v>976</v>
      </c>
      <c r="L155" t="s">
        <v>833</v>
      </c>
      <c r="M155" t="s">
        <v>833</v>
      </c>
      <c r="N155">
        <v>14097104236</v>
      </c>
      <c r="O155">
        <v>9719.767888391385</v>
      </c>
      <c r="P155" t="s">
        <v>976</v>
      </c>
      <c r="Q155">
        <v>7.648277376923077</v>
      </c>
      <c r="R155" t="s">
        <v>990</v>
      </c>
      <c r="S155">
        <v>2</v>
      </c>
      <c r="T155">
        <v>2</v>
      </c>
      <c r="U155">
        <v>1421925</v>
      </c>
      <c r="V155" t="s">
        <v>833</v>
      </c>
      <c r="W155" t="s">
        <v>18</v>
      </c>
      <c r="X155" t="s">
        <v>833</v>
      </c>
      <c r="Y155">
        <v>1421925</v>
      </c>
      <c r="Z155">
        <v>7048552118</v>
      </c>
      <c r="AA155" t="s">
        <v>833</v>
      </c>
      <c r="AB155">
        <v>1421925</v>
      </c>
      <c r="AC155">
        <v>7048552118</v>
      </c>
      <c r="AD155">
        <v>0</v>
      </c>
      <c r="AE155">
        <v>0</v>
      </c>
      <c r="AF155">
        <v>0</v>
      </c>
      <c r="AG155">
        <v>0</v>
      </c>
      <c r="AH155" t="s">
        <v>1005</v>
      </c>
    </row>
    <row r="156" spans="1:34" x14ac:dyDescent="0.35">
      <c r="A156" t="s">
        <v>841</v>
      </c>
      <c r="B156">
        <v>440000</v>
      </c>
      <c r="C156">
        <v>264000</v>
      </c>
      <c r="D156">
        <v>176000</v>
      </c>
      <c r="E156">
        <v>1223104236</v>
      </c>
      <c r="F156">
        <v>4000000000</v>
      </c>
      <c r="G156">
        <v>220000000</v>
      </c>
      <c r="H156">
        <v>0.6</v>
      </c>
      <c r="I156">
        <v>0.4</v>
      </c>
      <c r="J156">
        <v>0.66666666666666663</v>
      </c>
      <c r="K156" t="s">
        <v>977</v>
      </c>
      <c r="L156" t="s">
        <v>840</v>
      </c>
      <c r="M156" t="s">
        <v>840</v>
      </c>
      <c r="N156">
        <v>5443104236</v>
      </c>
      <c r="O156">
        <v>12370.691445454546</v>
      </c>
      <c r="P156" t="s">
        <v>989</v>
      </c>
      <c r="Q156">
        <v>5.5595647090909095</v>
      </c>
      <c r="R156" t="s">
        <v>990</v>
      </c>
      <c r="S156">
        <v>2</v>
      </c>
      <c r="T156">
        <v>2</v>
      </c>
      <c r="U156">
        <v>395000</v>
      </c>
      <c r="V156" t="s">
        <v>840</v>
      </c>
      <c r="W156" t="s">
        <v>24</v>
      </c>
      <c r="X156" t="s">
        <v>840</v>
      </c>
      <c r="Y156">
        <v>395000</v>
      </c>
      <c r="Z156">
        <v>2721552118</v>
      </c>
      <c r="AA156" t="s">
        <v>840</v>
      </c>
      <c r="AB156">
        <v>395000</v>
      </c>
      <c r="AC156">
        <v>2721552118</v>
      </c>
      <c r="AD156">
        <v>0</v>
      </c>
      <c r="AE156">
        <v>0</v>
      </c>
      <c r="AF156">
        <v>0</v>
      </c>
      <c r="AG156">
        <v>0</v>
      </c>
      <c r="AH156" t="s">
        <v>1005</v>
      </c>
    </row>
    <row r="157" spans="1:34" x14ac:dyDescent="0.35">
      <c r="A157" t="s">
        <v>847</v>
      </c>
      <c r="B157">
        <v>248213</v>
      </c>
      <c r="C157">
        <v>148928</v>
      </c>
      <c r="D157">
        <v>99285</v>
      </c>
      <c r="E157">
        <v>1223104236</v>
      </c>
      <c r="F157">
        <v>4400000000</v>
      </c>
      <c r="G157">
        <v>260000000</v>
      </c>
      <c r="H157">
        <v>0.60000080575956938</v>
      </c>
      <c r="I157">
        <v>0.39999919424043062</v>
      </c>
      <c r="J157">
        <v>0.66666442844864637</v>
      </c>
      <c r="K157" t="s">
        <v>977</v>
      </c>
      <c r="L157" t="s">
        <v>846</v>
      </c>
      <c r="M157" t="s">
        <v>846</v>
      </c>
      <c r="N157">
        <v>5883104236</v>
      </c>
      <c r="O157">
        <v>23701.837679734745</v>
      </c>
      <c r="P157" t="s">
        <v>989</v>
      </c>
      <c r="Q157">
        <v>4.7042470615384619</v>
      </c>
      <c r="R157" t="s">
        <v>993</v>
      </c>
      <c r="S157">
        <v>2</v>
      </c>
      <c r="T157">
        <v>2</v>
      </c>
      <c r="U157">
        <v>219058</v>
      </c>
      <c r="V157" t="s">
        <v>846</v>
      </c>
      <c r="W157" t="s">
        <v>18</v>
      </c>
      <c r="X157" t="s">
        <v>892</v>
      </c>
      <c r="Y157">
        <v>29155</v>
      </c>
      <c r="Z157">
        <v>2941552118</v>
      </c>
      <c r="AA157" t="s">
        <v>846</v>
      </c>
      <c r="AB157">
        <v>219058</v>
      </c>
      <c r="AC157">
        <v>2941552118</v>
      </c>
      <c r="AD157">
        <v>189903</v>
      </c>
      <c r="AE157">
        <v>6.5135654261704685</v>
      </c>
      <c r="AF157">
        <v>0</v>
      </c>
      <c r="AG157">
        <v>0</v>
      </c>
      <c r="AH157" t="s">
        <v>1007</v>
      </c>
    </row>
    <row r="158" spans="1:34" x14ac:dyDescent="0.35">
      <c r="A158" t="s">
        <v>853</v>
      </c>
      <c r="B158">
        <v>154182</v>
      </c>
      <c r="C158">
        <v>92509</v>
      </c>
      <c r="D158">
        <v>61673</v>
      </c>
      <c r="E158">
        <v>744552118</v>
      </c>
      <c r="F158">
        <v>1600000000</v>
      </c>
      <c r="G158">
        <v>140000000</v>
      </c>
      <c r="H158">
        <v>0.59999870283171841</v>
      </c>
      <c r="I158">
        <v>0.40000129716828164</v>
      </c>
      <c r="J158">
        <v>0.66667026991968348</v>
      </c>
      <c r="K158" t="s">
        <v>976</v>
      </c>
      <c r="L158" t="s">
        <v>852</v>
      </c>
      <c r="M158" t="s">
        <v>852</v>
      </c>
      <c r="N158">
        <v>2484552118</v>
      </c>
      <c r="O158">
        <v>16114.411007770039</v>
      </c>
      <c r="P158" t="s">
        <v>989</v>
      </c>
      <c r="Q158">
        <v>5.3182294142857147</v>
      </c>
      <c r="R158" t="s">
        <v>990</v>
      </c>
      <c r="S158">
        <v>1</v>
      </c>
      <c r="T158">
        <v>1</v>
      </c>
      <c r="U158">
        <v>154182</v>
      </c>
      <c r="V158" t="s">
        <v>852</v>
      </c>
      <c r="W158" t="s">
        <v>452</v>
      </c>
      <c r="X158" t="s">
        <v>852</v>
      </c>
      <c r="Y158">
        <v>154182</v>
      </c>
      <c r="Z158">
        <v>2484552118</v>
      </c>
      <c r="AA158" t="s">
        <v>852</v>
      </c>
      <c r="AB158">
        <v>154182</v>
      </c>
      <c r="AC158">
        <v>2484552118</v>
      </c>
      <c r="AD158">
        <v>0</v>
      </c>
      <c r="AE158">
        <v>0</v>
      </c>
      <c r="AF158">
        <v>0</v>
      </c>
      <c r="AG158">
        <v>0</v>
      </c>
      <c r="AH158" t="s">
        <v>1005</v>
      </c>
    </row>
    <row r="159" spans="1:34" x14ac:dyDescent="0.35">
      <c r="A159" t="s">
        <v>858</v>
      </c>
      <c r="B159">
        <v>74882</v>
      </c>
      <c r="C159">
        <v>44929</v>
      </c>
      <c r="D159">
        <v>29953</v>
      </c>
      <c r="E159">
        <v>1122552118</v>
      </c>
      <c r="F159">
        <v>2800000000</v>
      </c>
      <c r="G159">
        <v>180000000</v>
      </c>
      <c r="H159">
        <v>0.59999732913116632</v>
      </c>
      <c r="I159">
        <v>0.40000267086883362</v>
      </c>
      <c r="J159">
        <v>0.66667408577978593</v>
      </c>
      <c r="K159" t="s">
        <v>976</v>
      </c>
      <c r="L159" t="s">
        <v>857</v>
      </c>
      <c r="M159" t="s">
        <v>857</v>
      </c>
      <c r="N159">
        <v>4102552118</v>
      </c>
      <c r="O159">
        <v>54786.892951577145</v>
      </c>
      <c r="P159" t="s">
        <v>989</v>
      </c>
      <c r="Q159">
        <v>6.2364006555555553</v>
      </c>
      <c r="R159" t="s">
        <v>990</v>
      </c>
      <c r="S159">
        <v>1</v>
      </c>
      <c r="T159">
        <v>1</v>
      </c>
      <c r="U159">
        <v>74882</v>
      </c>
      <c r="V159" t="s">
        <v>857</v>
      </c>
      <c r="W159" t="s">
        <v>18</v>
      </c>
      <c r="X159" t="s">
        <v>857</v>
      </c>
      <c r="Y159">
        <v>74882</v>
      </c>
      <c r="Z159">
        <v>4102552118</v>
      </c>
      <c r="AA159" t="s">
        <v>857</v>
      </c>
      <c r="AB159">
        <v>74882</v>
      </c>
      <c r="AC159">
        <v>4102552118</v>
      </c>
      <c r="AD159">
        <v>0</v>
      </c>
      <c r="AE159">
        <v>0</v>
      </c>
      <c r="AF159">
        <v>0</v>
      </c>
      <c r="AG159">
        <v>0</v>
      </c>
      <c r="AH159" t="s">
        <v>1005</v>
      </c>
    </row>
    <row r="160" spans="1:34" x14ac:dyDescent="0.35">
      <c r="A160" t="s">
        <v>860</v>
      </c>
      <c r="B160">
        <v>71064</v>
      </c>
      <c r="C160">
        <v>42638</v>
      </c>
      <c r="D160">
        <v>28426</v>
      </c>
      <c r="E160">
        <v>822552118</v>
      </c>
      <c r="F160">
        <v>2100000000</v>
      </c>
      <c r="G160">
        <v>160000000</v>
      </c>
      <c r="H160">
        <v>0.599994371270967</v>
      </c>
      <c r="I160">
        <v>0.400005628729033</v>
      </c>
      <c r="J160">
        <v>0.66668230217177171</v>
      </c>
      <c r="K160" t="s">
        <v>976</v>
      </c>
      <c r="L160" t="s">
        <v>859</v>
      </c>
      <c r="M160" t="s">
        <v>859</v>
      </c>
      <c r="N160">
        <v>3082552118</v>
      </c>
      <c r="O160">
        <v>43377.126505685017</v>
      </c>
      <c r="P160" t="s">
        <v>989</v>
      </c>
      <c r="Q160">
        <v>5.1409507374999999</v>
      </c>
      <c r="R160" t="s">
        <v>990</v>
      </c>
      <c r="S160">
        <v>1</v>
      </c>
      <c r="T160">
        <v>1</v>
      </c>
      <c r="U160">
        <v>71064</v>
      </c>
      <c r="V160" t="s">
        <v>859</v>
      </c>
      <c r="W160" t="s">
        <v>24</v>
      </c>
      <c r="X160" t="s">
        <v>859</v>
      </c>
      <c r="Y160">
        <v>71064</v>
      </c>
      <c r="Z160">
        <v>3082552118</v>
      </c>
      <c r="AA160" t="s">
        <v>859</v>
      </c>
      <c r="AB160">
        <v>71064</v>
      </c>
      <c r="AC160">
        <v>3082552118</v>
      </c>
      <c r="AD160">
        <v>0</v>
      </c>
      <c r="AE160">
        <v>0</v>
      </c>
      <c r="AF160">
        <v>0</v>
      </c>
      <c r="AG160">
        <v>0</v>
      </c>
      <c r="AH160" t="s">
        <v>1005</v>
      </c>
    </row>
    <row r="161" spans="1:34" x14ac:dyDescent="0.35">
      <c r="A161" t="s">
        <v>862</v>
      </c>
      <c r="B161">
        <v>107147</v>
      </c>
      <c r="C161">
        <v>64288</v>
      </c>
      <c r="D161">
        <v>42859</v>
      </c>
      <c r="E161">
        <v>1645104236</v>
      </c>
      <c r="F161">
        <v>4000000000</v>
      </c>
      <c r="G161">
        <v>300000000</v>
      </c>
      <c r="H161">
        <v>0.59999813340550834</v>
      </c>
      <c r="I161">
        <v>0.40000186659449166</v>
      </c>
      <c r="J161">
        <v>0.66667185166749632</v>
      </c>
      <c r="K161" t="s">
        <v>976</v>
      </c>
      <c r="L161" t="s">
        <v>861</v>
      </c>
      <c r="M161" t="s">
        <v>861</v>
      </c>
      <c r="N161">
        <v>5945104236</v>
      </c>
      <c r="O161">
        <v>55485.494096894923</v>
      </c>
      <c r="P161" t="s">
        <v>989</v>
      </c>
      <c r="Q161">
        <v>5.4836807866666666</v>
      </c>
      <c r="R161" t="s">
        <v>990</v>
      </c>
      <c r="S161">
        <v>2</v>
      </c>
      <c r="T161">
        <v>2</v>
      </c>
      <c r="U161">
        <v>71002</v>
      </c>
      <c r="V161" t="s">
        <v>861</v>
      </c>
      <c r="W161" t="s">
        <v>38</v>
      </c>
      <c r="X161" t="s">
        <v>861</v>
      </c>
      <c r="Y161">
        <v>71002</v>
      </c>
      <c r="Z161">
        <v>2972552118</v>
      </c>
      <c r="AA161" t="s">
        <v>861</v>
      </c>
      <c r="AB161">
        <v>71002</v>
      </c>
      <c r="AC161">
        <v>2972552118</v>
      </c>
      <c r="AD161">
        <v>0</v>
      </c>
      <c r="AE161">
        <v>0</v>
      </c>
      <c r="AF161">
        <v>0</v>
      </c>
      <c r="AG161">
        <v>0</v>
      </c>
      <c r="AH161" t="s">
        <v>1005</v>
      </c>
    </row>
    <row r="162" spans="1:34" x14ac:dyDescent="0.35">
      <c r="A162" t="s">
        <v>865</v>
      </c>
      <c r="B162">
        <v>67572</v>
      </c>
      <c r="C162">
        <v>40543</v>
      </c>
      <c r="D162">
        <v>27029</v>
      </c>
      <c r="E162">
        <v>1122552118</v>
      </c>
      <c r="F162">
        <v>2600000000</v>
      </c>
      <c r="G162">
        <v>200000000</v>
      </c>
      <c r="H162">
        <v>0.59999704019416322</v>
      </c>
      <c r="I162">
        <v>0.40000295980583672</v>
      </c>
      <c r="J162">
        <v>0.66667488839010436</v>
      </c>
      <c r="K162" t="s">
        <v>976</v>
      </c>
      <c r="L162" t="s">
        <v>864</v>
      </c>
      <c r="M162" t="s">
        <v>864</v>
      </c>
      <c r="N162">
        <v>3922552118</v>
      </c>
      <c r="O162">
        <v>58049.963268809566</v>
      </c>
      <c r="P162" t="s">
        <v>989</v>
      </c>
      <c r="Q162">
        <v>5.6127605899999997</v>
      </c>
      <c r="R162" t="s">
        <v>990</v>
      </c>
      <c r="S162">
        <v>1</v>
      </c>
      <c r="T162">
        <v>1</v>
      </c>
      <c r="U162">
        <v>67572</v>
      </c>
      <c r="V162" t="s">
        <v>864</v>
      </c>
      <c r="W162" t="s">
        <v>21</v>
      </c>
      <c r="X162" t="s">
        <v>864</v>
      </c>
      <c r="Y162">
        <v>67572</v>
      </c>
      <c r="Z162">
        <v>3922552118</v>
      </c>
      <c r="AA162" t="s">
        <v>864</v>
      </c>
      <c r="AB162">
        <v>67572</v>
      </c>
      <c r="AC162">
        <v>3922552118</v>
      </c>
      <c r="AD162">
        <v>0</v>
      </c>
      <c r="AE162">
        <v>0</v>
      </c>
      <c r="AF162">
        <v>0</v>
      </c>
      <c r="AG162">
        <v>0</v>
      </c>
      <c r="AH162" t="s">
        <v>1005</v>
      </c>
    </row>
    <row r="163" spans="1:34" x14ac:dyDescent="0.35">
      <c r="A163" t="s">
        <v>869</v>
      </c>
      <c r="B163">
        <v>51740</v>
      </c>
      <c r="C163">
        <v>31044</v>
      </c>
      <c r="D163">
        <v>20696</v>
      </c>
      <c r="E163">
        <v>522552118</v>
      </c>
      <c r="F163">
        <v>1200000000</v>
      </c>
      <c r="G163">
        <v>90000000</v>
      </c>
      <c r="H163">
        <v>0.6</v>
      </c>
      <c r="I163">
        <v>0.4</v>
      </c>
      <c r="J163">
        <v>0.66666666666666663</v>
      </c>
      <c r="K163" t="s">
        <v>977</v>
      </c>
      <c r="L163" t="s">
        <v>868</v>
      </c>
      <c r="M163" t="s">
        <v>868</v>
      </c>
      <c r="N163">
        <v>1812552118</v>
      </c>
      <c r="O163">
        <v>35031.931155778897</v>
      </c>
      <c r="P163" t="s">
        <v>989</v>
      </c>
      <c r="Q163">
        <v>5.8061346444444446</v>
      </c>
      <c r="R163" t="s">
        <v>990</v>
      </c>
      <c r="S163">
        <v>1</v>
      </c>
      <c r="T163">
        <v>1</v>
      </c>
      <c r="U163">
        <v>51740</v>
      </c>
      <c r="V163" t="s">
        <v>868</v>
      </c>
      <c r="W163" t="s">
        <v>259</v>
      </c>
      <c r="X163" t="s">
        <v>868</v>
      </c>
      <c r="Y163">
        <v>51740</v>
      </c>
      <c r="Z163">
        <v>1812552118</v>
      </c>
      <c r="AA163" t="s">
        <v>868</v>
      </c>
      <c r="AB163">
        <v>51740</v>
      </c>
      <c r="AC163">
        <v>1812552118</v>
      </c>
      <c r="AD163">
        <v>0</v>
      </c>
      <c r="AE163">
        <v>0</v>
      </c>
      <c r="AF163">
        <v>0</v>
      </c>
      <c r="AG163">
        <v>0</v>
      </c>
      <c r="AH163" t="s">
        <v>1005</v>
      </c>
    </row>
    <row r="164" spans="1:34" x14ac:dyDescent="0.35">
      <c r="A164" t="s">
        <v>875</v>
      </c>
      <c r="B164">
        <v>44256</v>
      </c>
      <c r="C164">
        <v>26554</v>
      </c>
      <c r="D164">
        <v>17702</v>
      </c>
      <c r="E164">
        <v>744552118</v>
      </c>
      <c r="F164">
        <v>1800000000</v>
      </c>
      <c r="G164">
        <v>150000000</v>
      </c>
      <c r="H164">
        <v>0.60000903832248731</v>
      </c>
      <c r="I164">
        <v>0.39999096167751264</v>
      </c>
      <c r="J164">
        <v>0.66664156059350754</v>
      </c>
      <c r="K164" t="s">
        <v>977</v>
      </c>
      <c r="L164" t="s">
        <v>874</v>
      </c>
      <c r="M164" t="s">
        <v>874</v>
      </c>
      <c r="N164">
        <v>2694552118</v>
      </c>
      <c r="O164">
        <v>60885.577503615328</v>
      </c>
      <c r="P164" t="s">
        <v>989</v>
      </c>
      <c r="Q164">
        <v>4.963680786666667</v>
      </c>
      <c r="R164" t="s">
        <v>993</v>
      </c>
      <c r="S164">
        <v>1</v>
      </c>
      <c r="T164">
        <v>1</v>
      </c>
      <c r="U164">
        <v>44256</v>
      </c>
      <c r="V164" t="s">
        <v>874</v>
      </c>
      <c r="W164" t="s">
        <v>24</v>
      </c>
      <c r="X164" t="s">
        <v>874</v>
      </c>
      <c r="Y164">
        <v>44256</v>
      </c>
      <c r="Z164">
        <v>2694552118</v>
      </c>
      <c r="AA164" t="s">
        <v>874</v>
      </c>
      <c r="AB164">
        <v>44256</v>
      </c>
      <c r="AC164">
        <v>2694552118</v>
      </c>
      <c r="AD164">
        <v>0</v>
      </c>
      <c r="AE164">
        <v>0</v>
      </c>
      <c r="AF164">
        <v>0</v>
      </c>
      <c r="AG164">
        <v>0</v>
      </c>
      <c r="AH164" t="s">
        <v>1005</v>
      </c>
    </row>
    <row r="165" spans="1:34" x14ac:dyDescent="0.35">
      <c r="A165" t="s">
        <v>877</v>
      </c>
      <c r="B165">
        <v>79080</v>
      </c>
      <c r="C165">
        <v>47448</v>
      </c>
      <c r="D165">
        <v>31632</v>
      </c>
      <c r="E165">
        <v>2245104236</v>
      </c>
      <c r="F165">
        <v>5600000000</v>
      </c>
      <c r="G165">
        <v>360000000</v>
      </c>
      <c r="H165">
        <v>0.6</v>
      </c>
      <c r="I165">
        <v>0.4</v>
      </c>
      <c r="J165">
        <v>0.66666666666666663</v>
      </c>
      <c r="K165" t="s">
        <v>977</v>
      </c>
      <c r="L165" t="s">
        <v>876</v>
      </c>
      <c r="M165" t="s">
        <v>876</v>
      </c>
      <c r="N165">
        <v>8205104236</v>
      </c>
      <c r="O165">
        <v>103757.00854830552</v>
      </c>
      <c r="P165" t="s">
        <v>989</v>
      </c>
      <c r="Q165">
        <v>6.2364006555555553</v>
      </c>
      <c r="R165" t="s">
        <v>990</v>
      </c>
      <c r="S165">
        <v>2</v>
      </c>
      <c r="T165">
        <v>2</v>
      </c>
      <c r="U165">
        <v>43834</v>
      </c>
      <c r="V165" t="s">
        <v>876</v>
      </c>
      <c r="W165" t="s">
        <v>18</v>
      </c>
      <c r="X165" t="s">
        <v>876</v>
      </c>
      <c r="Y165">
        <v>43834</v>
      </c>
      <c r="Z165">
        <v>4102552118</v>
      </c>
      <c r="AA165" t="s">
        <v>876</v>
      </c>
      <c r="AB165">
        <v>43834</v>
      </c>
      <c r="AC165">
        <v>4102552118</v>
      </c>
      <c r="AD165">
        <v>0</v>
      </c>
      <c r="AE165">
        <v>0</v>
      </c>
      <c r="AF165">
        <v>0</v>
      </c>
      <c r="AG165">
        <v>0</v>
      </c>
      <c r="AH165" t="s">
        <v>1005</v>
      </c>
    </row>
    <row r="166" spans="1:34" x14ac:dyDescent="0.35">
      <c r="A166" t="s">
        <v>879</v>
      </c>
      <c r="B166">
        <v>39456</v>
      </c>
      <c r="C166">
        <v>23674</v>
      </c>
      <c r="D166">
        <v>15782</v>
      </c>
      <c r="E166">
        <v>611552118</v>
      </c>
      <c r="F166">
        <v>1300000000</v>
      </c>
      <c r="G166">
        <v>120000000</v>
      </c>
      <c r="H166">
        <v>0.60001013787510138</v>
      </c>
      <c r="I166">
        <v>0.39998986212489862</v>
      </c>
      <c r="J166">
        <v>0.66663850637830535</v>
      </c>
      <c r="K166" t="s">
        <v>977</v>
      </c>
      <c r="L166" t="s">
        <v>878</v>
      </c>
      <c r="M166" t="s">
        <v>878</v>
      </c>
      <c r="N166">
        <v>2031552118</v>
      </c>
      <c r="O166">
        <v>51489.054085563665</v>
      </c>
      <c r="P166" t="s">
        <v>989</v>
      </c>
      <c r="Q166">
        <v>5.0962676499999997</v>
      </c>
      <c r="R166" t="s">
        <v>990</v>
      </c>
      <c r="S166">
        <v>1</v>
      </c>
      <c r="T166">
        <v>1</v>
      </c>
      <c r="U166">
        <v>39456</v>
      </c>
      <c r="V166" t="s">
        <v>878</v>
      </c>
      <c r="W166" t="s">
        <v>59</v>
      </c>
      <c r="X166" t="s">
        <v>878</v>
      </c>
      <c r="Y166">
        <v>39456</v>
      </c>
      <c r="Z166">
        <v>2031552118</v>
      </c>
      <c r="AA166" t="s">
        <v>878</v>
      </c>
      <c r="AB166">
        <v>39456</v>
      </c>
      <c r="AC166">
        <v>2031552118</v>
      </c>
      <c r="AD166">
        <v>0</v>
      </c>
      <c r="AE166">
        <v>0</v>
      </c>
      <c r="AF166">
        <v>0</v>
      </c>
      <c r="AG166">
        <v>0</v>
      </c>
      <c r="AH166" t="s">
        <v>1005</v>
      </c>
    </row>
    <row r="167" spans="1:34" x14ac:dyDescent="0.35">
      <c r="A167" t="s">
        <v>881</v>
      </c>
      <c r="B167">
        <v>38190</v>
      </c>
      <c r="C167">
        <v>22914</v>
      </c>
      <c r="D167">
        <v>15276</v>
      </c>
      <c r="E167">
        <v>611552118</v>
      </c>
      <c r="F167">
        <v>1200000000</v>
      </c>
      <c r="G167">
        <v>110000000</v>
      </c>
      <c r="H167">
        <v>0.6</v>
      </c>
      <c r="I167">
        <v>0.4</v>
      </c>
      <c r="J167">
        <v>0.66666666666666663</v>
      </c>
      <c r="K167" t="s">
        <v>977</v>
      </c>
      <c r="L167" t="s">
        <v>880</v>
      </c>
      <c r="M167" t="s">
        <v>880</v>
      </c>
      <c r="N167">
        <v>1921552118</v>
      </c>
      <c r="O167">
        <v>50315.583084577112</v>
      </c>
      <c r="P167" t="s">
        <v>989</v>
      </c>
      <c r="Q167">
        <v>5.5595647090909095</v>
      </c>
      <c r="R167" t="s">
        <v>990</v>
      </c>
      <c r="S167">
        <v>1</v>
      </c>
      <c r="T167">
        <v>1</v>
      </c>
      <c r="U167">
        <v>38190</v>
      </c>
      <c r="V167" t="s">
        <v>880</v>
      </c>
      <c r="W167" t="s">
        <v>70</v>
      </c>
      <c r="X167" t="s">
        <v>880</v>
      </c>
      <c r="Y167">
        <v>38190</v>
      </c>
      <c r="Z167">
        <v>1921552118</v>
      </c>
      <c r="AA167" t="s">
        <v>880</v>
      </c>
      <c r="AB167">
        <v>38190</v>
      </c>
      <c r="AC167">
        <v>1921552118</v>
      </c>
      <c r="AD167">
        <v>0</v>
      </c>
      <c r="AE167">
        <v>0</v>
      </c>
      <c r="AF167">
        <v>0</v>
      </c>
      <c r="AG167">
        <v>0</v>
      </c>
      <c r="AH167" t="s">
        <v>1005</v>
      </c>
    </row>
    <row r="168" spans="1:34" x14ac:dyDescent="0.35">
      <c r="A168" t="s">
        <v>886</v>
      </c>
      <c r="B168">
        <v>34327</v>
      </c>
      <c r="C168">
        <v>20596</v>
      </c>
      <c r="D168">
        <v>13731</v>
      </c>
      <c r="E168">
        <v>822552118</v>
      </c>
      <c r="F168">
        <v>2200000000</v>
      </c>
      <c r="G168">
        <v>140000000</v>
      </c>
      <c r="H168">
        <v>0.59999417368252395</v>
      </c>
      <c r="I168">
        <v>0.40000582631747605</v>
      </c>
      <c r="J168">
        <v>0.66668285103903668</v>
      </c>
      <c r="K168" t="s">
        <v>976</v>
      </c>
      <c r="L168" t="s">
        <v>885</v>
      </c>
      <c r="M168" t="s">
        <v>885</v>
      </c>
      <c r="N168">
        <v>3162552118</v>
      </c>
      <c r="O168">
        <v>92130.163369942034</v>
      </c>
      <c r="P168" t="s">
        <v>989</v>
      </c>
      <c r="Q168">
        <v>5.8753722714285717</v>
      </c>
      <c r="R168" t="s">
        <v>990</v>
      </c>
      <c r="S168">
        <v>1</v>
      </c>
      <c r="T168">
        <v>1</v>
      </c>
      <c r="U168">
        <v>34327</v>
      </c>
      <c r="V168" t="s">
        <v>885</v>
      </c>
      <c r="W168" t="s">
        <v>38</v>
      </c>
      <c r="X168" t="s">
        <v>885</v>
      </c>
      <c r="Y168">
        <v>34327</v>
      </c>
      <c r="Z168">
        <v>3162552118</v>
      </c>
      <c r="AA168" t="s">
        <v>885</v>
      </c>
      <c r="AB168">
        <v>34327</v>
      </c>
      <c r="AC168">
        <v>3162552118</v>
      </c>
      <c r="AD168">
        <v>0</v>
      </c>
      <c r="AE168">
        <v>0</v>
      </c>
      <c r="AF168">
        <v>0</v>
      </c>
      <c r="AG168">
        <v>0</v>
      </c>
      <c r="AH168" t="s">
        <v>1005</v>
      </c>
    </row>
    <row r="169" spans="1:34" x14ac:dyDescent="0.35">
      <c r="A169" t="s">
        <v>889</v>
      </c>
      <c r="B169">
        <v>30967</v>
      </c>
      <c r="C169">
        <v>18580</v>
      </c>
      <c r="D169">
        <v>12387</v>
      </c>
      <c r="E169">
        <v>1122552118</v>
      </c>
      <c r="F169">
        <v>2800000000</v>
      </c>
      <c r="G169">
        <v>180000000</v>
      </c>
      <c r="H169">
        <v>0.59999354151193207</v>
      </c>
      <c r="I169">
        <v>0.40000645848806793</v>
      </c>
      <c r="J169">
        <v>0.66668460710441335</v>
      </c>
      <c r="K169" t="s">
        <v>976</v>
      </c>
      <c r="L169" t="s">
        <v>888</v>
      </c>
      <c r="M169" t="s">
        <v>888</v>
      </c>
      <c r="N169">
        <v>4102552118</v>
      </c>
      <c r="O169">
        <v>132481.41951109245</v>
      </c>
      <c r="P169" t="s">
        <v>989</v>
      </c>
      <c r="Q169">
        <v>6.2364006555555553</v>
      </c>
      <c r="R169" t="s">
        <v>990</v>
      </c>
      <c r="S169">
        <v>1</v>
      </c>
      <c r="T169">
        <v>1</v>
      </c>
      <c r="U169">
        <v>30967</v>
      </c>
      <c r="V169" t="s">
        <v>888</v>
      </c>
      <c r="W169" t="s">
        <v>215</v>
      </c>
      <c r="X169" t="s">
        <v>888</v>
      </c>
      <c r="Y169">
        <v>30967</v>
      </c>
      <c r="Z169">
        <v>4102552118</v>
      </c>
      <c r="AA169" t="s">
        <v>888</v>
      </c>
      <c r="AB169">
        <v>30967</v>
      </c>
      <c r="AC169">
        <v>4102552118</v>
      </c>
      <c r="AD169">
        <v>0</v>
      </c>
      <c r="AE169">
        <v>0</v>
      </c>
      <c r="AF169">
        <v>0</v>
      </c>
      <c r="AG169">
        <v>0</v>
      </c>
      <c r="AH169" t="s">
        <v>1005</v>
      </c>
    </row>
    <row r="170" spans="1:34" x14ac:dyDescent="0.35">
      <c r="A170" t="s">
        <v>891</v>
      </c>
      <c r="B170">
        <v>45240</v>
      </c>
      <c r="C170">
        <v>27144</v>
      </c>
      <c r="D170">
        <v>18096</v>
      </c>
      <c r="E170">
        <v>1223104236</v>
      </c>
      <c r="F170">
        <v>3200000000</v>
      </c>
      <c r="G170">
        <v>240000000</v>
      </c>
      <c r="H170">
        <v>0.6</v>
      </c>
      <c r="I170">
        <v>0.4</v>
      </c>
      <c r="J170">
        <v>0.66666666666666663</v>
      </c>
      <c r="K170" t="s">
        <v>977</v>
      </c>
      <c r="L170" t="s">
        <v>890</v>
      </c>
      <c r="M170" t="s">
        <v>890</v>
      </c>
      <c r="N170">
        <v>4663104236</v>
      </c>
      <c r="O170">
        <v>103074.80627763041</v>
      </c>
      <c r="P170" t="s">
        <v>989</v>
      </c>
      <c r="Q170">
        <v>5.0962676499999997</v>
      </c>
      <c r="R170" t="s">
        <v>990</v>
      </c>
      <c r="S170">
        <v>2</v>
      </c>
      <c r="T170">
        <v>2</v>
      </c>
      <c r="U170">
        <v>30240</v>
      </c>
      <c r="V170" t="s">
        <v>890</v>
      </c>
      <c r="W170" t="s">
        <v>452</v>
      </c>
      <c r="X170" t="s">
        <v>890</v>
      </c>
      <c r="Y170">
        <v>30240</v>
      </c>
      <c r="Z170">
        <v>2331552118</v>
      </c>
      <c r="AA170" t="s">
        <v>890</v>
      </c>
      <c r="AB170">
        <v>30240</v>
      </c>
      <c r="AC170">
        <v>2331552118</v>
      </c>
      <c r="AD170">
        <v>0</v>
      </c>
      <c r="AE170">
        <v>0</v>
      </c>
      <c r="AF170">
        <v>0</v>
      </c>
      <c r="AG170">
        <v>0</v>
      </c>
      <c r="AH170" t="s">
        <v>1005</v>
      </c>
    </row>
    <row r="171" spans="1:34" x14ac:dyDescent="0.35">
      <c r="A171" t="s">
        <v>895</v>
      </c>
      <c r="B171">
        <v>25310</v>
      </c>
      <c r="C171">
        <v>15186</v>
      </c>
      <c r="D171">
        <v>10124</v>
      </c>
      <c r="E171">
        <v>611552118</v>
      </c>
      <c r="F171">
        <v>1400000000</v>
      </c>
      <c r="G171">
        <v>120000000</v>
      </c>
      <c r="H171">
        <v>0.6</v>
      </c>
      <c r="I171">
        <v>0.4</v>
      </c>
      <c r="J171">
        <v>0.66666666666666663</v>
      </c>
      <c r="K171" t="s">
        <v>977</v>
      </c>
      <c r="L171" t="s">
        <v>894</v>
      </c>
      <c r="M171" t="s">
        <v>894</v>
      </c>
      <c r="N171">
        <v>2131552118</v>
      </c>
      <c r="O171">
        <v>84217.784195969973</v>
      </c>
      <c r="P171" t="s">
        <v>989</v>
      </c>
      <c r="Q171">
        <v>5.0962676499999997</v>
      </c>
      <c r="R171" t="s">
        <v>990</v>
      </c>
      <c r="S171">
        <v>1</v>
      </c>
      <c r="T171">
        <v>1</v>
      </c>
      <c r="U171">
        <v>25310</v>
      </c>
      <c r="V171" t="s">
        <v>894</v>
      </c>
      <c r="W171" t="s">
        <v>24</v>
      </c>
      <c r="X171" t="s">
        <v>894</v>
      </c>
      <c r="Y171">
        <v>25310</v>
      </c>
      <c r="Z171">
        <v>2131552118</v>
      </c>
      <c r="AA171" t="s">
        <v>894</v>
      </c>
      <c r="AB171">
        <v>25310</v>
      </c>
      <c r="AC171">
        <v>2131552118</v>
      </c>
      <c r="AD171">
        <v>0</v>
      </c>
      <c r="AE171">
        <v>0</v>
      </c>
      <c r="AF171">
        <v>0</v>
      </c>
      <c r="AG171">
        <v>0</v>
      </c>
      <c r="AH171" t="s">
        <v>1005</v>
      </c>
    </row>
    <row r="172" spans="1:34" x14ac:dyDescent="0.35">
      <c r="A172" t="s">
        <v>899</v>
      </c>
      <c r="B172">
        <v>23431</v>
      </c>
      <c r="C172">
        <v>14059</v>
      </c>
      <c r="D172">
        <v>9372</v>
      </c>
      <c r="E172">
        <v>1488552118</v>
      </c>
      <c r="F172">
        <v>3600000000</v>
      </c>
      <c r="G172">
        <v>210000000</v>
      </c>
      <c r="H172">
        <v>0.60001707140113525</v>
      </c>
      <c r="I172">
        <v>0.39998292859886475</v>
      </c>
      <c r="J172">
        <v>0.66661924745714485</v>
      </c>
      <c r="K172" t="s">
        <v>977</v>
      </c>
      <c r="L172" t="s">
        <v>898</v>
      </c>
      <c r="M172" t="s">
        <v>898</v>
      </c>
      <c r="N172">
        <v>5298552118</v>
      </c>
      <c r="O172">
        <v>226134.27160599205</v>
      </c>
      <c r="P172" t="s">
        <v>989</v>
      </c>
      <c r="Q172">
        <v>7.0883434190476189</v>
      </c>
      <c r="R172" t="s">
        <v>990</v>
      </c>
      <c r="S172">
        <v>1</v>
      </c>
      <c r="T172">
        <v>1</v>
      </c>
      <c r="U172">
        <v>23431</v>
      </c>
      <c r="V172" t="s">
        <v>898</v>
      </c>
      <c r="W172" t="s">
        <v>24</v>
      </c>
      <c r="X172" t="s">
        <v>898</v>
      </c>
      <c r="Y172">
        <v>23431</v>
      </c>
      <c r="Z172">
        <v>5298552118</v>
      </c>
      <c r="AA172" t="s">
        <v>898</v>
      </c>
      <c r="AB172">
        <v>23431</v>
      </c>
      <c r="AC172">
        <v>5298552118</v>
      </c>
      <c r="AD172">
        <v>0</v>
      </c>
      <c r="AE172">
        <v>0</v>
      </c>
      <c r="AF172">
        <v>0</v>
      </c>
      <c r="AG172">
        <v>0</v>
      </c>
      <c r="AH172" t="s">
        <v>1005</v>
      </c>
    </row>
    <row r="173" spans="1:34" x14ac:dyDescent="0.35">
      <c r="A173" t="s">
        <v>902</v>
      </c>
      <c r="B173">
        <v>20000</v>
      </c>
      <c r="C173">
        <v>12000</v>
      </c>
      <c r="D173">
        <v>8000</v>
      </c>
      <c r="E173">
        <v>611552118</v>
      </c>
      <c r="F173">
        <v>2000000000</v>
      </c>
      <c r="G173">
        <v>110000000</v>
      </c>
      <c r="H173">
        <v>0.6</v>
      </c>
      <c r="I173">
        <v>0.4</v>
      </c>
      <c r="J173">
        <v>0.66666666666666663</v>
      </c>
      <c r="K173" t="s">
        <v>977</v>
      </c>
      <c r="L173" t="s">
        <v>901</v>
      </c>
      <c r="M173" t="s">
        <v>901</v>
      </c>
      <c r="N173">
        <v>2721552118</v>
      </c>
      <c r="O173">
        <v>136077.6059</v>
      </c>
      <c r="P173" t="s">
        <v>989</v>
      </c>
      <c r="Q173">
        <v>5.5595647090909095</v>
      </c>
      <c r="R173" t="s">
        <v>990</v>
      </c>
      <c r="S173">
        <v>1</v>
      </c>
      <c r="T173">
        <v>1</v>
      </c>
      <c r="U173">
        <v>20000</v>
      </c>
      <c r="V173" t="s">
        <v>901</v>
      </c>
      <c r="W173" t="s">
        <v>24</v>
      </c>
      <c r="X173" t="s">
        <v>901</v>
      </c>
      <c r="Y173">
        <v>20000</v>
      </c>
      <c r="Z173">
        <v>2721552118</v>
      </c>
      <c r="AA173" t="s">
        <v>901</v>
      </c>
      <c r="AB173">
        <v>20000</v>
      </c>
      <c r="AC173">
        <v>2721552118</v>
      </c>
      <c r="AD173">
        <v>0</v>
      </c>
      <c r="AE173">
        <v>0</v>
      </c>
      <c r="AF173">
        <v>0</v>
      </c>
      <c r="AG173">
        <v>0</v>
      </c>
      <c r="AH173" t="s">
        <v>1005</v>
      </c>
    </row>
    <row r="174" spans="1:34" x14ac:dyDescent="0.35">
      <c r="A174" t="s">
        <v>904</v>
      </c>
      <c r="B174">
        <v>35371</v>
      </c>
      <c r="C174">
        <v>21223</v>
      </c>
      <c r="D174">
        <v>14148</v>
      </c>
      <c r="E174">
        <v>3489104236</v>
      </c>
      <c r="F174">
        <v>7600000000</v>
      </c>
      <c r="G174">
        <v>480000000</v>
      </c>
      <c r="H174">
        <v>0.60001130869921693</v>
      </c>
      <c r="I174">
        <v>0.39998869130078313</v>
      </c>
      <c r="J174">
        <v>0.66663525420534331</v>
      </c>
      <c r="K174" t="s">
        <v>977</v>
      </c>
      <c r="L174" t="s">
        <v>903</v>
      </c>
      <c r="M174" t="s">
        <v>903</v>
      </c>
      <c r="N174">
        <v>11569104236</v>
      </c>
      <c r="O174">
        <v>327078.80003392609</v>
      </c>
      <c r="P174" t="s">
        <v>989</v>
      </c>
      <c r="Q174">
        <v>7.2689671583333331</v>
      </c>
      <c r="R174" t="s">
        <v>990</v>
      </c>
      <c r="S174">
        <v>2</v>
      </c>
      <c r="T174">
        <v>2</v>
      </c>
      <c r="U174">
        <v>20000</v>
      </c>
      <c r="V174" t="s">
        <v>903</v>
      </c>
      <c r="W174" t="s">
        <v>18</v>
      </c>
      <c r="X174" t="s">
        <v>903</v>
      </c>
      <c r="Y174">
        <v>20000</v>
      </c>
      <c r="Z174">
        <v>5784552118</v>
      </c>
      <c r="AA174" t="s">
        <v>903</v>
      </c>
      <c r="AB174">
        <v>20000</v>
      </c>
      <c r="AC174">
        <v>5784552118</v>
      </c>
      <c r="AD174">
        <v>0</v>
      </c>
      <c r="AE174">
        <v>0</v>
      </c>
      <c r="AF174">
        <v>0</v>
      </c>
      <c r="AG174">
        <v>0</v>
      </c>
      <c r="AH174" t="s">
        <v>1005</v>
      </c>
    </row>
    <row r="175" spans="1:34" x14ac:dyDescent="0.35">
      <c r="A175" t="s">
        <v>907</v>
      </c>
      <c r="B175">
        <v>19059</v>
      </c>
      <c r="C175">
        <v>11435</v>
      </c>
      <c r="D175">
        <v>7624</v>
      </c>
      <c r="E175">
        <v>611552118</v>
      </c>
      <c r="F175">
        <v>1500000000</v>
      </c>
      <c r="G175">
        <v>120000000</v>
      </c>
      <c r="H175">
        <v>0.59997901254000729</v>
      </c>
      <c r="I175">
        <v>0.40002098745999265</v>
      </c>
      <c r="J175">
        <v>0.66672496720594665</v>
      </c>
      <c r="K175" t="s">
        <v>976</v>
      </c>
      <c r="L175" t="s">
        <v>906</v>
      </c>
      <c r="M175" t="s">
        <v>906</v>
      </c>
      <c r="N175">
        <v>2231552118</v>
      </c>
      <c r="O175">
        <v>117086.52699512041</v>
      </c>
      <c r="P175" t="s">
        <v>989</v>
      </c>
      <c r="Q175">
        <v>5.0962676499999997</v>
      </c>
      <c r="R175" t="s">
        <v>990</v>
      </c>
      <c r="S175">
        <v>1</v>
      </c>
      <c r="T175">
        <v>1</v>
      </c>
      <c r="U175">
        <v>19059</v>
      </c>
      <c r="V175" t="s">
        <v>906</v>
      </c>
      <c r="W175" t="s">
        <v>48</v>
      </c>
      <c r="X175" t="s">
        <v>906</v>
      </c>
      <c r="Y175">
        <v>19059</v>
      </c>
      <c r="Z175">
        <v>2231552118</v>
      </c>
      <c r="AA175" t="s">
        <v>906</v>
      </c>
      <c r="AB175">
        <v>19059</v>
      </c>
      <c r="AC175">
        <v>2231552118</v>
      </c>
      <c r="AD175">
        <v>0</v>
      </c>
      <c r="AE175">
        <v>0</v>
      </c>
      <c r="AF175">
        <v>0</v>
      </c>
      <c r="AG175">
        <v>0</v>
      </c>
      <c r="AH175" t="s">
        <v>1005</v>
      </c>
    </row>
    <row r="176" spans="1:34" x14ac:dyDescent="0.35">
      <c r="A176" t="s">
        <v>910</v>
      </c>
      <c r="B176">
        <v>18562</v>
      </c>
      <c r="C176">
        <v>11137</v>
      </c>
      <c r="D176">
        <v>7425</v>
      </c>
      <c r="E176">
        <v>1122552118</v>
      </c>
      <c r="F176">
        <v>2800000000</v>
      </c>
      <c r="G176">
        <v>180000000</v>
      </c>
      <c r="H176">
        <v>0.59998922529899801</v>
      </c>
      <c r="I176">
        <v>0.40001077470100205</v>
      </c>
      <c r="J176">
        <v>0.66669659692915506</v>
      </c>
      <c r="K176" t="s">
        <v>976</v>
      </c>
      <c r="L176" t="s">
        <v>909</v>
      </c>
      <c r="M176" t="s">
        <v>909</v>
      </c>
      <c r="N176">
        <v>4102552118</v>
      </c>
      <c r="O176">
        <v>221018.86208382717</v>
      </c>
      <c r="P176" t="s">
        <v>989</v>
      </c>
      <c r="Q176">
        <v>6.2364006555555553</v>
      </c>
      <c r="R176" t="s">
        <v>990</v>
      </c>
      <c r="S176">
        <v>1</v>
      </c>
      <c r="T176">
        <v>1</v>
      </c>
      <c r="U176">
        <v>18562</v>
      </c>
      <c r="V176" t="s">
        <v>909</v>
      </c>
      <c r="W176" t="s">
        <v>215</v>
      </c>
      <c r="X176" t="s">
        <v>909</v>
      </c>
      <c r="Y176">
        <v>18562</v>
      </c>
      <c r="Z176">
        <v>4102552118</v>
      </c>
      <c r="AA176" t="s">
        <v>909</v>
      </c>
      <c r="AB176">
        <v>18562</v>
      </c>
      <c r="AC176">
        <v>4102552118</v>
      </c>
      <c r="AD176">
        <v>0</v>
      </c>
      <c r="AE176">
        <v>0</v>
      </c>
      <c r="AF176">
        <v>0</v>
      </c>
      <c r="AG176">
        <v>0</v>
      </c>
      <c r="AH176" t="s">
        <v>1005</v>
      </c>
    </row>
    <row r="177" spans="1:34" x14ac:dyDescent="0.35">
      <c r="A177" t="s">
        <v>912</v>
      </c>
      <c r="B177">
        <v>18492</v>
      </c>
      <c r="C177">
        <v>11095</v>
      </c>
      <c r="D177">
        <v>7397</v>
      </c>
      <c r="E177">
        <v>822552118</v>
      </c>
      <c r="F177">
        <v>2000000000</v>
      </c>
      <c r="G177">
        <v>150000000</v>
      </c>
      <c r="H177">
        <v>0.5999891845122215</v>
      </c>
      <c r="I177">
        <v>0.4000108154877785</v>
      </c>
      <c r="J177">
        <v>0.66669671022983323</v>
      </c>
      <c r="K177" t="s">
        <v>976</v>
      </c>
      <c r="L177" t="s">
        <v>911</v>
      </c>
      <c r="M177" t="s">
        <v>911</v>
      </c>
      <c r="N177">
        <v>2972552118</v>
      </c>
      <c r="O177">
        <v>160748.00551589875</v>
      </c>
      <c r="P177" t="s">
        <v>989</v>
      </c>
      <c r="Q177">
        <v>5.4836807866666666</v>
      </c>
      <c r="R177" t="s">
        <v>990</v>
      </c>
      <c r="S177">
        <v>1</v>
      </c>
      <c r="T177">
        <v>1</v>
      </c>
      <c r="U177">
        <v>18492</v>
      </c>
      <c r="V177" t="s">
        <v>911</v>
      </c>
      <c r="W177" t="s">
        <v>788</v>
      </c>
      <c r="X177" t="s">
        <v>911</v>
      </c>
      <c r="Y177">
        <v>18492</v>
      </c>
      <c r="Z177">
        <v>2972552118</v>
      </c>
      <c r="AA177" t="s">
        <v>911</v>
      </c>
      <c r="AB177">
        <v>18492</v>
      </c>
      <c r="AC177">
        <v>2972552118</v>
      </c>
      <c r="AD177">
        <v>0</v>
      </c>
      <c r="AE177">
        <v>0</v>
      </c>
      <c r="AF177">
        <v>0</v>
      </c>
      <c r="AG177">
        <v>0</v>
      </c>
      <c r="AH177" t="s">
        <v>1005</v>
      </c>
    </row>
    <row r="178" spans="1:34" x14ac:dyDescent="0.35">
      <c r="A178" t="s">
        <v>914</v>
      </c>
      <c r="B178">
        <v>18205</v>
      </c>
      <c r="C178">
        <v>10923</v>
      </c>
      <c r="D178">
        <v>7282</v>
      </c>
      <c r="E178">
        <v>822552118</v>
      </c>
      <c r="F178">
        <v>1800000000</v>
      </c>
      <c r="G178">
        <v>120000000</v>
      </c>
      <c r="H178">
        <v>0.6</v>
      </c>
      <c r="I178">
        <v>0.4</v>
      </c>
      <c r="J178">
        <v>0.66666666666666663</v>
      </c>
      <c r="K178" t="s">
        <v>977</v>
      </c>
      <c r="L178" t="s">
        <v>913</v>
      </c>
      <c r="M178" t="s">
        <v>913</v>
      </c>
      <c r="N178">
        <v>2742552118</v>
      </c>
      <c r="O178">
        <v>150648.28992035156</v>
      </c>
      <c r="P178" t="s">
        <v>989</v>
      </c>
      <c r="Q178">
        <v>6.8546009833333335</v>
      </c>
      <c r="R178" t="s">
        <v>990</v>
      </c>
      <c r="S178">
        <v>1</v>
      </c>
      <c r="T178">
        <v>1</v>
      </c>
      <c r="U178">
        <v>18205</v>
      </c>
      <c r="V178" t="s">
        <v>913</v>
      </c>
      <c r="W178" t="s">
        <v>367</v>
      </c>
      <c r="X178" t="s">
        <v>913</v>
      </c>
      <c r="Y178">
        <v>18205</v>
      </c>
      <c r="Z178">
        <v>2742552118</v>
      </c>
      <c r="AA178" t="s">
        <v>913</v>
      </c>
      <c r="AB178">
        <v>18205</v>
      </c>
      <c r="AC178">
        <v>2742552118</v>
      </c>
      <c r="AD178">
        <v>0</v>
      </c>
      <c r="AE178">
        <v>0</v>
      </c>
      <c r="AF178">
        <v>0</v>
      </c>
      <c r="AG178">
        <v>0</v>
      </c>
      <c r="AH178" t="s">
        <v>1005</v>
      </c>
    </row>
    <row r="179" spans="1:34" x14ac:dyDescent="0.35">
      <c r="A179" t="s">
        <v>918</v>
      </c>
      <c r="B179">
        <v>16898</v>
      </c>
      <c r="C179">
        <v>10139</v>
      </c>
      <c r="D179">
        <v>6759</v>
      </c>
      <c r="E179">
        <v>611552118</v>
      </c>
      <c r="F179">
        <v>2000000000</v>
      </c>
      <c r="G179">
        <v>110000000</v>
      </c>
      <c r="H179">
        <v>0.60001183572020356</v>
      </c>
      <c r="I179">
        <v>0.39998816427979644</v>
      </c>
      <c r="J179">
        <v>0.66663379031462666</v>
      </c>
      <c r="K179" t="s">
        <v>977</v>
      </c>
      <c r="L179" t="s">
        <v>917</v>
      </c>
      <c r="M179" t="s">
        <v>917</v>
      </c>
      <c r="N179">
        <v>2721552118</v>
      </c>
      <c r="O179">
        <v>161057.64694046634</v>
      </c>
      <c r="P179" t="s">
        <v>989</v>
      </c>
      <c r="Q179">
        <v>5.5595647090909095</v>
      </c>
      <c r="R179" t="s">
        <v>990</v>
      </c>
      <c r="S179">
        <v>1</v>
      </c>
      <c r="T179">
        <v>1</v>
      </c>
      <c r="U179">
        <v>16898</v>
      </c>
      <c r="V179" t="s">
        <v>917</v>
      </c>
      <c r="W179" t="s">
        <v>24</v>
      </c>
      <c r="X179" t="s">
        <v>917</v>
      </c>
      <c r="Y179">
        <v>16898</v>
      </c>
      <c r="Z179">
        <v>2721552118</v>
      </c>
      <c r="AA179" t="s">
        <v>917</v>
      </c>
      <c r="AB179">
        <v>16898</v>
      </c>
      <c r="AC179">
        <v>2721552118</v>
      </c>
      <c r="AD179">
        <v>0</v>
      </c>
      <c r="AE179">
        <v>0</v>
      </c>
      <c r="AF179">
        <v>0</v>
      </c>
      <c r="AG179">
        <v>0</v>
      </c>
      <c r="AH179" t="s">
        <v>1005</v>
      </c>
    </row>
    <row r="180" spans="1:34" x14ac:dyDescent="0.35">
      <c r="A180" t="s">
        <v>920</v>
      </c>
      <c r="B180">
        <v>16588</v>
      </c>
      <c r="C180">
        <v>9953</v>
      </c>
      <c r="D180">
        <v>6635</v>
      </c>
      <c r="E180">
        <v>1488552118</v>
      </c>
      <c r="F180">
        <v>3200000000</v>
      </c>
      <c r="G180">
        <v>210000000</v>
      </c>
      <c r="H180">
        <v>0.60001205690860859</v>
      </c>
      <c r="I180">
        <v>0.39998794309139135</v>
      </c>
      <c r="J180">
        <v>0.66663317592685623</v>
      </c>
      <c r="K180" t="s">
        <v>977</v>
      </c>
      <c r="L180" t="s">
        <v>919</v>
      </c>
      <c r="M180" t="s">
        <v>919</v>
      </c>
      <c r="N180">
        <v>4898552118</v>
      </c>
      <c r="O180">
        <v>295306.97600675188</v>
      </c>
      <c r="P180" t="s">
        <v>989</v>
      </c>
      <c r="Q180">
        <v>7.0883434190476189</v>
      </c>
      <c r="R180" t="s">
        <v>990</v>
      </c>
      <c r="S180">
        <v>1</v>
      </c>
      <c r="T180">
        <v>1</v>
      </c>
      <c r="U180">
        <v>16588</v>
      </c>
      <c r="V180" t="s">
        <v>919</v>
      </c>
      <c r="W180" t="s">
        <v>59</v>
      </c>
      <c r="X180" t="s">
        <v>919</v>
      </c>
      <c r="Y180">
        <v>16588</v>
      </c>
      <c r="Z180">
        <v>4898552118</v>
      </c>
      <c r="AA180" t="s">
        <v>919</v>
      </c>
      <c r="AB180">
        <v>16588</v>
      </c>
      <c r="AC180">
        <v>4898552118</v>
      </c>
      <c r="AD180">
        <v>0</v>
      </c>
      <c r="AE180">
        <v>0</v>
      </c>
      <c r="AF180">
        <v>0</v>
      </c>
      <c r="AG180">
        <v>0</v>
      </c>
      <c r="AH180" t="s">
        <v>1005</v>
      </c>
    </row>
    <row r="181" spans="1:34" x14ac:dyDescent="0.35">
      <c r="A181" t="s">
        <v>924</v>
      </c>
      <c r="B181">
        <v>15778</v>
      </c>
      <c r="C181">
        <v>9467</v>
      </c>
      <c r="D181">
        <v>6311</v>
      </c>
      <c r="E181">
        <v>1122552118</v>
      </c>
      <c r="F181">
        <v>2800000000</v>
      </c>
      <c r="G181">
        <v>180000000</v>
      </c>
      <c r="H181">
        <v>0.60001267587780449</v>
      </c>
      <c r="I181">
        <v>0.39998732412219545</v>
      </c>
      <c r="J181">
        <v>0.66663145663885071</v>
      </c>
      <c r="K181" t="s">
        <v>977</v>
      </c>
      <c r="L181" t="s">
        <v>923</v>
      </c>
      <c r="M181" t="s">
        <v>923</v>
      </c>
      <c r="N181">
        <v>4102552118</v>
      </c>
      <c r="O181">
        <v>260017.24667258209</v>
      </c>
      <c r="P181" t="s">
        <v>989</v>
      </c>
      <c r="Q181">
        <v>6.2364006555555553</v>
      </c>
      <c r="R181" t="s">
        <v>990</v>
      </c>
      <c r="S181">
        <v>1</v>
      </c>
      <c r="T181">
        <v>1</v>
      </c>
      <c r="U181">
        <v>15778</v>
      </c>
      <c r="V181" t="s">
        <v>923</v>
      </c>
      <c r="W181" t="s">
        <v>18</v>
      </c>
      <c r="X181" t="s">
        <v>923</v>
      </c>
      <c r="Y181">
        <v>15778</v>
      </c>
      <c r="Z181">
        <v>4102552118</v>
      </c>
      <c r="AA181" t="s">
        <v>923</v>
      </c>
      <c r="AB181">
        <v>15778</v>
      </c>
      <c r="AC181">
        <v>4102552118</v>
      </c>
      <c r="AD181">
        <v>0</v>
      </c>
      <c r="AE181">
        <v>0</v>
      </c>
      <c r="AF181">
        <v>0</v>
      </c>
      <c r="AG181">
        <v>0</v>
      </c>
      <c r="AH181" t="s">
        <v>1005</v>
      </c>
    </row>
    <row r="182" spans="1:34" x14ac:dyDescent="0.35">
      <c r="A182" t="s">
        <v>926</v>
      </c>
      <c r="B182">
        <v>15413</v>
      </c>
      <c r="C182">
        <v>9248</v>
      </c>
      <c r="D182">
        <v>6165</v>
      </c>
      <c r="E182">
        <v>744552118</v>
      </c>
      <c r="F182">
        <v>1800000000</v>
      </c>
      <c r="G182">
        <v>150000000</v>
      </c>
      <c r="H182">
        <v>0.60001297605917081</v>
      </c>
      <c r="I182">
        <v>0.39998702394082919</v>
      </c>
      <c r="J182">
        <v>0.66663062283737029</v>
      </c>
      <c r="K182" t="s">
        <v>977</v>
      </c>
      <c r="L182" t="s">
        <v>925</v>
      </c>
      <c r="M182" t="s">
        <v>925</v>
      </c>
      <c r="N182">
        <v>2694552118</v>
      </c>
      <c r="O182">
        <v>174823.33861026407</v>
      </c>
      <c r="P182" t="s">
        <v>989</v>
      </c>
      <c r="Q182">
        <v>4.963680786666667</v>
      </c>
      <c r="R182" t="s">
        <v>993</v>
      </c>
      <c r="S182">
        <v>1</v>
      </c>
      <c r="T182">
        <v>1</v>
      </c>
      <c r="U182">
        <v>15413</v>
      </c>
      <c r="V182" t="s">
        <v>925</v>
      </c>
      <c r="W182" t="s">
        <v>24</v>
      </c>
      <c r="X182" t="s">
        <v>925</v>
      </c>
      <c r="Y182">
        <v>15413</v>
      </c>
      <c r="Z182">
        <v>2694552118</v>
      </c>
      <c r="AA182" t="s">
        <v>925</v>
      </c>
      <c r="AB182">
        <v>15413</v>
      </c>
      <c r="AC182">
        <v>2694552118</v>
      </c>
      <c r="AD182">
        <v>0</v>
      </c>
      <c r="AE182">
        <v>0</v>
      </c>
      <c r="AF182">
        <v>0</v>
      </c>
      <c r="AG182">
        <v>0</v>
      </c>
      <c r="AH182" t="s">
        <v>1005</v>
      </c>
    </row>
    <row r="183" spans="1:34" x14ac:dyDescent="0.35">
      <c r="A183" t="s">
        <v>931</v>
      </c>
      <c r="B183">
        <v>14155</v>
      </c>
      <c r="C183">
        <v>8493</v>
      </c>
      <c r="D183">
        <v>5662</v>
      </c>
      <c r="E183">
        <v>1488552118</v>
      </c>
      <c r="F183">
        <v>2600000000</v>
      </c>
      <c r="G183">
        <v>180000000</v>
      </c>
      <c r="H183">
        <v>0.6</v>
      </c>
      <c r="I183">
        <v>0.4</v>
      </c>
      <c r="J183">
        <v>0.66666666666666663</v>
      </c>
      <c r="K183" t="s">
        <v>977</v>
      </c>
      <c r="L183" t="s">
        <v>930</v>
      </c>
      <c r="M183" t="s">
        <v>930</v>
      </c>
      <c r="N183">
        <v>4268552118</v>
      </c>
      <c r="O183">
        <v>301557.90307311906</v>
      </c>
      <c r="P183" t="s">
        <v>989</v>
      </c>
      <c r="Q183">
        <v>8.2697339888888894</v>
      </c>
      <c r="R183" t="s">
        <v>990</v>
      </c>
      <c r="S183">
        <v>1</v>
      </c>
      <c r="T183">
        <v>1</v>
      </c>
      <c r="U183">
        <v>14155</v>
      </c>
      <c r="V183" t="s">
        <v>930</v>
      </c>
      <c r="W183" t="s">
        <v>18</v>
      </c>
      <c r="X183" t="s">
        <v>930</v>
      </c>
      <c r="Y183">
        <v>14155</v>
      </c>
      <c r="Z183">
        <v>4268552118</v>
      </c>
      <c r="AA183" t="s">
        <v>930</v>
      </c>
      <c r="AB183">
        <v>14155</v>
      </c>
      <c r="AC183">
        <v>4268552118</v>
      </c>
      <c r="AD183">
        <v>0</v>
      </c>
      <c r="AE183">
        <v>0</v>
      </c>
      <c r="AF183">
        <v>0</v>
      </c>
      <c r="AG183">
        <v>0</v>
      </c>
      <c r="AH183" t="s">
        <v>1005</v>
      </c>
    </row>
    <row r="184" spans="1:34" x14ac:dyDescent="0.35">
      <c r="A184" t="s">
        <v>933</v>
      </c>
      <c r="B184">
        <v>13990</v>
      </c>
      <c r="C184">
        <v>8394</v>
      </c>
      <c r="D184">
        <v>5596</v>
      </c>
      <c r="E184">
        <v>611552118</v>
      </c>
      <c r="F184">
        <v>2000000000</v>
      </c>
      <c r="G184">
        <v>110000000</v>
      </c>
      <c r="H184">
        <v>0.6</v>
      </c>
      <c r="I184">
        <v>0.4</v>
      </c>
      <c r="J184">
        <v>0.66666666666666663</v>
      </c>
      <c r="K184" t="s">
        <v>977</v>
      </c>
      <c r="L184" t="s">
        <v>932</v>
      </c>
      <c r="M184" t="s">
        <v>932</v>
      </c>
      <c r="N184">
        <v>2721552118</v>
      </c>
      <c r="O184">
        <v>194535.5338098642</v>
      </c>
      <c r="P184" t="s">
        <v>989</v>
      </c>
      <c r="Q184">
        <v>5.5595647090909095</v>
      </c>
      <c r="R184" t="s">
        <v>990</v>
      </c>
      <c r="S184">
        <v>1</v>
      </c>
      <c r="T184">
        <v>1</v>
      </c>
      <c r="U184">
        <v>13990</v>
      </c>
      <c r="V184" t="s">
        <v>932</v>
      </c>
      <c r="W184" t="s">
        <v>24</v>
      </c>
      <c r="X184" t="s">
        <v>932</v>
      </c>
      <c r="Y184">
        <v>13990</v>
      </c>
      <c r="Z184">
        <v>2721552118</v>
      </c>
      <c r="AA184" t="s">
        <v>932</v>
      </c>
      <c r="AB184">
        <v>13990</v>
      </c>
      <c r="AC184">
        <v>2721552118</v>
      </c>
      <c r="AD184">
        <v>0</v>
      </c>
      <c r="AE184">
        <v>0</v>
      </c>
      <c r="AF184">
        <v>0</v>
      </c>
      <c r="AG184">
        <v>0</v>
      </c>
      <c r="AH184" t="s">
        <v>1005</v>
      </c>
    </row>
    <row r="185" spans="1:34" x14ac:dyDescent="0.35">
      <c r="A185" t="s">
        <v>935</v>
      </c>
      <c r="B185">
        <v>22677</v>
      </c>
      <c r="C185">
        <v>13606</v>
      </c>
      <c r="D185">
        <v>9071</v>
      </c>
      <c r="E185">
        <v>1223104236</v>
      </c>
      <c r="F185">
        <v>2400000000</v>
      </c>
      <c r="G185">
        <v>280000000</v>
      </c>
      <c r="H185">
        <v>0.59999118049124667</v>
      </c>
      <c r="I185">
        <v>0.40000881950875339</v>
      </c>
      <c r="J185">
        <v>0.66669116566220787</v>
      </c>
      <c r="K185" t="s">
        <v>976</v>
      </c>
      <c r="L185" t="s">
        <v>934</v>
      </c>
      <c r="M185" t="s">
        <v>934</v>
      </c>
      <c r="N185">
        <v>3903104236</v>
      </c>
      <c r="O185">
        <v>172117.30987344004</v>
      </c>
      <c r="P185" t="s">
        <v>989</v>
      </c>
      <c r="Q185">
        <v>4.3682294142857145</v>
      </c>
      <c r="R185" t="s">
        <v>993</v>
      </c>
      <c r="S185">
        <v>2</v>
      </c>
      <c r="T185">
        <v>2</v>
      </c>
      <c r="U185">
        <v>12503</v>
      </c>
      <c r="V185" t="s">
        <v>934</v>
      </c>
      <c r="W185" t="s">
        <v>48</v>
      </c>
      <c r="X185" t="s">
        <v>934</v>
      </c>
      <c r="Y185">
        <v>12503</v>
      </c>
      <c r="Z185">
        <v>1951552118</v>
      </c>
      <c r="AA185" t="s">
        <v>949</v>
      </c>
      <c r="AB185">
        <v>10174</v>
      </c>
      <c r="AC185">
        <v>1951552118</v>
      </c>
      <c r="AD185">
        <v>-2329</v>
      </c>
      <c r="AE185">
        <v>-0.18627529392945694</v>
      </c>
      <c r="AF185">
        <v>0</v>
      </c>
      <c r="AG185">
        <v>0</v>
      </c>
      <c r="AH185" t="s">
        <v>1005</v>
      </c>
    </row>
    <row r="186" spans="1:34" x14ac:dyDescent="0.35">
      <c r="A186" t="s">
        <v>938</v>
      </c>
      <c r="B186">
        <v>12289</v>
      </c>
      <c r="C186">
        <v>7373</v>
      </c>
      <c r="D186">
        <v>4916</v>
      </c>
      <c r="E186">
        <v>611552118</v>
      </c>
      <c r="F186">
        <v>1400000000</v>
      </c>
      <c r="G186">
        <v>110000000</v>
      </c>
      <c r="H186">
        <v>0.59996745056554646</v>
      </c>
      <c r="I186">
        <v>0.4000325494344536</v>
      </c>
      <c r="J186">
        <v>0.66675708666757083</v>
      </c>
      <c r="K186" t="s">
        <v>976</v>
      </c>
      <c r="L186" t="s">
        <v>937</v>
      </c>
      <c r="M186" t="s">
        <v>937</v>
      </c>
      <c r="N186">
        <v>2121552118</v>
      </c>
      <c r="O186">
        <v>172638.30401171779</v>
      </c>
      <c r="P186" t="s">
        <v>989</v>
      </c>
      <c r="Q186">
        <v>5.5595647090909095</v>
      </c>
      <c r="R186" t="s">
        <v>990</v>
      </c>
      <c r="S186">
        <v>1</v>
      </c>
      <c r="T186">
        <v>1</v>
      </c>
      <c r="U186">
        <v>12289</v>
      </c>
      <c r="V186" t="s">
        <v>937</v>
      </c>
      <c r="W186" t="s">
        <v>24</v>
      </c>
      <c r="X186" t="s">
        <v>937</v>
      </c>
      <c r="Y186">
        <v>12289</v>
      </c>
      <c r="Z186">
        <v>2121552118</v>
      </c>
      <c r="AA186" t="s">
        <v>937</v>
      </c>
      <c r="AB186">
        <v>12289</v>
      </c>
      <c r="AC186">
        <v>2121552118</v>
      </c>
      <c r="AD186">
        <v>0</v>
      </c>
      <c r="AE186">
        <v>0</v>
      </c>
      <c r="AF186">
        <v>0</v>
      </c>
      <c r="AG186">
        <v>0</v>
      </c>
      <c r="AH186" t="s">
        <v>1005</v>
      </c>
    </row>
    <row r="187" spans="1:34" x14ac:dyDescent="0.35">
      <c r="A187" t="s">
        <v>940</v>
      </c>
      <c r="B187">
        <v>12063</v>
      </c>
      <c r="C187">
        <v>7238</v>
      </c>
      <c r="D187">
        <v>4825</v>
      </c>
      <c r="E187">
        <v>822552118</v>
      </c>
      <c r="F187">
        <v>1800000000</v>
      </c>
      <c r="G187">
        <v>120000000</v>
      </c>
      <c r="H187">
        <v>0.60001657962364252</v>
      </c>
      <c r="I187">
        <v>0.39998342037635748</v>
      </c>
      <c r="J187">
        <v>0.66662061342912404</v>
      </c>
      <c r="K187" t="s">
        <v>977</v>
      </c>
      <c r="L187" t="s">
        <v>939</v>
      </c>
      <c r="M187" t="s">
        <v>939</v>
      </c>
      <c r="N187">
        <v>2742552118</v>
      </c>
      <c r="O187">
        <v>227352.40968250021</v>
      </c>
      <c r="P187" t="s">
        <v>989</v>
      </c>
      <c r="Q187">
        <v>6.8546009833333335</v>
      </c>
      <c r="R187" t="s">
        <v>990</v>
      </c>
      <c r="S187">
        <v>1</v>
      </c>
      <c r="T187">
        <v>1</v>
      </c>
      <c r="U187">
        <v>12063</v>
      </c>
      <c r="V187" t="s">
        <v>939</v>
      </c>
      <c r="W187" t="s">
        <v>367</v>
      </c>
      <c r="X187" t="s">
        <v>939</v>
      </c>
      <c r="Y187">
        <v>12063</v>
      </c>
      <c r="Z187">
        <v>2742552118</v>
      </c>
      <c r="AA187" t="s">
        <v>939</v>
      </c>
      <c r="AB187">
        <v>12063</v>
      </c>
      <c r="AC187">
        <v>2742552118</v>
      </c>
      <c r="AD187">
        <v>0</v>
      </c>
      <c r="AE187">
        <v>0</v>
      </c>
      <c r="AF187">
        <v>0</v>
      </c>
      <c r="AG187">
        <v>0</v>
      </c>
      <c r="AH187" t="s">
        <v>1005</v>
      </c>
    </row>
    <row r="188" spans="1:34" x14ac:dyDescent="0.35">
      <c r="A188" t="s">
        <v>942</v>
      </c>
      <c r="B188">
        <v>11988</v>
      </c>
      <c r="C188">
        <v>7193</v>
      </c>
      <c r="D188">
        <v>4795</v>
      </c>
      <c r="E188">
        <v>522552118</v>
      </c>
      <c r="F188">
        <v>1500000000</v>
      </c>
      <c r="G188">
        <v>100000000</v>
      </c>
      <c r="H188">
        <v>0.60001668335001668</v>
      </c>
      <c r="I188">
        <v>0.39998331664998332</v>
      </c>
      <c r="J188">
        <v>0.66662032531627968</v>
      </c>
      <c r="K188" t="s">
        <v>977</v>
      </c>
      <c r="L188" t="s">
        <v>941</v>
      </c>
      <c r="M188" t="s">
        <v>941</v>
      </c>
      <c r="N188">
        <v>2122552118</v>
      </c>
      <c r="O188">
        <v>177056.3995662329</v>
      </c>
      <c r="P188" t="s">
        <v>989</v>
      </c>
      <c r="Q188">
        <v>5.2255211800000003</v>
      </c>
      <c r="R188" t="s">
        <v>990</v>
      </c>
      <c r="S188">
        <v>1</v>
      </c>
      <c r="T188">
        <v>1</v>
      </c>
      <c r="U188">
        <v>11988</v>
      </c>
      <c r="V188" t="s">
        <v>941</v>
      </c>
      <c r="W188" t="s">
        <v>24</v>
      </c>
      <c r="X188" t="s">
        <v>941</v>
      </c>
      <c r="Y188">
        <v>11988</v>
      </c>
      <c r="Z188">
        <v>2122552118</v>
      </c>
      <c r="AA188" t="s">
        <v>941</v>
      </c>
      <c r="AB188">
        <v>11988</v>
      </c>
      <c r="AC188">
        <v>2122552118</v>
      </c>
      <c r="AD188">
        <v>0</v>
      </c>
      <c r="AE188">
        <v>0</v>
      </c>
      <c r="AF188">
        <v>0</v>
      </c>
      <c r="AG188">
        <v>0</v>
      </c>
      <c r="AH188" t="s">
        <v>1005</v>
      </c>
    </row>
    <row r="189" spans="1:34" x14ac:dyDescent="0.35">
      <c r="A189" t="s">
        <v>944</v>
      </c>
      <c r="B189">
        <v>11614</v>
      </c>
      <c r="C189">
        <v>6968</v>
      </c>
      <c r="D189">
        <v>4646</v>
      </c>
      <c r="E189">
        <v>522552118</v>
      </c>
      <c r="F189">
        <v>1200000000</v>
      </c>
      <c r="G189">
        <v>95000000</v>
      </c>
      <c r="H189">
        <v>0.5999655588083348</v>
      </c>
      <c r="I189">
        <v>0.40003444119166526</v>
      </c>
      <c r="J189">
        <v>0.66676234213547647</v>
      </c>
      <c r="K189" t="s">
        <v>976</v>
      </c>
      <c r="L189" t="s">
        <v>943</v>
      </c>
      <c r="M189" t="s">
        <v>943</v>
      </c>
      <c r="N189">
        <v>1817552118</v>
      </c>
      <c r="O189">
        <v>156496.65214396419</v>
      </c>
      <c r="P189" t="s">
        <v>989</v>
      </c>
      <c r="Q189">
        <v>5.5005486105263159</v>
      </c>
      <c r="R189" t="s">
        <v>990</v>
      </c>
      <c r="S189">
        <v>1</v>
      </c>
      <c r="T189">
        <v>1</v>
      </c>
      <c r="U189">
        <v>11614</v>
      </c>
      <c r="V189" t="s">
        <v>943</v>
      </c>
      <c r="W189" t="s">
        <v>59</v>
      </c>
      <c r="X189" t="s">
        <v>943</v>
      </c>
      <c r="Y189">
        <v>11614</v>
      </c>
      <c r="Z189">
        <v>1817552118</v>
      </c>
      <c r="AA189" t="s">
        <v>943</v>
      </c>
      <c r="AB189">
        <v>11614</v>
      </c>
      <c r="AC189">
        <v>1817552118</v>
      </c>
      <c r="AD189">
        <v>0</v>
      </c>
      <c r="AE189">
        <v>0</v>
      </c>
      <c r="AF189">
        <v>0</v>
      </c>
      <c r="AG189">
        <v>0</v>
      </c>
      <c r="AH189" t="s">
        <v>1005</v>
      </c>
    </row>
    <row r="190" spans="1:34" x14ac:dyDescent="0.35">
      <c r="A190" t="s">
        <v>946</v>
      </c>
      <c r="B190">
        <v>11555</v>
      </c>
      <c r="C190">
        <v>6933</v>
      </c>
      <c r="D190">
        <v>4622</v>
      </c>
      <c r="E190">
        <v>2112552118</v>
      </c>
      <c r="F190">
        <v>4200000000</v>
      </c>
      <c r="G190">
        <v>280000000</v>
      </c>
      <c r="H190">
        <v>0.6</v>
      </c>
      <c r="I190">
        <v>0.4</v>
      </c>
      <c r="J190">
        <v>0.66666666666666663</v>
      </c>
      <c r="K190" t="s">
        <v>977</v>
      </c>
      <c r="L190" t="s">
        <v>945</v>
      </c>
      <c r="M190" t="s">
        <v>945</v>
      </c>
      <c r="N190">
        <v>6592552118</v>
      </c>
      <c r="O190">
        <v>570536.74755517091</v>
      </c>
      <c r="P190" t="s">
        <v>989</v>
      </c>
      <c r="Q190">
        <v>7.544828992857143</v>
      </c>
      <c r="R190" t="s">
        <v>990</v>
      </c>
      <c r="S190">
        <v>1</v>
      </c>
      <c r="T190">
        <v>1</v>
      </c>
      <c r="U190">
        <v>11555</v>
      </c>
      <c r="V190" t="s">
        <v>945</v>
      </c>
      <c r="W190" t="s">
        <v>70</v>
      </c>
      <c r="X190" t="s">
        <v>945</v>
      </c>
      <c r="Y190">
        <v>11555</v>
      </c>
      <c r="Z190">
        <v>6592552118</v>
      </c>
      <c r="AA190" t="s">
        <v>945</v>
      </c>
      <c r="AB190">
        <v>11555</v>
      </c>
      <c r="AC190">
        <v>6592552118</v>
      </c>
      <c r="AD190">
        <v>0</v>
      </c>
      <c r="AE190">
        <v>0</v>
      </c>
      <c r="AF190">
        <v>0</v>
      </c>
      <c r="AG190">
        <v>0</v>
      </c>
      <c r="AH190" t="s">
        <v>1005</v>
      </c>
    </row>
    <row r="191" spans="1:34" x14ac:dyDescent="0.35">
      <c r="A191" t="s">
        <v>948</v>
      </c>
      <c r="B191">
        <v>11522</v>
      </c>
      <c r="C191">
        <v>6913</v>
      </c>
      <c r="D191">
        <v>4609</v>
      </c>
      <c r="E191">
        <v>1122552118</v>
      </c>
      <c r="F191">
        <v>2800000000</v>
      </c>
      <c r="G191">
        <v>180000000</v>
      </c>
      <c r="H191">
        <v>0.59998264190244754</v>
      </c>
      <c r="I191">
        <v>0.40001735809755251</v>
      </c>
      <c r="J191">
        <v>0.66671488499927678</v>
      </c>
      <c r="K191" t="s">
        <v>976</v>
      </c>
      <c r="L191" t="s">
        <v>947</v>
      </c>
      <c r="M191" t="s">
        <v>947</v>
      </c>
      <c r="N191">
        <v>4102552118</v>
      </c>
      <c r="O191">
        <v>356062.49939246656</v>
      </c>
      <c r="P191" t="s">
        <v>989</v>
      </c>
      <c r="Q191">
        <v>6.2364006555555553</v>
      </c>
      <c r="R191" t="s">
        <v>990</v>
      </c>
      <c r="S191">
        <v>1</v>
      </c>
      <c r="T191">
        <v>1</v>
      </c>
      <c r="U191">
        <v>11522</v>
      </c>
      <c r="V191" t="s">
        <v>947</v>
      </c>
      <c r="W191" t="s">
        <v>215</v>
      </c>
      <c r="X191" t="s">
        <v>947</v>
      </c>
      <c r="Y191">
        <v>11522</v>
      </c>
      <c r="Z191">
        <v>4102552118</v>
      </c>
      <c r="AA191" t="s">
        <v>947</v>
      </c>
      <c r="AB191">
        <v>11522</v>
      </c>
      <c r="AC191">
        <v>4102552118</v>
      </c>
      <c r="AD191">
        <v>0</v>
      </c>
      <c r="AE191">
        <v>0</v>
      </c>
      <c r="AF191">
        <v>0</v>
      </c>
      <c r="AG191">
        <v>0</v>
      </c>
      <c r="AH191" t="s">
        <v>1005</v>
      </c>
    </row>
    <row r="192" spans="1:34" x14ac:dyDescent="0.35">
      <c r="A192" t="s">
        <v>952</v>
      </c>
      <c r="B192">
        <v>9857</v>
      </c>
      <c r="C192">
        <v>5914</v>
      </c>
      <c r="D192">
        <v>3943</v>
      </c>
      <c r="E192">
        <v>2112552118</v>
      </c>
      <c r="F192">
        <v>4200000000</v>
      </c>
      <c r="G192">
        <v>300000000</v>
      </c>
      <c r="H192">
        <v>0.59997970985086735</v>
      </c>
      <c r="I192">
        <v>0.4000202901491326</v>
      </c>
      <c r="J192">
        <v>0.66672303009807232</v>
      </c>
      <c r="K192" t="s">
        <v>976</v>
      </c>
      <c r="L192" t="s">
        <v>951</v>
      </c>
      <c r="M192" t="s">
        <v>951</v>
      </c>
      <c r="N192">
        <v>6612552118</v>
      </c>
      <c r="O192">
        <v>670848.34310642187</v>
      </c>
      <c r="P192" t="s">
        <v>989</v>
      </c>
      <c r="Q192">
        <v>7.0418403933333336</v>
      </c>
      <c r="R192" t="s">
        <v>990</v>
      </c>
      <c r="S192">
        <v>1</v>
      </c>
      <c r="T192">
        <v>1</v>
      </c>
      <c r="U192">
        <v>9857</v>
      </c>
      <c r="V192" t="s">
        <v>951</v>
      </c>
      <c r="W192" t="s">
        <v>18</v>
      </c>
      <c r="X192" t="s">
        <v>951</v>
      </c>
      <c r="Y192">
        <v>9857</v>
      </c>
      <c r="Z192">
        <v>6612552118</v>
      </c>
      <c r="AA192" t="s">
        <v>951</v>
      </c>
      <c r="AB192">
        <v>9857</v>
      </c>
      <c r="AC192">
        <v>6612552118</v>
      </c>
      <c r="AD192">
        <v>0</v>
      </c>
      <c r="AE192">
        <v>0</v>
      </c>
      <c r="AF192">
        <v>0</v>
      </c>
      <c r="AG192">
        <v>0</v>
      </c>
      <c r="AH192" t="s">
        <v>1005</v>
      </c>
    </row>
    <row r="193" spans="1:34" x14ac:dyDescent="0.35">
      <c r="A193" t="s">
        <v>955</v>
      </c>
      <c r="B193">
        <v>9251</v>
      </c>
      <c r="C193">
        <v>5551</v>
      </c>
      <c r="D193">
        <v>3700</v>
      </c>
      <c r="E193">
        <v>611552118</v>
      </c>
      <c r="F193">
        <v>2000000000</v>
      </c>
      <c r="G193">
        <v>110000000</v>
      </c>
      <c r="H193">
        <v>0.60004323856880337</v>
      </c>
      <c r="I193">
        <v>0.39995676143119663</v>
      </c>
      <c r="J193">
        <v>0.6665465681859124</v>
      </c>
      <c r="K193" t="s">
        <v>977</v>
      </c>
      <c r="L193" t="s">
        <v>954</v>
      </c>
      <c r="M193" t="s">
        <v>954</v>
      </c>
      <c r="N193">
        <v>2721552118</v>
      </c>
      <c r="O193">
        <v>294190.04626526864</v>
      </c>
      <c r="P193" t="s">
        <v>989</v>
      </c>
      <c r="Q193">
        <v>5.5595647090909095</v>
      </c>
      <c r="R193" t="s">
        <v>990</v>
      </c>
      <c r="S193">
        <v>1</v>
      </c>
      <c r="T193">
        <v>1</v>
      </c>
      <c r="U193">
        <v>9251</v>
      </c>
      <c r="V193" t="s">
        <v>954</v>
      </c>
      <c r="W193" t="s">
        <v>24</v>
      </c>
      <c r="X193" t="s">
        <v>954</v>
      </c>
      <c r="Y193">
        <v>9251</v>
      </c>
      <c r="Z193">
        <v>2721552118</v>
      </c>
      <c r="AA193" t="s">
        <v>954</v>
      </c>
      <c r="AB193">
        <v>9251</v>
      </c>
      <c r="AC193">
        <v>2721552118</v>
      </c>
      <c r="AD193">
        <v>0</v>
      </c>
      <c r="AE193">
        <v>0</v>
      </c>
      <c r="AF193">
        <v>0</v>
      </c>
      <c r="AG193">
        <v>0</v>
      </c>
      <c r="AH193" t="s">
        <v>1005</v>
      </c>
    </row>
  </sheetData>
  <mergeCells count="2">
    <mergeCell ref="A1:AH1"/>
    <mergeCell ref="A2:AH2"/>
  </mergeCells>
  <phoneticPr fontId="1"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4372-7FD1-4944-8DD3-F7994F8506E0}">
  <sheetPr>
    <tabColor rgb="FF7A5C44"/>
  </sheetPr>
  <dimension ref="A1:L40"/>
  <sheetViews>
    <sheetView topLeftCell="C1" workbookViewId="0">
      <selection activeCell="C12" sqref="C12"/>
    </sheetView>
  </sheetViews>
  <sheetFormatPr defaultRowHeight="14.5" x14ac:dyDescent="0.35"/>
  <cols>
    <col min="1" max="1" width="15.1796875" bestFit="1" customWidth="1"/>
    <col min="2" max="2" width="9.36328125" bestFit="1" customWidth="1"/>
    <col min="3" max="3" width="11.54296875" bestFit="1" customWidth="1"/>
    <col min="4" max="4" width="12.1796875" bestFit="1" customWidth="1"/>
    <col min="5" max="5" width="12.6328125" bestFit="1" customWidth="1"/>
    <col min="6" max="6" width="15.81640625" bestFit="1" customWidth="1"/>
    <col min="7" max="7" width="17.08984375" bestFit="1" customWidth="1"/>
    <col min="8" max="8" width="15.36328125" bestFit="1" customWidth="1"/>
    <col min="9" max="9" width="8.54296875" bestFit="1" customWidth="1"/>
    <col min="10" max="10" width="14" bestFit="1" customWidth="1"/>
    <col min="11" max="11" width="13.1796875" bestFit="1" customWidth="1"/>
    <col min="12" max="12" width="7.7265625" bestFit="1" customWidth="1"/>
  </cols>
  <sheetData>
    <row r="1" spans="1:12" ht="17" x14ac:dyDescent="0.35">
      <c r="A1" s="24" t="s">
        <v>1015</v>
      </c>
      <c r="B1" s="24"/>
      <c r="C1" s="24"/>
      <c r="D1" s="24"/>
      <c r="E1" s="24"/>
      <c r="F1" s="24"/>
      <c r="G1" s="24"/>
      <c r="H1" s="24"/>
      <c r="I1" s="24"/>
      <c r="J1" s="24"/>
      <c r="K1" s="24"/>
      <c r="L1" s="24"/>
    </row>
    <row r="2" spans="1:12" x14ac:dyDescent="0.35">
      <c r="A2" t="s">
        <v>6</v>
      </c>
      <c r="B2" t="s">
        <v>985</v>
      </c>
      <c r="C2" t="s">
        <v>1009</v>
      </c>
      <c r="D2" t="s">
        <v>8</v>
      </c>
      <c r="E2" t="s">
        <v>9</v>
      </c>
      <c r="F2" t="s">
        <v>10</v>
      </c>
      <c r="G2" t="s">
        <v>11</v>
      </c>
      <c r="H2" t="s">
        <v>12</v>
      </c>
      <c r="I2" t="s">
        <v>1010</v>
      </c>
      <c r="J2" t="s">
        <v>1011</v>
      </c>
      <c r="K2" t="s">
        <v>973</v>
      </c>
      <c r="L2" t="s">
        <v>0</v>
      </c>
    </row>
    <row r="3" spans="1:12" x14ac:dyDescent="0.35">
      <c r="A3" t="s">
        <v>24</v>
      </c>
      <c r="B3">
        <v>169</v>
      </c>
      <c r="C3">
        <v>86807060</v>
      </c>
      <c r="D3">
        <v>45016001</v>
      </c>
      <c r="E3">
        <v>41791059</v>
      </c>
      <c r="F3">
        <v>148951295505</v>
      </c>
      <c r="G3">
        <v>281000000000</v>
      </c>
      <c r="H3">
        <v>30550000000</v>
      </c>
      <c r="I3">
        <v>63</v>
      </c>
      <c r="J3">
        <v>0.21245486261197671</v>
      </c>
      <c r="K3">
        <v>0.92836009578016487</v>
      </c>
      <c r="L3">
        <v>1</v>
      </c>
    </row>
    <row r="4" spans="1:12" x14ac:dyDescent="0.35">
      <c r="A4" t="s">
        <v>18</v>
      </c>
      <c r="B4">
        <v>114</v>
      </c>
      <c r="C4">
        <v>69388690</v>
      </c>
      <c r="D4">
        <v>33414427</v>
      </c>
      <c r="E4">
        <v>35974263</v>
      </c>
      <c r="F4">
        <v>398408177711</v>
      </c>
      <c r="G4">
        <v>416300000000</v>
      </c>
      <c r="H4">
        <v>28756000000</v>
      </c>
      <c r="I4">
        <v>27</v>
      </c>
      <c r="J4">
        <v>0.1698244889387458</v>
      </c>
      <c r="K4">
        <v>1.07660870557499</v>
      </c>
      <c r="L4">
        <v>2</v>
      </c>
    </row>
    <row r="5" spans="1:12" x14ac:dyDescent="0.35">
      <c r="A5" t="s">
        <v>38</v>
      </c>
      <c r="B5">
        <v>72</v>
      </c>
      <c r="C5">
        <v>55506055</v>
      </c>
      <c r="D5">
        <v>27060887</v>
      </c>
      <c r="E5">
        <v>28445168</v>
      </c>
      <c r="F5">
        <v>94630194349</v>
      </c>
      <c r="G5">
        <v>151700000000</v>
      </c>
      <c r="H5">
        <v>14548000000</v>
      </c>
      <c r="I5">
        <v>17</v>
      </c>
      <c r="J5">
        <v>0.13584760604906818</v>
      </c>
      <c r="K5">
        <v>1.0511543099086147</v>
      </c>
      <c r="L5">
        <v>3</v>
      </c>
    </row>
    <row r="6" spans="1:12" x14ac:dyDescent="0.35">
      <c r="A6" t="s">
        <v>21</v>
      </c>
      <c r="B6">
        <v>55</v>
      </c>
      <c r="C6">
        <v>44410881</v>
      </c>
      <c r="D6">
        <v>20845230</v>
      </c>
      <c r="E6">
        <v>23565651</v>
      </c>
      <c r="F6">
        <v>78579630082</v>
      </c>
      <c r="G6">
        <v>105700000000</v>
      </c>
      <c r="H6">
        <v>11010000000</v>
      </c>
      <c r="I6">
        <v>10</v>
      </c>
      <c r="J6">
        <v>0.1086928600200473</v>
      </c>
      <c r="K6">
        <v>1.1305056840341892</v>
      </c>
      <c r="L6">
        <v>4</v>
      </c>
    </row>
    <row r="7" spans="1:12" x14ac:dyDescent="0.35">
      <c r="A7" t="s">
        <v>48</v>
      </c>
      <c r="B7">
        <v>42</v>
      </c>
      <c r="C7">
        <v>19017969</v>
      </c>
      <c r="D7">
        <v>10165541</v>
      </c>
      <c r="E7">
        <v>8852428</v>
      </c>
      <c r="F7">
        <v>63195025965</v>
      </c>
      <c r="G7">
        <v>123300000000</v>
      </c>
      <c r="H7">
        <v>8410000000</v>
      </c>
      <c r="I7">
        <v>20</v>
      </c>
      <c r="J7">
        <v>4.654529241116831E-2</v>
      </c>
      <c r="K7">
        <v>0.87082704206298511</v>
      </c>
      <c r="L7">
        <v>5</v>
      </c>
    </row>
    <row r="8" spans="1:12" x14ac:dyDescent="0.35">
      <c r="A8" t="s">
        <v>215</v>
      </c>
      <c r="B8">
        <v>27</v>
      </c>
      <c r="C8">
        <v>18885862</v>
      </c>
      <c r="D8">
        <v>9347852</v>
      </c>
      <c r="E8">
        <v>9538010</v>
      </c>
      <c r="F8">
        <v>39194920646</v>
      </c>
      <c r="G8">
        <v>65400000000</v>
      </c>
      <c r="H8">
        <v>5390000000</v>
      </c>
      <c r="I8">
        <v>7</v>
      </c>
      <c r="J8">
        <v>4.6221968772110843E-2</v>
      </c>
      <c r="K8">
        <v>1.0203424273298294</v>
      </c>
      <c r="L8">
        <v>6</v>
      </c>
    </row>
    <row r="9" spans="1:12" x14ac:dyDescent="0.35">
      <c r="A9" t="s">
        <v>59</v>
      </c>
      <c r="B9">
        <v>41</v>
      </c>
      <c r="C9">
        <v>18639303</v>
      </c>
      <c r="D9">
        <v>9983664</v>
      </c>
      <c r="E9">
        <v>8655639</v>
      </c>
      <c r="F9">
        <v>37121658400</v>
      </c>
      <c r="G9">
        <v>69200000000</v>
      </c>
      <c r="H9">
        <v>7005000000</v>
      </c>
      <c r="I9">
        <v>15</v>
      </c>
      <c r="J9">
        <v>4.5618531004828475E-2</v>
      </c>
      <c r="K9">
        <v>0.86698019885284605</v>
      </c>
      <c r="L9">
        <v>7</v>
      </c>
    </row>
    <row r="10" spans="1:12" x14ac:dyDescent="0.35">
      <c r="A10" t="s">
        <v>85</v>
      </c>
      <c r="B10">
        <v>31</v>
      </c>
      <c r="C10">
        <v>15416952</v>
      </c>
      <c r="D10">
        <v>8589764</v>
      </c>
      <c r="E10">
        <v>6827188</v>
      </c>
      <c r="F10">
        <v>26350013633</v>
      </c>
      <c r="G10">
        <v>47000000000</v>
      </c>
      <c r="H10">
        <v>5360000000</v>
      </c>
      <c r="I10">
        <v>7</v>
      </c>
      <c r="J10">
        <v>3.7732028006194886E-2</v>
      </c>
      <c r="K10">
        <v>0.79480507264227518</v>
      </c>
      <c r="L10">
        <v>8</v>
      </c>
    </row>
    <row r="11" spans="1:12" x14ac:dyDescent="0.35">
      <c r="A11" t="s">
        <v>98</v>
      </c>
      <c r="B11">
        <v>41</v>
      </c>
      <c r="C11">
        <v>13196378</v>
      </c>
      <c r="D11">
        <v>7688958</v>
      </c>
      <c r="E11">
        <v>5507420</v>
      </c>
      <c r="F11">
        <v>18242671151</v>
      </c>
      <c r="G11">
        <v>42450000000</v>
      </c>
      <c r="H11">
        <v>5530000000</v>
      </c>
      <c r="I11">
        <v>25</v>
      </c>
      <c r="J11">
        <v>3.2297311704436393E-2</v>
      </c>
      <c r="K11">
        <v>0.71627650976894397</v>
      </c>
      <c r="L11">
        <v>9</v>
      </c>
    </row>
    <row r="12" spans="1:12" x14ac:dyDescent="0.35">
      <c r="A12" t="s">
        <v>452</v>
      </c>
      <c r="B12">
        <v>16</v>
      </c>
      <c r="C12">
        <v>9800687</v>
      </c>
      <c r="D12">
        <v>5162221</v>
      </c>
      <c r="E12">
        <v>4638466</v>
      </c>
      <c r="F12">
        <v>10959833888</v>
      </c>
      <c r="G12">
        <v>24300000000</v>
      </c>
      <c r="H12">
        <v>2320000000</v>
      </c>
      <c r="I12">
        <v>7</v>
      </c>
      <c r="J12">
        <v>2.3986569872173832E-2</v>
      </c>
      <c r="K12">
        <v>0.89854076375265612</v>
      </c>
      <c r="L12">
        <v>10</v>
      </c>
    </row>
    <row r="13" spans="1:12" x14ac:dyDescent="0.35">
      <c r="A13" t="s">
        <v>441</v>
      </c>
      <c r="B13">
        <v>12</v>
      </c>
      <c r="C13">
        <v>7739865</v>
      </c>
      <c r="D13">
        <v>4252138</v>
      </c>
      <c r="E13">
        <v>3487727</v>
      </c>
      <c r="F13">
        <v>38606625416</v>
      </c>
      <c r="G13">
        <v>52200000000</v>
      </c>
      <c r="H13">
        <v>3100000000</v>
      </c>
      <c r="I13">
        <v>1</v>
      </c>
      <c r="J13">
        <v>1.8942836621931986E-2</v>
      </c>
      <c r="K13">
        <v>0.820229023611181</v>
      </c>
      <c r="L13">
        <v>11</v>
      </c>
    </row>
    <row r="14" spans="1:12" x14ac:dyDescent="0.35">
      <c r="A14" t="s">
        <v>259</v>
      </c>
      <c r="B14">
        <v>14</v>
      </c>
      <c r="C14">
        <v>5620772</v>
      </c>
      <c r="D14">
        <v>3256007</v>
      </c>
      <c r="E14">
        <v>2364765</v>
      </c>
      <c r="F14">
        <v>7470296528</v>
      </c>
      <c r="G14">
        <v>17100000000</v>
      </c>
      <c r="H14">
        <v>1485000000</v>
      </c>
      <c r="I14">
        <v>9</v>
      </c>
      <c r="J14">
        <v>1.375648873528542E-2</v>
      </c>
      <c r="K14">
        <v>0.72627761549652692</v>
      </c>
      <c r="L14">
        <v>12</v>
      </c>
    </row>
    <row r="15" spans="1:12" x14ac:dyDescent="0.35">
      <c r="A15" t="s">
        <v>107</v>
      </c>
      <c r="B15">
        <v>11</v>
      </c>
      <c r="C15">
        <v>5275481</v>
      </c>
      <c r="D15">
        <v>2922708</v>
      </c>
      <c r="E15">
        <v>2352773</v>
      </c>
      <c r="F15">
        <v>18871962409</v>
      </c>
      <c r="G15">
        <v>30850000000</v>
      </c>
      <c r="H15">
        <v>2380000000</v>
      </c>
      <c r="I15">
        <v>3</v>
      </c>
      <c r="J15">
        <v>1.2911410558854241E-2</v>
      </c>
      <c r="K15">
        <v>0.80499762548978548</v>
      </c>
      <c r="L15">
        <v>13</v>
      </c>
    </row>
    <row r="16" spans="1:12" x14ac:dyDescent="0.35">
      <c r="A16" t="s">
        <v>62</v>
      </c>
      <c r="B16">
        <v>26</v>
      </c>
      <c r="C16">
        <v>4751674</v>
      </c>
      <c r="D16">
        <v>2851004</v>
      </c>
      <c r="E16">
        <v>1900670</v>
      </c>
      <c r="F16">
        <v>10878730866</v>
      </c>
      <c r="G16">
        <v>21250000000</v>
      </c>
      <c r="H16">
        <v>4160000000</v>
      </c>
      <c r="I16">
        <v>16</v>
      </c>
      <c r="J16">
        <v>1.1629425611775147E-2</v>
      </c>
      <c r="K16">
        <v>0.6666669005024195</v>
      </c>
      <c r="L16">
        <v>14</v>
      </c>
    </row>
    <row r="17" spans="1:12" x14ac:dyDescent="0.35">
      <c r="A17" t="s">
        <v>167</v>
      </c>
      <c r="B17">
        <v>14</v>
      </c>
      <c r="C17">
        <v>4730716</v>
      </c>
      <c r="D17">
        <v>2618829</v>
      </c>
      <c r="E17">
        <v>2111887</v>
      </c>
      <c r="F17">
        <v>4823731181</v>
      </c>
      <c r="G17">
        <v>11550000000</v>
      </c>
      <c r="H17">
        <v>1635000000</v>
      </c>
      <c r="I17">
        <v>11</v>
      </c>
      <c r="J17">
        <v>1.157813221454891E-2</v>
      </c>
      <c r="K17">
        <v>0.8064241689701771</v>
      </c>
      <c r="L17">
        <v>15</v>
      </c>
    </row>
    <row r="18" spans="1:12" x14ac:dyDescent="0.35">
      <c r="A18" t="s">
        <v>250</v>
      </c>
      <c r="B18">
        <v>11</v>
      </c>
      <c r="C18">
        <v>4287236</v>
      </c>
      <c r="D18">
        <v>2465710</v>
      </c>
      <c r="E18">
        <v>1821526</v>
      </c>
      <c r="F18">
        <v>11490959148</v>
      </c>
      <c r="G18">
        <v>19600000000</v>
      </c>
      <c r="H18">
        <v>2160000000</v>
      </c>
      <c r="I18">
        <v>4</v>
      </c>
      <c r="J18">
        <v>1.0492742587585856E-2</v>
      </c>
      <c r="K18">
        <v>0.73874299897392637</v>
      </c>
      <c r="L18">
        <v>16</v>
      </c>
    </row>
    <row r="19" spans="1:12" x14ac:dyDescent="0.35">
      <c r="A19" t="s">
        <v>70</v>
      </c>
      <c r="B19">
        <v>12</v>
      </c>
      <c r="C19">
        <v>3359955</v>
      </c>
      <c r="D19">
        <v>2015973</v>
      </c>
      <c r="E19">
        <v>1343982</v>
      </c>
      <c r="F19">
        <v>17529626182</v>
      </c>
      <c r="G19">
        <v>30800000000</v>
      </c>
      <c r="H19">
        <v>2510000000</v>
      </c>
      <c r="I19">
        <v>7</v>
      </c>
      <c r="J19">
        <v>8.2232802021796874E-3</v>
      </c>
      <c r="K19">
        <v>0.66666666666666663</v>
      </c>
      <c r="L19">
        <v>17</v>
      </c>
    </row>
    <row r="20" spans="1:12" x14ac:dyDescent="0.35">
      <c r="A20" t="s">
        <v>602</v>
      </c>
      <c r="B20">
        <v>10</v>
      </c>
      <c r="C20">
        <v>2804387</v>
      </c>
      <c r="D20">
        <v>1682631</v>
      </c>
      <c r="E20">
        <v>1121756</v>
      </c>
      <c r="F20">
        <v>2723521180</v>
      </c>
      <c r="G20">
        <v>8000000000</v>
      </c>
      <c r="H20">
        <v>720000000</v>
      </c>
      <c r="I20">
        <v>5</v>
      </c>
      <c r="J20">
        <v>6.863562189478754E-3</v>
      </c>
      <c r="K20">
        <v>0.6666678552814016</v>
      </c>
      <c r="L20">
        <v>18</v>
      </c>
    </row>
    <row r="21" spans="1:12" x14ac:dyDescent="0.35">
      <c r="A21" t="s">
        <v>172</v>
      </c>
      <c r="B21">
        <v>12</v>
      </c>
      <c r="C21">
        <v>2551989</v>
      </c>
      <c r="D21">
        <v>1432127</v>
      </c>
      <c r="E21">
        <v>1119862</v>
      </c>
      <c r="F21">
        <v>4143626835</v>
      </c>
      <c r="G21">
        <v>9950000000</v>
      </c>
      <c r="H21">
        <v>1740000000</v>
      </c>
      <c r="I21">
        <v>12</v>
      </c>
      <c r="J21">
        <v>6.2458338340484736E-3</v>
      </c>
      <c r="K21">
        <v>0.78195718675787829</v>
      </c>
      <c r="L21">
        <v>19</v>
      </c>
    </row>
    <row r="22" spans="1:12" x14ac:dyDescent="0.35">
      <c r="A22" t="s">
        <v>367</v>
      </c>
      <c r="B22">
        <v>11</v>
      </c>
      <c r="C22">
        <v>2473206</v>
      </c>
      <c r="D22">
        <v>1483923</v>
      </c>
      <c r="E22">
        <v>989283</v>
      </c>
      <c r="F22">
        <v>9514073298</v>
      </c>
      <c r="G22">
        <v>21300000000</v>
      </c>
      <c r="H22">
        <v>1550000000</v>
      </c>
      <c r="I22">
        <v>7</v>
      </c>
      <c r="J22">
        <v>6.0530173575872341E-3</v>
      </c>
      <c r="K22">
        <v>0.66666734055608001</v>
      </c>
      <c r="L22">
        <v>20</v>
      </c>
    </row>
    <row r="23" spans="1:12" x14ac:dyDescent="0.35">
      <c r="A23" t="s">
        <v>80</v>
      </c>
      <c r="B23">
        <v>20</v>
      </c>
      <c r="C23">
        <v>2377880</v>
      </c>
      <c r="D23">
        <v>1426728</v>
      </c>
      <c r="E23">
        <v>951152</v>
      </c>
      <c r="F23">
        <v>7716183204</v>
      </c>
      <c r="G23">
        <v>7450000000</v>
      </c>
      <c r="H23">
        <v>2280000000</v>
      </c>
      <c r="I23">
        <v>17</v>
      </c>
      <c r="J23">
        <v>5.8197129209049039E-3</v>
      </c>
      <c r="K23">
        <v>0.66666666666666663</v>
      </c>
      <c r="L23">
        <v>21</v>
      </c>
    </row>
    <row r="24" spans="1:12" x14ac:dyDescent="0.35">
      <c r="A24" t="s">
        <v>204</v>
      </c>
      <c r="B24">
        <v>4</v>
      </c>
      <c r="C24">
        <v>2098884</v>
      </c>
      <c r="D24">
        <v>1259331</v>
      </c>
      <c r="E24">
        <v>839553</v>
      </c>
      <c r="F24">
        <v>3587446141</v>
      </c>
      <c r="G24">
        <v>4900000000</v>
      </c>
      <c r="H24">
        <v>850000000</v>
      </c>
      <c r="I24">
        <v>2</v>
      </c>
      <c r="J24">
        <v>5.1368876201829221E-3</v>
      </c>
      <c r="K24">
        <v>0.66666587259425836</v>
      </c>
      <c r="L24">
        <v>22</v>
      </c>
    </row>
    <row r="25" spans="1:12" x14ac:dyDescent="0.35">
      <c r="A25" t="s">
        <v>27</v>
      </c>
      <c r="B25">
        <v>7</v>
      </c>
      <c r="C25">
        <v>1306462</v>
      </c>
      <c r="D25">
        <v>725820</v>
      </c>
      <c r="E25">
        <v>580642</v>
      </c>
      <c r="F25">
        <v>3368864826</v>
      </c>
      <c r="G25">
        <v>3350000000</v>
      </c>
      <c r="H25">
        <v>1150000000</v>
      </c>
      <c r="I25">
        <v>5</v>
      </c>
      <c r="J25">
        <v>3.197484222110141E-3</v>
      </c>
      <c r="K25">
        <v>0.79998071147116367</v>
      </c>
      <c r="L25">
        <v>23</v>
      </c>
    </row>
    <row r="26" spans="1:12" x14ac:dyDescent="0.35">
      <c r="A26" t="s">
        <v>731</v>
      </c>
      <c r="B26">
        <v>2</v>
      </c>
      <c r="C26">
        <v>1262963</v>
      </c>
      <c r="D26">
        <v>659184</v>
      </c>
      <c r="E26">
        <v>603779</v>
      </c>
      <c r="F26">
        <v>1045104236</v>
      </c>
      <c r="G26">
        <v>2400000000</v>
      </c>
      <c r="H26">
        <v>180000000</v>
      </c>
      <c r="I26">
        <v>1</v>
      </c>
      <c r="J26">
        <v>3.0910231339364557E-3</v>
      </c>
      <c r="K26">
        <v>0.91594911284254477</v>
      </c>
      <c r="L26">
        <v>24</v>
      </c>
    </row>
    <row r="27" spans="1:12" x14ac:dyDescent="0.35">
      <c r="A27" t="s">
        <v>736</v>
      </c>
      <c r="B27">
        <v>2</v>
      </c>
      <c r="C27">
        <v>1201887</v>
      </c>
      <c r="D27">
        <v>721132</v>
      </c>
      <c r="E27">
        <v>480755</v>
      </c>
      <c r="F27">
        <v>1223104236</v>
      </c>
      <c r="G27">
        <v>2800000000</v>
      </c>
      <c r="H27">
        <v>220000000</v>
      </c>
      <c r="I27">
        <v>1</v>
      </c>
      <c r="J27">
        <v>2.9415434350630108E-3</v>
      </c>
      <c r="K27">
        <v>0.66666712890289159</v>
      </c>
      <c r="L27">
        <v>25</v>
      </c>
    </row>
    <row r="28" spans="1:12" x14ac:dyDescent="0.35">
      <c r="A28" t="s">
        <v>414</v>
      </c>
      <c r="B28">
        <v>1</v>
      </c>
      <c r="C28">
        <v>1149643</v>
      </c>
      <c r="D28">
        <v>574822</v>
      </c>
      <c r="E28">
        <v>574821</v>
      </c>
      <c r="F28">
        <v>388552118</v>
      </c>
      <c r="G28">
        <v>1200000000</v>
      </c>
      <c r="H28">
        <v>260000000</v>
      </c>
      <c r="I28">
        <v>1</v>
      </c>
      <c r="J28">
        <v>2.8136795050750568E-3</v>
      </c>
      <c r="K28">
        <v>0.99999826033102424</v>
      </c>
      <c r="L28">
        <v>26</v>
      </c>
    </row>
    <row r="29" spans="1:12" x14ac:dyDescent="0.35">
      <c r="A29" t="s">
        <v>224</v>
      </c>
      <c r="B29">
        <v>2</v>
      </c>
      <c r="C29">
        <v>657899</v>
      </c>
      <c r="D29">
        <v>394739</v>
      </c>
      <c r="E29">
        <v>263160</v>
      </c>
      <c r="F29">
        <v>549893434</v>
      </c>
      <c r="G29">
        <v>1500000000</v>
      </c>
      <c r="H29">
        <v>300000000</v>
      </c>
      <c r="I29">
        <v>1</v>
      </c>
      <c r="J29">
        <v>1.6101667497730816E-3</v>
      </c>
      <c r="K29">
        <v>0.66666835554632298</v>
      </c>
      <c r="L29">
        <v>27</v>
      </c>
    </row>
    <row r="30" spans="1:12" x14ac:dyDescent="0.35">
      <c r="A30" t="s">
        <v>756</v>
      </c>
      <c r="B30">
        <v>1</v>
      </c>
      <c r="C30">
        <v>546483</v>
      </c>
      <c r="D30">
        <v>327890</v>
      </c>
      <c r="E30">
        <v>218593</v>
      </c>
      <c r="F30">
        <v>522552118</v>
      </c>
      <c r="G30">
        <v>1100000000</v>
      </c>
      <c r="H30">
        <v>110000000</v>
      </c>
      <c r="I30">
        <v>1</v>
      </c>
      <c r="J30">
        <v>1.3374830421025764E-3</v>
      </c>
      <c r="K30">
        <v>0.66666565006557077</v>
      </c>
      <c r="L30">
        <v>28</v>
      </c>
    </row>
    <row r="31" spans="1:12" x14ac:dyDescent="0.35">
      <c r="A31" t="s">
        <v>839</v>
      </c>
      <c r="B31">
        <v>3</v>
      </c>
      <c r="C31">
        <v>540346</v>
      </c>
      <c r="D31">
        <v>324208</v>
      </c>
      <c r="E31">
        <v>216138</v>
      </c>
      <c r="F31">
        <v>733656354</v>
      </c>
      <c r="G31">
        <v>1200000000</v>
      </c>
      <c r="H31">
        <v>120000000</v>
      </c>
      <c r="I31">
        <v>1</v>
      </c>
      <c r="J31">
        <v>1.3224631175497842E-3</v>
      </c>
      <c r="K31">
        <v>0.66666461037358737</v>
      </c>
      <c r="L31">
        <v>29</v>
      </c>
    </row>
    <row r="32" spans="1:12" x14ac:dyDescent="0.35">
      <c r="A32" t="s">
        <v>232</v>
      </c>
      <c r="B32">
        <v>2</v>
      </c>
      <c r="C32">
        <v>496946</v>
      </c>
      <c r="D32">
        <v>298168</v>
      </c>
      <c r="E32">
        <v>198778</v>
      </c>
      <c r="F32">
        <v>51215670</v>
      </c>
      <c r="G32">
        <v>110000000</v>
      </c>
      <c r="H32">
        <v>160000000</v>
      </c>
      <c r="I32">
        <v>1</v>
      </c>
      <c r="J32">
        <v>1.2162443256985248E-3</v>
      </c>
      <c r="K32">
        <v>0.66666443079069515</v>
      </c>
      <c r="L32">
        <v>30</v>
      </c>
    </row>
    <row r="33" spans="1:12" x14ac:dyDescent="0.35">
      <c r="A33" t="s">
        <v>446</v>
      </c>
      <c r="B33">
        <v>1</v>
      </c>
      <c r="C33">
        <v>459254</v>
      </c>
      <c r="D33">
        <v>275552</v>
      </c>
      <c r="E33">
        <v>183702</v>
      </c>
      <c r="F33">
        <v>822552118</v>
      </c>
      <c r="G33">
        <v>1800000000</v>
      </c>
      <c r="H33">
        <v>200000000</v>
      </c>
      <c r="I33">
        <v>1</v>
      </c>
      <c r="J33">
        <v>1.1239955076695462E-3</v>
      </c>
      <c r="K33">
        <v>0.66666908605272324</v>
      </c>
      <c r="L33">
        <v>31</v>
      </c>
    </row>
    <row r="34" spans="1:12" x14ac:dyDescent="0.35">
      <c r="A34" t="s">
        <v>270</v>
      </c>
      <c r="B34">
        <v>3</v>
      </c>
      <c r="C34">
        <v>399927</v>
      </c>
      <c r="D34">
        <v>239956</v>
      </c>
      <c r="E34">
        <v>159971</v>
      </c>
      <c r="F34">
        <v>2089445331</v>
      </c>
      <c r="G34">
        <v>4000000000</v>
      </c>
      <c r="H34">
        <v>600000000</v>
      </c>
      <c r="I34">
        <v>1</v>
      </c>
      <c r="J34">
        <v>9.7879637715895477E-4</v>
      </c>
      <c r="K34">
        <v>0.66666805581023192</v>
      </c>
      <c r="L34">
        <v>32</v>
      </c>
    </row>
    <row r="35" spans="1:12" x14ac:dyDescent="0.35">
      <c r="A35" t="s">
        <v>287</v>
      </c>
      <c r="B35">
        <v>3</v>
      </c>
      <c r="C35">
        <v>359258</v>
      </c>
      <c r="D35">
        <v>215555</v>
      </c>
      <c r="E35">
        <v>143703</v>
      </c>
      <c r="F35">
        <v>1478223441</v>
      </c>
      <c r="G35">
        <v>2400000000</v>
      </c>
      <c r="H35">
        <v>540000000</v>
      </c>
      <c r="I35">
        <v>1</v>
      </c>
      <c r="J35">
        <v>8.7926153739400386E-4</v>
      </c>
      <c r="K35">
        <v>0.6666651202709285</v>
      </c>
      <c r="L35">
        <v>33</v>
      </c>
    </row>
    <row r="36" spans="1:12" x14ac:dyDescent="0.35">
      <c r="A36" t="s">
        <v>788</v>
      </c>
      <c r="B36">
        <v>2</v>
      </c>
      <c r="C36">
        <v>340319</v>
      </c>
      <c r="D36">
        <v>204191</v>
      </c>
      <c r="E36">
        <v>136128</v>
      </c>
      <c r="F36">
        <v>1645104236</v>
      </c>
      <c r="G36">
        <v>4000000000</v>
      </c>
      <c r="H36">
        <v>310000000</v>
      </c>
      <c r="I36">
        <v>2</v>
      </c>
      <c r="J36">
        <v>8.329095166826904E-4</v>
      </c>
      <c r="K36">
        <v>0.66666993158366428</v>
      </c>
      <c r="L36">
        <v>34</v>
      </c>
    </row>
    <row r="37" spans="1:12" x14ac:dyDescent="0.35">
      <c r="A37" t="s">
        <v>56</v>
      </c>
      <c r="B37">
        <v>2</v>
      </c>
      <c r="C37">
        <v>311657</v>
      </c>
      <c r="D37">
        <v>186995</v>
      </c>
      <c r="E37">
        <v>124662</v>
      </c>
      <c r="F37">
        <v>1645104236</v>
      </c>
      <c r="G37">
        <v>1100000000</v>
      </c>
      <c r="H37">
        <v>410000000</v>
      </c>
      <c r="I37">
        <v>2</v>
      </c>
      <c r="J37">
        <v>7.627610601840545E-4</v>
      </c>
      <c r="K37">
        <v>0.66665953635123931</v>
      </c>
      <c r="L37">
        <v>35</v>
      </c>
    </row>
    <row r="38" spans="1:12" x14ac:dyDescent="0.35">
      <c r="A38" t="s">
        <v>829</v>
      </c>
      <c r="B38">
        <v>2</v>
      </c>
      <c r="C38">
        <v>228404</v>
      </c>
      <c r="D38">
        <v>137042</v>
      </c>
      <c r="E38">
        <v>91362</v>
      </c>
      <c r="F38">
        <v>489104236</v>
      </c>
      <c r="G38">
        <v>1400000000</v>
      </c>
      <c r="H38">
        <v>120000000</v>
      </c>
      <c r="I38">
        <v>1</v>
      </c>
      <c r="J38">
        <v>5.590045376496558E-4</v>
      </c>
      <c r="K38">
        <v>0.66667153135535095</v>
      </c>
      <c r="L38">
        <v>36</v>
      </c>
    </row>
    <row r="39" spans="1:12" x14ac:dyDescent="0.35">
      <c r="A39" t="s">
        <v>378</v>
      </c>
      <c r="B39">
        <v>1</v>
      </c>
      <c r="C39">
        <v>134845</v>
      </c>
      <c r="D39">
        <v>80907</v>
      </c>
      <c r="E39">
        <v>53938</v>
      </c>
      <c r="F39">
        <v>488552118</v>
      </c>
      <c r="G39">
        <v>1100000000</v>
      </c>
      <c r="H39">
        <v>180000000</v>
      </c>
      <c r="I39">
        <v>1</v>
      </c>
      <c r="J39">
        <v>3.3002472320698339E-4</v>
      </c>
      <c r="K39">
        <v>0.66666666666666663</v>
      </c>
      <c r="L39">
        <v>37</v>
      </c>
    </row>
    <row r="40" spans="1:12" x14ac:dyDescent="0.35">
      <c r="A40" t="s">
        <v>177</v>
      </c>
      <c r="B40">
        <v>1</v>
      </c>
      <c r="C40">
        <v>52426</v>
      </c>
      <c r="D40">
        <v>31456</v>
      </c>
      <c r="E40">
        <v>20970</v>
      </c>
      <c r="F40">
        <v>1122552118</v>
      </c>
      <c r="G40">
        <v>900000000</v>
      </c>
      <c r="H40">
        <v>200000000</v>
      </c>
      <c r="I40">
        <v>1</v>
      </c>
      <c r="J40">
        <v>1.2830936363120111E-4</v>
      </c>
      <c r="K40">
        <v>0.66664547304170907</v>
      </c>
      <c r="L40">
        <v>38</v>
      </c>
    </row>
  </sheetData>
  <mergeCells count="1">
    <mergeCell ref="A1:L1"/>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80DF-30F0-4477-A581-2531EEBD8A34}">
  <sheetPr>
    <tabColor rgb="FF3D2B1F"/>
  </sheetPr>
  <dimension ref="A1:X182"/>
  <sheetViews>
    <sheetView topLeftCell="Q132" zoomScale="60" zoomScaleNormal="86" workbookViewId="0">
      <selection activeCell="B143" sqref="B143"/>
    </sheetView>
  </sheetViews>
  <sheetFormatPr defaultRowHeight="14.5" x14ac:dyDescent="0.35"/>
  <cols>
    <col min="1" max="1" width="14" bestFit="1" customWidth="1"/>
    <col min="2" max="2" width="16.90625" bestFit="1" customWidth="1"/>
    <col min="3" max="3" width="16.26953125" bestFit="1" customWidth="1"/>
    <col min="4" max="4" width="19.6328125" bestFit="1" customWidth="1"/>
    <col min="5" max="5" width="20.1796875" bestFit="1" customWidth="1"/>
    <col min="9" max="9" width="14" bestFit="1" customWidth="1"/>
    <col min="10" max="10" width="19.6328125" bestFit="1" customWidth="1"/>
    <col min="11" max="11" width="19.36328125" bestFit="1" customWidth="1"/>
    <col min="12" max="12" width="19.81640625" bestFit="1" customWidth="1"/>
    <col min="13" max="13" width="12.36328125" bestFit="1" customWidth="1"/>
    <col min="16" max="16" width="14" bestFit="1" customWidth="1"/>
    <col min="17" max="17" width="16.90625" bestFit="1" customWidth="1"/>
    <col min="18" max="18" width="19.36328125" bestFit="1" customWidth="1"/>
    <col min="19" max="19" width="24.453125" bestFit="1" customWidth="1"/>
    <col min="20" max="20" width="19.81640625" bestFit="1" customWidth="1"/>
    <col min="21" max="21" width="19.6328125" bestFit="1" customWidth="1"/>
    <col min="22" max="22" width="16.26953125" bestFit="1" customWidth="1"/>
    <col min="23" max="23" width="16.7265625" bestFit="1" customWidth="1"/>
    <col min="24" max="24" width="20.7265625" bestFit="1" customWidth="1"/>
    <col min="25" max="25" width="15.1796875" bestFit="1" customWidth="1"/>
  </cols>
  <sheetData>
    <row r="1" spans="1:24" ht="15.5" x14ac:dyDescent="0.35">
      <c r="A1" s="23" t="s">
        <v>1021</v>
      </c>
      <c r="B1" s="23"/>
      <c r="C1" s="23"/>
      <c r="D1" s="23"/>
      <c r="E1" s="23"/>
      <c r="F1" s="23"/>
      <c r="G1" s="23"/>
      <c r="H1" s="23"/>
      <c r="I1" s="23"/>
      <c r="J1" s="23"/>
      <c r="K1" s="23"/>
      <c r="L1" s="23"/>
      <c r="M1" s="23"/>
      <c r="N1" s="23"/>
      <c r="O1" s="23"/>
      <c r="P1" s="23"/>
      <c r="Q1" s="23"/>
      <c r="R1" s="23"/>
      <c r="S1" s="23"/>
      <c r="T1" s="23"/>
    </row>
    <row r="2" spans="1:24" x14ac:dyDescent="0.35">
      <c r="A2" s="26" t="s">
        <v>1016</v>
      </c>
      <c r="B2" s="26"/>
      <c r="C2" s="26"/>
      <c r="D2" s="26"/>
      <c r="L2" s="26" t="s">
        <v>1039</v>
      </c>
      <c r="M2" s="26"/>
    </row>
    <row r="3" spans="1:24" x14ac:dyDescent="0.35">
      <c r="A3" s="2" t="s">
        <v>1019</v>
      </c>
      <c r="B3" t="s">
        <v>1018</v>
      </c>
      <c r="C3" t="s">
        <v>1017</v>
      </c>
      <c r="L3" s="6" t="s">
        <v>1040</v>
      </c>
      <c r="M3">
        <f>GETPIVOTDATA("TotalPhysicalSales",$P$3)</f>
        <v>408590601</v>
      </c>
      <c r="P3" t="s">
        <v>1076</v>
      </c>
      <c r="Q3" t="s">
        <v>1091</v>
      </c>
      <c r="R3" t="s">
        <v>1077</v>
      </c>
      <c r="S3" t="s">
        <v>1036</v>
      </c>
      <c r="T3" t="s">
        <v>1037</v>
      </c>
      <c r="U3" t="s">
        <v>1038</v>
      </c>
      <c r="V3" t="s">
        <v>1017</v>
      </c>
      <c r="W3" t="s">
        <v>1018</v>
      </c>
      <c r="X3" t="s">
        <v>1095</v>
      </c>
    </row>
    <row r="4" spans="1:24" x14ac:dyDescent="0.35">
      <c r="A4" s="3">
        <v>2019</v>
      </c>
      <c r="B4" s="5">
        <v>9602547</v>
      </c>
      <c r="C4" s="5">
        <v>11448633</v>
      </c>
      <c r="L4" s="6" t="s">
        <v>1041</v>
      </c>
      <c r="M4">
        <f>GETPIVOTDATA("Sum of SpotifyStreams",$P$3)</f>
        <v>1070653784544</v>
      </c>
      <c r="P4" s="5">
        <v>408590601</v>
      </c>
      <c r="Q4" s="5">
        <v>2810822784544</v>
      </c>
      <c r="R4">
        <v>800</v>
      </c>
      <c r="S4" s="5">
        <v>1070653784544</v>
      </c>
      <c r="T4" s="5">
        <v>1591660000000</v>
      </c>
      <c r="U4" s="5">
        <v>148509000000</v>
      </c>
      <c r="V4">
        <v>210339271</v>
      </c>
      <c r="W4">
        <v>198251330</v>
      </c>
      <c r="X4">
        <v>0.75333283171591947</v>
      </c>
    </row>
    <row r="5" spans="1:24" x14ac:dyDescent="0.35">
      <c r="A5" s="3">
        <v>2020</v>
      </c>
      <c r="B5" s="5">
        <v>16273941</v>
      </c>
      <c r="C5" s="5">
        <v>18639613</v>
      </c>
      <c r="L5" s="6" t="s">
        <v>1042</v>
      </c>
      <c r="M5">
        <f>GETPIVOTDATA("Sum of YoutubeStreams",$P$3)</f>
        <v>1591660000000</v>
      </c>
    </row>
    <row r="6" spans="1:24" x14ac:dyDescent="0.35">
      <c r="A6" s="3">
        <v>2021</v>
      </c>
      <c r="B6" s="5">
        <v>21167555</v>
      </c>
      <c r="C6" s="5">
        <v>24301332</v>
      </c>
      <c r="L6" s="6" t="s">
        <v>1043</v>
      </c>
      <c r="M6">
        <f>GETPIVOTDATA("Sum of MelonStreams",$P$3)</f>
        <v>148509000000</v>
      </c>
      <c r="P6" t="s">
        <v>1078</v>
      </c>
    </row>
    <row r="7" spans="1:24" x14ac:dyDescent="0.35">
      <c r="A7" s="3">
        <v>2022</v>
      </c>
      <c r="B7" s="5">
        <v>30002211</v>
      </c>
      <c r="C7" s="5">
        <v>30474703</v>
      </c>
      <c r="L7" s="6" t="s">
        <v>1044</v>
      </c>
      <c r="M7">
        <f>GETPIVOTDATA("Count of AlbumName",$P$3)</f>
        <v>800</v>
      </c>
      <c r="P7">
        <v>190</v>
      </c>
    </row>
    <row r="8" spans="1:24" x14ac:dyDescent="0.35">
      <c r="A8" s="3">
        <v>2023</v>
      </c>
      <c r="B8" s="5">
        <v>47914399</v>
      </c>
      <c r="C8" s="5">
        <v>46253428</v>
      </c>
      <c r="L8" s="6" t="s">
        <v>1045</v>
      </c>
      <c r="M8">
        <f>GETPIVOTDATA("[Measures].[Distinct Count of Artist]",$P$6)</f>
        <v>190</v>
      </c>
    </row>
    <row r="9" spans="1:24" x14ac:dyDescent="0.35">
      <c r="A9" s="3">
        <v>2024</v>
      </c>
      <c r="B9" s="5">
        <v>34028544</v>
      </c>
      <c r="C9" s="5">
        <v>37169583</v>
      </c>
      <c r="L9" s="6" t="s">
        <v>1046</v>
      </c>
      <c r="M9" t="str">
        <f>bestsellingalbum</f>
        <v>10th Mini Album `FML`</v>
      </c>
      <c r="P9" s="2" t="s">
        <v>1019</v>
      </c>
      <c r="Q9" t="s">
        <v>1063</v>
      </c>
      <c r="S9" s="2" t="s">
        <v>1019</v>
      </c>
      <c r="T9" t="s">
        <v>1068</v>
      </c>
    </row>
    <row r="10" spans="1:24" x14ac:dyDescent="0.35">
      <c r="A10" s="3">
        <v>2025</v>
      </c>
      <c r="B10" s="5">
        <v>30619196</v>
      </c>
      <c r="C10" s="5">
        <v>33996126</v>
      </c>
      <c r="L10" s="6" t="s">
        <v>1047</v>
      </c>
      <c r="M10" t="str">
        <f>bestsellingsrtist</f>
        <v>Seventeen</v>
      </c>
      <c r="P10" s="3">
        <v>2023</v>
      </c>
      <c r="Q10">
        <v>94167827</v>
      </c>
      <c r="S10" s="3" t="s">
        <v>43</v>
      </c>
      <c r="T10">
        <v>306.63053683362295</v>
      </c>
    </row>
    <row r="11" spans="1:24" x14ac:dyDescent="0.35">
      <c r="A11" s="3">
        <v>2026</v>
      </c>
      <c r="B11" s="5">
        <v>8642937</v>
      </c>
      <c r="C11" s="5">
        <v>8055853</v>
      </c>
      <c r="L11" s="6" t="s">
        <v>1048</v>
      </c>
      <c r="M11">
        <f>topyear</f>
        <v>2023</v>
      </c>
    </row>
    <row r="12" spans="1:24" x14ac:dyDescent="0.35">
      <c r="L12" s="6" t="s">
        <v>1049</v>
      </c>
      <c r="M12">
        <f>GETPIVOTDATA("StreamSaleRatio",$S$15)</f>
        <v>41845.307279166424</v>
      </c>
      <c r="P12" s="2" t="s">
        <v>1019</v>
      </c>
      <c r="Q12" t="s">
        <v>1063</v>
      </c>
      <c r="S12" s="2" t="s">
        <v>1019</v>
      </c>
      <c r="T12" t="s">
        <v>1068</v>
      </c>
    </row>
    <row r="13" spans="1:24" x14ac:dyDescent="0.35">
      <c r="L13" s="6" t="s">
        <v>1050</v>
      </c>
      <c r="M13" t="str">
        <f>highestfesalbum</f>
        <v>LOVE YOURSELF 轉 `Tear`</v>
      </c>
      <c r="P13" s="3" t="s">
        <v>500</v>
      </c>
      <c r="Q13">
        <v>5546930</v>
      </c>
      <c r="S13" s="3" t="s">
        <v>17</v>
      </c>
      <c r="T13">
        <v>3445.2859418995959</v>
      </c>
    </row>
    <row r="14" spans="1:24" x14ac:dyDescent="0.35">
      <c r="A14" s="26" t="s">
        <v>1022</v>
      </c>
      <c r="B14" s="26"/>
      <c r="C14" s="26"/>
      <c r="D14" s="26"/>
      <c r="E14" s="26"/>
      <c r="L14" s="6" t="s">
        <v>1051</v>
      </c>
      <c r="M14" t="str">
        <f>highfesartist</f>
        <v>BTS</v>
      </c>
    </row>
    <row r="15" spans="1:24" x14ac:dyDescent="0.35">
      <c r="A15" s="2" t="s">
        <v>1019</v>
      </c>
      <c r="B15" t="s">
        <v>1036</v>
      </c>
      <c r="C15" t="s">
        <v>1037</v>
      </c>
      <c r="D15" t="s">
        <v>1038</v>
      </c>
      <c r="L15" s="6" t="s">
        <v>1060</v>
      </c>
      <c r="M15" t="str">
        <f>bestreleasemonth</f>
        <v>May</v>
      </c>
      <c r="P15" s="2" t="s">
        <v>1019</v>
      </c>
      <c r="Q15" t="s">
        <v>1063</v>
      </c>
      <c r="S15" t="s">
        <v>1079</v>
      </c>
    </row>
    <row r="16" spans="1:24" x14ac:dyDescent="0.35">
      <c r="A16" s="3">
        <v>2019</v>
      </c>
      <c r="B16" s="5">
        <v>149822469446</v>
      </c>
      <c r="C16" s="5">
        <v>128150000000</v>
      </c>
      <c r="D16" s="5">
        <v>19830000000</v>
      </c>
      <c r="P16" s="3" t="s">
        <v>20</v>
      </c>
      <c r="Q16">
        <v>42573334</v>
      </c>
      <c r="S16" s="8">
        <v>41845.307279166424</v>
      </c>
    </row>
    <row r="17" spans="1:20" x14ac:dyDescent="0.35">
      <c r="A17" s="3">
        <v>2020</v>
      </c>
      <c r="B17" s="5">
        <v>131287587816</v>
      </c>
      <c r="C17" s="5">
        <v>151710000000</v>
      </c>
      <c r="D17" s="5">
        <v>20080000000</v>
      </c>
    </row>
    <row r="18" spans="1:20" x14ac:dyDescent="0.35">
      <c r="A18" s="3">
        <v>2021</v>
      </c>
      <c r="B18" s="5">
        <v>173044977336</v>
      </c>
      <c r="C18" s="5">
        <v>207700000000</v>
      </c>
      <c r="D18" s="5">
        <v>21800000000</v>
      </c>
      <c r="S18" s="2" t="s">
        <v>1019</v>
      </c>
      <c r="T18" t="s">
        <v>1063</v>
      </c>
    </row>
    <row r="19" spans="1:20" x14ac:dyDescent="0.35">
      <c r="A19" s="3">
        <v>2022</v>
      </c>
      <c r="B19" s="5">
        <v>169604505505</v>
      </c>
      <c r="C19" s="5">
        <v>226800000000</v>
      </c>
      <c r="D19" s="5">
        <v>21070000000</v>
      </c>
      <c r="S19" s="3" t="s">
        <v>1032</v>
      </c>
      <c r="T19">
        <v>54507958</v>
      </c>
    </row>
    <row r="20" spans="1:20" x14ac:dyDescent="0.35">
      <c r="A20" s="3">
        <v>2023</v>
      </c>
      <c r="B20" s="5">
        <v>175039143630</v>
      </c>
      <c r="C20" s="5">
        <v>274500000000</v>
      </c>
      <c r="D20" s="5">
        <v>20860000000</v>
      </c>
    </row>
    <row r="21" spans="1:20" x14ac:dyDescent="0.35">
      <c r="A21" s="3">
        <v>2024</v>
      </c>
      <c r="B21" s="5">
        <v>107076544343</v>
      </c>
      <c r="C21" s="5">
        <v>220300000000</v>
      </c>
      <c r="D21" s="5">
        <v>16510000000</v>
      </c>
    </row>
    <row r="22" spans="1:20" x14ac:dyDescent="0.35">
      <c r="A22" s="3">
        <v>2025</v>
      </c>
      <c r="B22" s="5">
        <v>77025778234</v>
      </c>
      <c r="C22" s="5">
        <v>175800000000</v>
      </c>
      <c r="D22" s="5">
        <v>13885000000</v>
      </c>
    </row>
    <row r="23" spans="1:20" x14ac:dyDescent="0.35">
      <c r="A23" s="3">
        <v>2026</v>
      </c>
      <c r="B23" s="5">
        <v>87752778234</v>
      </c>
      <c r="C23" s="5">
        <v>206700000000</v>
      </c>
      <c r="D23" s="5">
        <v>14474000000</v>
      </c>
    </row>
    <row r="38" spans="1:13" ht="17" x14ac:dyDescent="0.35">
      <c r="A38" s="24" t="s">
        <v>1052</v>
      </c>
      <c r="B38" s="24"/>
      <c r="C38" s="24"/>
      <c r="D38" s="24"/>
      <c r="E38" s="24"/>
      <c r="F38" s="24"/>
      <c r="G38" s="24"/>
      <c r="H38" s="24"/>
      <c r="I38" s="24"/>
      <c r="J38" s="24"/>
      <c r="K38" s="24"/>
      <c r="L38" s="24"/>
      <c r="M38" s="24"/>
    </row>
    <row r="39" spans="1:13" x14ac:dyDescent="0.35">
      <c r="A39" s="25" t="s">
        <v>1053</v>
      </c>
      <c r="B39" s="25"/>
      <c r="C39" s="25"/>
      <c r="D39" s="25"/>
      <c r="E39" s="25"/>
      <c r="F39" s="25"/>
      <c r="G39" s="25"/>
      <c r="H39" s="25"/>
      <c r="I39" s="25"/>
      <c r="J39" s="25"/>
      <c r="K39" s="25"/>
      <c r="L39" s="25"/>
      <c r="M39" s="25"/>
    </row>
    <row r="40" spans="1:13" x14ac:dyDescent="0.35">
      <c r="A40" s="2" t="s">
        <v>1019</v>
      </c>
      <c r="B40" t="s">
        <v>1055</v>
      </c>
      <c r="C40" t="s">
        <v>1056</v>
      </c>
    </row>
    <row r="41" spans="1:13" x14ac:dyDescent="0.35">
      <c r="A41" s="3">
        <v>2019</v>
      </c>
      <c r="B41" s="7"/>
      <c r="C41" s="7"/>
    </row>
    <row r="42" spans="1:13" x14ac:dyDescent="0.35">
      <c r="A42" s="3">
        <v>2020</v>
      </c>
      <c r="B42" s="7">
        <v>0.65850816913826205</v>
      </c>
      <c r="C42" s="7">
        <v>1.771348095203263E-2</v>
      </c>
    </row>
    <row r="43" spans="1:13" x14ac:dyDescent="0.35">
      <c r="A43" s="3">
        <v>2021</v>
      </c>
      <c r="B43" s="7">
        <v>0.30232765761973129</v>
      </c>
      <c r="C43" s="7">
        <v>0.32819117453312707</v>
      </c>
    </row>
    <row r="44" spans="1:13" x14ac:dyDescent="0.35">
      <c r="A44" s="3">
        <v>2022</v>
      </c>
      <c r="B44" s="7">
        <v>0.33007245152053094</v>
      </c>
      <c r="C44" s="7">
        <v>3.7087851071455506E-2</v>
      </c>
    </row>
    <row r="45" spans="1:13" x14ac:dyDescent="0.35">
      <c r="A45" s="3">
        <v>2023</v>
      </c>
      <c r="B45" s="7">
        <v>0.55708717213976888</v>
      </c>
      <c r="C45" s="7">
        <v>0.12677334167024035</v>
      </c>
    </row>
    <row r="46" spans="1:13" x14ac:dyDescent="0.35">
      <c r="A46" s="3">
        <v>2024</v>
      </c>
      <c r="B46" s="7">
        <v>-0.24392301204954003</v>
      </c>
      <c r="C46" s="7">
        <v>-0.268947341848289</v>
      </c>
    </row>
    <row r="47" spans="1:13" x14ac:dyDescent="0.35">
      <c r="A47" s="3">
        <v>2025</v>
      </c>
      <c r="B47" s="7">
        <v>-9.2457558609652754E-2</v>
      </c>
      <c r="C47" s="7">
        <v>-0.22442217463450154</v>
      </c>
    </row>
    <row r="48" spans="1:13" x14ac:dyDescent="0.35">
      <c r="A48" s="3">
        <v>2026</v>
      </c>
      <c r="B48" s="7">
        <v>-0.74156609480333469</v>
      </c>
      <c r="C48" s="7">
        <v>0.15828381694781599</v>
      </c>
    </row>
    <row r="51" spans="1:13" x14ac:dyDescent="0.35">
      <c r="A51" s="25" t="s">
        <v>1057</v>
      </c>
      <c r="B51" s="25"/>
      <c r="C51" s="25"/>
      <c r="D51" s="25"/>
      <c r="E51" s="25"/>
      <c r="F51" s="25"/>
      <c r="G51" s="25"/>
      <c r="H51" s="25"/>
      <c r="I51" s="25"/>
      <c r="J51" s="25"/>
      <c r="K51" s="25"/>
      <c r="L51" s="25"/>
      <c r="M51" s="25"/>
    </row>
    <row r="52" spans="1:13" x14ac:dyDescent="0.35">
      <c r="A52" s="2" t="s">
        <v>1019</v>
      </c>
      <c r="B52" t="s">
        <v>1058</v>
      </c>
      <c r="C52" t="s">
        <v>1054</v>
      </c>
      <c r="D52" t="s">
        <v>1059</v>
      </c>
    </row>
    <row r="53" spans="1:13" x14ac:dyDescent="0.35">
      <c r="A53" s="3" t="s">
        <v>1029</v>
      </c>
      <c r="B53" s="5">
        <v>48</v>
      </c>
      <c r="C53" s="5">
        <v>23061997</v>
      </c>
      <c r="D53" s="8">
        <v>480458.27083333331</v>
      </c>
    </row>
    <row r="54" spans="1:13" x14ac:dyDescent="0.35">
      <c r="A54" s="3" t="s">
        <v>1033</v>
      </c>
      <c r="B54" s="5">
        <v>76</v>
      </c>
      <c r="C54" s="5">
        <v>26324427</v>
      </c>
      <c r="D54" s="8">
        <v>346374.03947368421</v>
      </c>
    </row>
    <row r="55" spans="1:13" x14ac:dyDescent="0.35">
      <c r="A55" s="3" t="s">
        <v>1034</v>
      </c>
      <c r="B55" s="5">
        <v>69</v>
      </c>
      <c r="C55" s="5">
        <v>32805348</v>
      </c>
      <c r="D55" s="8">
        <v>475439.82608695654</v>
      </c>
    </row>
    <row r="56" spans="1:13" x14ac:dyDescent="0.35">
      <c r="A56" s="3" t="s">
        <v>1024</v>
      </c>
      <c r="B56" s="5">
        <v>77</v>
      </c>
      <c r="C56" s="5">
        <v>38762009</v>
      </c>
      <c r="D56" s="8">
        <v>503402.71428571426</v>
      </c>
    </row>
    <row r="57" spans="1:13" x14ac:dyDescent="0.35">
      <c r="A57" s="3" t="s">
        <v>1032</v>
      </c>
      <c r="B57" s="5">
        <v>103</v>
      </c>
      <c r="C57" s="5">
        <v>54507958</v>
      </c>
      <c r="D57" s="8">
        <v>529203.47572815535</v>
      </c>
    </row>
    <row r="58" spans="1:13" x14ac:dyDescent="0.35">
      <c r="A58" s="3" t="s">
        <v>1027</v>
      </c>
      <c r="B58" s="5">
        <v>100</v>
      </c>
      <c r="C58" s="5">
        <v>47041076</v>
      </c>
      <c r="D58" s="8">
        <v>470410.76</v>
      </c>
    </row>
    <row r="59" spans="1:13" x14ac:dyDescent="0.35">
      <c r="A59" s="3" t="s">
        <v>1028</v>
      </c>
      <c r="B59" s="5">
        <v>73</v>
      </c>
      <c r="C59" s="5">
        <v>47981533</v>
      </c>
      <c r="D59" s="8">
        <v>657281.27397260279</v>
      </c>
    </row>
    <row r="60" spans="1:13" x14ac:dyDescent="0.35">
      <c r="A60" s="3" t="s">
        <v>1031</v>
      </c>
      <c r="B60" s="5">
        <v>64</v>
      </c>
      <c r="C60" s="5">
        <v>28072678</v>
      </c>
      <c r="D60" s="8">
        <v>438635.59375</v>
      </c>
    </row>
    <row r="61" spans="1:13" x14ac:dyDescent="0.35">
      <c r="A61" s="3" t="s">
        <v>1025</v>
      </c>
      <c r="B61" s="5">
        <v>52</v>
      </c>
      <c r="C61" s="5">
        <v>29817060</v>
      </c>
      <c r="D61" s="8">
        <v>573405</v>
      </c>
    </row>
    <row r="62" spans="1:13" x14ac:dyDescent="0.35">
      <c r="A62" s="3" t="s">
        <v>1030</v>
      </c>
      <c r="B62" s="5">
        <v>58</v>
      </c>
      <c r="C62" s="5">
        <v>39138072</v>
      </c>
      <c r="D62" s="8">
        <v>674794.3448275862</v>
      </c>
    </row>
    <row r="63" spans="1:13" x14ac:dyDescent="0.35">
      <c r="A63" s="3" t="s">
        <v>1026</v>
      </c>
      <c r="B63" s="5">
        <v>54</v>
      </c>
      <c r="C63" s="5">
        <v>29882908</v>
      </c>
      <c r="D63" s="8">
        <v>553387.18518518517</v>
      </c>
    </row>
    <row r="64" spans="1:13" x14ac:dyDescent="0.35">
      <c r="A64" s="3" t="s">
        <v>1035</v>
      </c>
      <c r="B64" s="5">
        <v>26</v>
      </c>
      <c r="C64" s="5">
        <v>11195535</v>
      </c>
      <c r="D64" s="8">
        <v>430597.5</v>
      </c>
    </row>
    <row r="65" spans="1:4" x14ac:dyDescent="0.35">
      <c r="A65" s="3" t="s">
        <v>1020</v>
      </c>
      <c r="B65" s="5">
        <v>800</v>
      </c>
      <c r="C65" s="5">
        <v>408590601</v>
      </c>
      <c r="D65" s="8">
        <v>510738.25124999997</v>
      </c>
    </row>
    <row r="68" spans="1:4" ht="18.5" x14ac:dyDescent="0.35">
      <c r="A68" s="27" t="s">
        <v>1061</v>
      </c>
      <c r="B68" s="27"/>
      <c r="C68" s="27"/>
      <c r="D68" s="27"/>
    </row>
    <row r="69" spans="1:4" x14ac:dyDescent="0.35">
      <c r="A69" s="25" t="s">
        <v>1062</v>
      </c>
      <c r="B69" s="25"/>
      <c r="C69" s="25"/>
    </row>
    <row r="70" spans="1:4" x14ac:dyDescent="0.35">
      <c r="A70" s="2" t="s">
        <v>1019</v>
      </c>
      <c r="B70" t="s">
        <v>1063</v>
      </c>
    </row>
    <row r="71" spans="1:4" x14ac:dyDescent="0.35">
      <c r="A71" s="3" t="s">
        <v>20</v>
      </c>
      <c r="B71">
        <v>42573334</v>
      </c>
    </row>
    <row r="72" spans="1:4" x14ac:dyDescent="0.35">
      <c r="A72" s="3" t="s">
        <v>17</v>
      </c>
      <c r="B72">
        <v>32669990</v>
      </c>
    </row>
    <row r="73" spans="1:4" x14ac:dyDescent="0.35">
      <c r="A73" s="3" t="s">
        <v>74</v>
      </c>
      <c r="B73">
        <v>30106968</v>
      </c>
    </row>
    <row r="74" spans="1:4" x14ac:dyDescent="0.35">
      <c r="A74" s="3" t="s">
        <v>45</v>
      </c>
      <c r="B74">
        <v>19935099</v>
      </c>
    </row>
    <row r="75" spans="1:4" x14ac:dyDescent="0.35">
      <c r="A75" s="3" t="s">
        <v>214</v>
      </c>
      <c r="B75">
        <v>17914995</v>
      </c>
    </row>
    <row r="76" spans="1:4" x14ac:dyDescent="0.35">
      <c r="A76" s="3" t="s">
        <v>66</v>
      </c>
      <c r="B76">
        <v>16381840</v>
      </c>
    </row>
    <row r="77" spans="1:4" x14ac:dyDescent="0.35">
      <c r="A77" s="3" t="s">
        <v>352</v>
      </c>
      <c r="B77">
        <v>11742232</v>
      </c>
    </row>
    <row r="78" spans="1:4" x14ac:dyDescent="0.35">
      <c r="A78" s="3" t="s">
        <v>84</v>
      </c>
      <c r="B78">
        <v>11641335</v>
      </c>
    </row>
    <row r="79" spans="1:4" x14ac:dyDescent="0.35">
      <c r="A79" s="3" t="s">
        <v>53</v>
      </c>
      <c r="B79">
        <v>11184297</v>
      </c>
    </row>
    <row r="80" spans="1:4" x14ac:dyDescent="0.35">
      <c r="A80" s="3" t="s">
        <v>37</v>
      </c>
      <c r="B80">
        <v>10993696</v>
      </c>
    </row>
    <row r="83" spans="1:4" x14ac:dyDescent="0.35">
      <c r="A83" s="25" t="s">
        <v>1064</v>
      </c>
      <c r="B83" s="25"/>
      <c r="C83" s="25"/>
      <c r="D83" s="25"/>
    </row>
    <row r="84" spans="1:4" x14ac:dyDescent="0.35">
      <c r="A84" s="2" t="s">
        <v>1019</v>
      </c>
      <c r="B84" t="s">
        <v>1017</v>
      </c>
    </row>
    <row r="85" spans="1:4" x14ac:dyDescent="0.35">
      <c r="A85" s="3" t="s">
        <v>20</v>
      </c>
      <c r="B85">
        <v>19856191</v>
      </c>
    </row>
    <row r="86" spans="1:4" x14ac:dyDescent="0.35">
      <c r="A86" s="3" t="s">
        <v>17</v>
      </c>
      <c r="B86">
        <v>15175994</v>
      </c>
    </row>
    <row r="87" spans="1:4" x14ac:dyDescent="0.35">
      <c r="A87" s="3" t="s">
        <v>74</v>
      </c>
      <c r="B87">
        <v>12971574</v>
      </c>
    </row>
    <row r="88" spans="1:4" x14ac:dyDescent="0.35">
      <c r="A88" s="3" t="s">
        <v>45</v>
      </c>
      <c r="B88">
        <v>9278971</v>
      </c>
    </row>
    <row r="89" spans="1:4" x14ac:dyDescent="0.35">
      <c r="A89" s="3" t="s">
        <v>214</v>
      </c>
      <c r="B89">
        <v>8765332</v>
      </c>
    </row>
    <row r="90" spans="1:4" x14ac:dyDescent="0.35">
      <c r="A90" s="3" t="s">
        <v>66</v>
      </c>
      <c r="B90">
        <v>7386668</v>
      </c>
    </row>
    <row r="91" spans="1:4" x14ac:dyDescent="0.35">
      <c r="A91" s="3" t="s">
        <v>84</v>
      </c>
      <c r="B91">
        <v>6324394</v>
      </c>
    </row>
    <row r="92" spans="1:4" x14ac:dyDescent="0.35">
      <c r="A92" s="3" t="s">
        <v>37</v>
      </c>
      <c r="B92">
        <v>6204042</v>
      </c>
    </row>
    <row r="93" spans="1:4" x14ac:dyDescent="0.35">
      <c r="A93" s="3" t="s">
        <v>352</v>
      </c>
      <c r="B93">
        <v>5873849</v>
      </c>
    </row>
    <row r="94" spans="1:4" x14ac:dyDescent="0.35">
      <c r="A94" s="3" t="s">
        <v>53</v>
      </c>
      <c r="B94">
        <v>5601756</v>
      </c>
    </row>
    <row r="98" spans="1:4" x14ac:dyDescent="0.35">
      <c r="A98" s="25" t="s">
        <v>1065</v>
      </c>
      <c r="B98" s="25"/>
      <c r="C98" s="25"/>
      <c r="D98" s="25"/>
    </row>
    <row r="99" spans="1:4" x14ac:dyDescent="0.35">
      <c r="A99" s="2" t="s">
        <v>1019</v>
      </c>
      <c r="B99" t="s">
        <v>1018</v>
      </c>
    </row>
    <row r="100" spans="1:4" x14ac:dyDescent="0.35">
      <c r="A100" s="3" t="s">
        <v>20</v>
      </c>
      <c r="B100">
        <v>22717143</v>
      </c>
    </row>
    <row r="101" spans="1:4" x14ac:dyDescent="0.35">
      <c r="A101" s="3" t="s">
        <v>17</v>
      </c>
      <c r="B101">
        <v>17493996</v>
      </c>
    </row>
    <row r="102" spans="1:4" x14ac:dyDescent="0.35">
      <c r="A102" s="3" t="s">
        <v>74</v>
      </c>
      <c r="B102">
        <v>17135394</v>
      </c>
    </row>
    <row r="103" spans="1:4" x14ac:dyDescent="0.35">
      <c r="A103" s="3" t="s">
        <v>45</v>
      </c>
      <c r="B103">
        <v>10656128</v>
      </c>
    </row>
    <row r="104" spans="1:4" x14ac:dyDescent="0.35">
      <c r="A104" s="3" t="s">
        <v>214</v>
      </c>
      <c r="B104">
        <v>9149663</v>
      </c>
    </row>
    <row r="105" spans="1:4" x14ac:dyDescent="0.35">
      <c r="A105" s="3" t="s">
        <v>66</v>
      </c>
      <c r="B105">
        <v>8995172</v>
      </c>
    </row>
    <row r="106" spans="1:4" x14ac:dyDescent="0.35">
      <c r="A106" s="3" t="s">
        <v>352</v>
      </c>
      <c r="B106">
        <v>5868383</v>
      </c>
    </row>
    <row r="107" spans="1:4" x14ac:dyDescent="0.35">
      <c r="A107" s="3" t="s">
        <v>53</v>
      </c>
      <c r="B107">
        <v>5582541</v>
      </c>
    </row>
    <row r="108" spans="1:4" x14ac:dyDescent="0.35">
      <c r="A108" s="3" t="s">
        <v>328</v>
      </c>
      <c r="B108">
        <v>5480806</v>
      </c>
    </row>
    <row r="109" spans="1:4" x14ac:dyDescent="0.35">
      <c r="A109" s="3" t="s">
        <v>84</v>
      </c>
      <c r="B109">
        <v>5316941</v>
      </c>
    </row>
    <row r="110" spans="1:4" x14ac:dyDescent="0.35">
      <c r="A110" s="3" t="s">
        <v>1020</v>
      </c>
      <c r="B110">
        <v>108396167</v>
      </c>
    </row>
    <row r="113" spans="1:11" x14ac:dyDescent="0.35">
      <c r="A113" s="25" t="s">
        <v>1066</v>
      </c>
      <c r="B113" s="25"/>
      <c r="C113" s="25"/>
    </row>
    <row r="114" spans="1:11" x14ac:dyDescent="0.35">
      <c r="A114" s="2" t="s">
        <v>1019</v>
      </c>
      <c r="B114" t="s">
        <v>1036</v>
      </c>
    </row>
    <row r="115" spans="1:11" x14ac:dyDescent="0.35">
      <c r="A115" s="3" t="s">
        <v>17</v>
      </c>
      <c r="B115">
        <v>296868707813</v>
      </c>
    </row>
    <row r="116" spans="1:11" x14ac:dyDescent="0.35">
      <c r="A116" s="3" t="s">
        <v>20</v>
      </c>
      <c r="B116">
        <v>73745638405</v>
      </c>
    </row>
    <row r="117" spans="1:11" x14ac:dyDescent="0.35">
      <c r="A117" s="3" t="s">
        <v>74</v>
      </c>
      <c r="B117">
        <v>45798475932</v>
      </c>
    </row>
    <row r="118" spans="1:11" x14ac:dyDescent="0.35">
      <c r="A118" s="3" t="s">
        <v>440</v>
      </c>
      <c r="B118">
        <v>38606625416</v>
      </c>
    </row>
    <row r="119" spans="1:11" x14ac:dyDescent="0.35">
      <c r="A119" s="3" t="s">
        <v>47</v>
      </c>
      <c r="B119">
        <v>38279470270</v>
      </c>
    </row>
    <row r="120" spans="1:11" x14ac:dyDescent="0.35">
      <c r="A120" s="3" t="s">
        <v>214</v>
      </c>
      <c r="B120">
        <v>32294160056</v>
      </c>
    </row>
    <row r="121" spans="1:11" x14ac:dyDescent="0.35">
      <c r="A121" s="3" t="s">
        <v>66</v>
      </c>
      <c r="B121">
        <v>31318280942</v>
      </c>
    </row>
    <row r="122" spans="1:11" x14ac:dyDescent="0.35">
      <c r="A122" s="3" t="s">
        <v>37</v>
      </c>
      <c r="B122">
        <v>24825274625</v>
      </c>
    </row>
    <row r="123" spans="1:11" x14ac:dyDescent="0.35">
      <c r="A123" s="3" t="s">
        <v>45</v>
      </c>
      <c r="B123">
        <v>24389390441</v>
      </c>
    </row>
    <row r="124" spans="1:11" x14ac:dyDescent="0.35">
      <c r="A124" s="3" t="s">
        <v>84</v>
      </c>
      <c r="B124">
        <v>20580492453</v>
      </c>
    </row>
    <row r="126" spans="1:11" x14ac:dyDescent="0.35">
      <c r="I126" s="25" t="s">
        <v>1092</v>
      </c>
      <c r="J126" s="25"/>
      <c r="K126" s="25"/>
    </row>
    <row r="127" spans="1:11" x14ac:dyDescent="0.35">
      <c r="A127" s="25" t="s">
        <v>1067</v>
      </c>
      <c r="B127" s="25"/>
      <c r="C127" s="25"/>
      <c r="I127" s="2" t="s">
        <v>1019</v>
      </c>
      <c r="J127" t="s">
        <v>1038</v>
      </c>
    </row>
    <row r="128" spans="1:11" x14ac:dyDescent="0.35">
      <c r="A128" s="2" t="s">
        <v>1019</v>
      </c>
      <c r="B128" t="s">
        <v>1037</v>
      </c>
      <c r="I128" s="3" t="s">
        <v>17</v>
      </c>
      <c r="J128" s="5">
        <v>15626000000</v>
      </c>
    </row>
    <row r="129" spans="1:11" x14ac:dyDescent="0.35">
      <c r="A129" s="3" t="s">
        <v>17</v>
      </c>
      <c r="B129" s="5">
        <v>243200000000</v>
      </c>
      <c r="I129" s="3" t="s">
        <v>20</v>
      </c>
      <c r="J129" s="5">
        <v>9640000000</v>
      </c>
    </row>
    <row r="130" spans="1:11" x14ac:dyDescent="0.35">
      <c r="A130" s="3" t="s">
        <v>20</v>
      </c>
      <c r="B130" s="5">
        <v>96400000000</v>
      </c>
      <c r="I130" s="3" t="s">
        <v>74</v>
      </c>
      <c r="J130" s="5">
        <v>5340000000</v>
      </c>
    </row>
    <row r="131" spans="1:11" x14ac:dyDescent="0.35">
      <c r="A131" s="3" t="s">
        <v>47</v>
      </c>
      <c r="B131" s="5">
        <v>68600000000</v>
      </c>
      <c r="I131" s="3" t="s">
        <v>214</v>
      </c>
      <c r="J131" s="5">
        <v>4490000000</v>
      </c>
    </row>
    <row r="132" spans="1:11" x14ac:dyDescent="0.35">
      <c r="A132" s="3" t="s">
        <v>74</v>
      </c>
      <c r="B132" s="5">
        <v>64700000000</v>
      </c>
      <c r="I132" s="3" t="s">
        <v>84</v>
      </c>
      <c r="J132" s="5">
        <v>4060000000</v>
      </c>
    </row>
    <row r="133" spans="1:11" x14ac:dyDescent="0.35">
      <c r="A133" s="3" t="s">
        <v>440</v>
      </c>
      <c r="B133" s="5">
        <v>52200000000</v>
      </c>
      <c r="I133" s="3" t="s">
        <v>66</v>
      </c>
      <c r="J133" s="5">
        <v>3980000000</v>
      </c>
    </row>
    <row r="134" spans="1:11" x14ac:dyDescent="0.35">
      <c r="A134" s="3" t="s">
        <v>214</v>
      </c>
      <c r="B134" s="5">
        <v>51000000000</v>
      </c>
      <c r="I134" s="3" t="s">
        <v>45</v>
      </c>
      <c r="J134" s="5">
        <v>3780000000</v>
      </c>
    </row>
    <row r="135" spans="1:11" x14ac:dyDescent="0.35">
      <c r="A135" s="3" t="s">
        <v>37</v>
      </c>
      <c r="B135" s="5">
        <v>39000000000</v>
      </c>
      <c r="I135" s="3" t="s">
        <v>37</v>
      </c>
      <c r="J135" s="5">
        <v>3530000000</v>
      </c>
    </row>
    <row r="136" spans="1:11" x14ac:dyDescent="0.35">
      <c r="A136" s="3" t="s">
        <v>45</v>
      </c>
      <c r="B136" s="5">
        <v>37900000000</v>
      </c>
      <c r="I136" s="3" t="s">
        <v>440</v>
      </c>
      <c r="J136" s="5">
        <v>3100000000</v>
      </c>
    </row>
    <row r="137" spans="1:11" x14ac:dyDescent="0.35">
      <c r="A137" s="3" t="s">
        <v>66</v>
      </c>
      <c r="B137" s="5">
        <v>37500000000</v>
      </c>
      <c r="I137" s="3" t="s">
        <v>104</v>
      </c>
      <c r="J137" s="5">
        <v>3075000000</v>
      </c>
    </row>
    <row r="138" spans="1:11" x14ac:dyDescent="0.35">
      <c r="A138" s="3" t="s">
        <v>352</v>
      </c>
      <c r="B138" s="5">
        <v>36100000000</v>
      </c>
    </row>
    <row r="139" spans="1:11" x14ac:dyDescent="0.35">
      <c r="A139" s="3" t="s">
        <v>1020</v>
      </c>
      <c r="B139" s="5">
        <v>726600000000</v>
      </c>
    </row>
    <row r="142" spans="1:11" x14ac:dyDescent="0.35">
      <c r="A142" s="25" t="s">
        <v>1069</v>
      </c>
      <c r="B142" s="25"/>
      <c r="C142" s="25"/>
      <c r="D142" s="25"/>
    </row>
    <row r="143" spans="1:11" x14ac:dyDescent="0.35">
      <c r="A143" s="2" t="s">
        <v>1019</v>
      </c>
      <c r="B143" t="s">
        <v>1068</v>
      </c>
    </row>
    <row r="144" spans="1:11" x14ac:dyDescent="0.35">
      <c r="A144" s="3" t="s">
        <v>17</v>
      </c>
      <c r="B144" s="8">
        <v>3445.2859418995959</v>
      </c>
      <c r="J144" s="2" t="s">
        <v>1019</v>
      </c>
      <c r="K144" t="s">
        <v>1077</v>
      </c>
    </row>
    <row r="145" spans="1:11" x14ac:dyDescent="0.35">
      <c r="A145" s="3" t="s">
        <v>20</v>
      </c>
      <c r="B145" s="8">
        <v>1627.242646421339</v>
      </c>
      <c r="J145" s="3" t="s">
        <v>378</v>
      </c>
      <c r="K145">
        <v>1</v>
      </c>
    </row>
    <row r="146" spans="1:11" x14ac:dyDescent="0.35">
      <c r="A146" s="3" t="s">
        <v>74</v>
      </c>
      <c r="B146" s="8">
        <v>953.05947693090354</v>
      </c>
      <c r="J146" s="3" t="s">
        <v>441</v>
      </c>
      <c r="K146">
        <v>12</v>
      </c>
    </row>
    <row r="147" spans="1:11" x14ac:dyDescent="0.35">
      <c r="A147" s="3" t="s">
        <v>214</v>
      </c>
      <c r="B147" s="8">
        <v>763.07926353904395</v>
      </c>
      <c r="J147" s="3" t="s">
        <v>215</v>
      </c>
      <c r="K147">
        <v>27</v>
      </c>
    </row>
    <row r="148" spans="1:11" x14ac:dyDescent="0.35">
      <c r="A148" s="3" t="s">
        <v>66</v>
      </c>
      <c r="B148" s="8">
        <v>677.90366960887104</v>
      </c>
      <c r="J148" s="3" t="s">
        <v>270</v>
      </c>
      <c r="K148">
        <v>3</v>
      </c>
    </row>
    <row r="149" spans="1:11" x14ac:dyDescent="0.35">
      <c r="A149" s="3" t="s">
        <v>45</v>
      </c>
      <c r="B149" s="8">
        <v>627.49660433931081</v>
      </c>
      <c r="J149" s="3" t="s">
        <v>829</v>
      </c>
      <c r="K149">
        <v>2</v>
      </c>
    </row>
    <row r="150" spans="1:11" x14ac:dyDescent="0.35">
      <c r="A150" s="3" t="s">
        <v>47</v>
      </c>
      <c r="B150" s="8">
        <v>626.57851032008909</v>
      </c>
      <c r="J150" s="3" t="s">
        <v>27</v>
      </c>
      <c r="K150">
        <v>7</v>
      </c>
    </row>
    <row r="151" spans="1:11" x14ac:dyDescent="0.35">
      <c r="A151" s="3" t="s">
        <v>84</v>
      </c>
      <c r="B151" s="8">
        <v>623.27977567777384</v>
      </c>
      <c r="J151" s="3" t="s">
        <v>232</v>
      </c>
      <c r="K151">
        <v>2</v>
      </c>
    </row>
    <row r="152" spans="1:11" x14ac:dyDescent="0.35">
      <c r="A152" s="3" t="s">
        <v>440</v>
      </c>
      <c r="B152" s="8">
        <v>594.87874835056618</v>
      </c>
      <c r="J152" s="3" t="s">
        <v>250</v>
      </c>
      <c r="K152">
        <v>11</v>
      </c>
    </row>
    <row r="153" spans="1:11" x14ac:dyDescent="0.35">
      <c r="A153" s="3" t="s">
        <v>37</v>
      </c>
      <c r="B153" s="8">
        <v>585.82122818998823</v>
      </c>
      <c r="J153" s="3" t="s">
        <v>287</v>
      </c>
      <c r="K153">
        <v>3</v>
      </c>
    </row>
    <row r="154" spans="1:11" x14ac:dyDescent="0.35">
      <c r="A154" s="3" t="s">
        <v>1020</v>
      </c>
      <c r="B154" s="8">
        <v>10524.625865277481</v>
      </c>
      <c r="J154" s="3" t="s">
        <v>756</v>
      </c>
      <c r="K154">
        <v>1</v>
      </c>
    </row>
    <row r="155" spans="1:11" x14ac:dyDescent="0.35">
      <c r="J155" s="3" t="s">
        <v>70</v>
      </c>
      <c r="K155">
        <v>12</v>
      </c>
    </row>
    <row r="156" spans="1:11" x14ac:dyDescent="0.35">
      <c r="J156" s="3" t="s">
        <v>167</v>
      </c>
      <c r="K156">
        <v>14</v>
      </c>
    </row>
    <row r="157" spans="1:11" x14ac:dyDescent="0.35">
      <c r="J157" s="3" t="s">
        <v>367</v>
      </c>
      <c r="K157">
        <v>11</v>
      </c>
    </row>
    <row r="158" spans="1:11" x14ac:dyDescent="0.35">
      <c r="J158" s="3" t="s">
        <v>18</v>
      </c>
      <c r="K158">
        <v>114</v>
      </c>
    </row>
    <row r="159" spans="1:11" x14ac:dyDescent="0.35">
      <c r="J159" s="3" t="s">
        <v>80</v>
      </c>
      <c r="K159">
        <v>23</v>
      </c>
    </row>
    <row r="160" spans="1:11" x14ac:dyDescent="0.35">
      <c r="J160" s="3" t="s">
        <v>98</v>
      </c>
      <c r="K160">
        <v>41</v>
      </c>
    </row>
    <row r="161" spans="10:11" x14ac:dyDescent="0.35">
      <c r="J161" s="3" t="s">
        <v>736</v>
      </c>
      <c r="K161">
        <v>2</v>
      </c>
    </row>
    <row r="162" spans="10:11" x14ac:dyDescent="0.35">
      <c r="J162" s="3" t="s">
        <v>38</v>
      </c>
      <c r="K162">
        <v>72</v>
      </c>
    </row>
    <row r="163" spans="10:11" x14ac:dyDescent="0.35">
      <c r="J163" s="3" t="s">
        <v>224</v>
      </c>
      <c r="K163">
        <v>2</v>
      </c>
    </row>
    <row r="164" spans="10:11" x14ac:dyDescent="0.35">
      <c r="J164" s="3" t="s">
        <v>259</v>
      </c>
      <c r="K164">
        <v>14</v>
      </c>
    </row>
    <row r="165" spans="10:11" x14ac:dyDescent="0.35">
      <c r="J165" s="3" t="s">
        <v>85</v>
      </c>
      <c r="K165">
        <v>31</v>
      </c>
    </row>
    <row r="166" spans="10:11" x14ac:dyDescent="0.35">
      <c r="J166" s="3" t="s">
        <v>602</v>
      </c>
      <c r="K166">
        <v>10</v>
      </c>
    </row>
    <row r="167" spans="10:11" x14ac:dyDescent="0.35">
      <c r="J167" s="3" t="s">
        <v>414</v>
      </c>
      <c r="K167">
        <v>1</v>
      </c>
    </row>
    <row r="168" spans="10:11" x14ac:dyDescent="0.35">
      <c r="J168" s="3" t="s">
        <v>56</v>
      </c>
      <c r="K168">
        <v>2</v>
      </c>
    </row>
    <row r="169" spans="10:11" x14ac:dyDescent="0.35">
      <c r="J169" s="3" t="s">
        <v>204</v>
      </c>
      <c r="K169">
        <v>4</v>
      </c>
    </row>
    <row r="170" spans="10:11" x14ac:dyDescent="0.35">
      <c r="J170" s="3" t="s">
        <v>21</v>
      </c>
      <c r="K170">
        <v>55</v>
      </c>
    </row>
    <row r="171" spans="10:11" x14ac:dyDescent="0.35">
      <c r="J171" s="3" t="s">
        <v>62</v>
      </c>
      <c r="K171">
        <v>26</v>
      </c>
    </row>
    <row r="172" spans="10:11" x14ac:dyDescent="0.35">
      <c r="J172" s="3" t="s">
        <v>788</v>
      </c>
      <c r="K172">
        <v>2</v>
      </c>
    </row>
    <row r="173" spans="10:11" x14ac:dyDescent="0.35">
      <c r="J173" s="3" t="s">
        <v>24</v>
      </c>
      <c r="K173">
        <v>169</v>
      </c>
    </row>
    <row r="174" spans="10:11" x14ac:dyDescent="0.35">
      <c r="J174" s="3" t="s">
        <v>107</v>
      </c>
      <c r="K174">
        <v>11</v>
      </c>
    </row>
    <row r="175" spans="10:11" x14ac:dyDescent="0.35">
      <c r="J175" s="3" t="s">
        <v>59</v>
      </c>
      <c r="K175">
        <v>41</v>
      </c>
    </row>
    <row r="176" spans="10:11" x14ac:dyDescent="0.35">
      <c r="J176" s="3" t="s">
        <v>177</v>
      </c>
      <c r="K176">
        <v>1</v>
      </c>
    </row>
    <row r="177" spans="10:11" x14ac:dyDescent="0.35">
      <c r="J177" s="3" t="s">
        <v>731</v>
      </c>
      <c r="K177">
        <v>2</v>
      </c>
    </row>
    <row r="178" spans="10:11" x14ac:dyDescent="0.35">
      <c r="J178" s="3" t="s">
        <v>452</v>
      </c>
      <c r="K178">
        <v>16</v>
      </c>
    </row>
    <row r="179" spans="10:11" x14ac:dyDescent="0.35">
      <c r="J179" s="3" t="s">
        <v>446</v>
      </c>
      <c r="K179">
        <v>1</v>
      </c>
    </row>
    <row r="180" spans="10:11" x14ac:dyDescent="0.35">
      <c r="J180" s="3" t="s">
        <v>172</v>
      </c>
      <c r="K180">
        <v>12</v>
      </c>
    </row>
    <row r="181" spans="10:11" x14ac:dyDescent="0.35">
      <c r="J181" s="3" t="s">
        <v>48</v>
      </c>
      <c r="K181">
        <v>42</v>
      </c>
    </row>
    <row r="182" spans="10:11" x14ac:dyDescent="0.35">
      <c r="J182" s="3" t="s">
        <v>1020</v>
      </c>
      <c r="K182">
        <v>800</v>
      </c>
    </row>
  </sheetData>
  <mergeCells count="15">
    <mergeCell ref="A127:C127"/>
    <mergeCell ref="A142:D142"/>
    <mergeCell ref="I126:K126"/>
    <mergeCell ref="A68:D68"/>
    <mergeCell ref="A69:C69"/>
    <mergeCell ref="A83:D83"/>
    <mergeCell ref="A98:D98"/>
    <mergeCell ref="A113:C113"/>
    <mergeCell ref="A51:M51"/>
    <mergeCell ref="A2:D2"/>
    <mergeCell ref="A1:T1"/>
    <mergeCell ref="A14:E14"/>
    <mergeCell ref="L2:M2"/>
    <mergeCell ref="A38:M38"/>
    <mergeCell ref="A39:M39"/>
  </mergeCells>
  <conditionalFormatting pivot="1" sqref="B41:B48">
    <cfRule type="cellIs" dxfId="3" priority="4" operator="lessThan">
      <formula>0</formula>
    </cfRule>
  </conditionalFormatting>
  <conditionalFormatting pivot="1" sqref="B41:B48">
    <cfRule type="cellIs" dxfId="2" priority="3" operator="greaterThanOrEqual">
      <formula>0</formula>
    </cfRule>
  </conditionalFormatting>
  <conditionalFormatting pivot="1" sqref="C41:C48">
    <cfRule type="cellIs" dxfId="1" priority="2" operator="lessThan">
      <formula>0</formula>
    </cfRule>
  </conditionalFormatting>
  <conditionalFormatting pivot="1" sqref="C41:C48">
    <cfRule type="cellIs" dxfId="0" priority="1" operator="greaterThanOrEqual">
      <formula>0</formula>
    </cfRule>
  </conditionalFormatting>
  <pageMargins left="0.7" right="0.7" top="0.75" bottom="0.75" header="0.3" footer="0.3"/>
  <pageSetup orientation="portrait" r:id="rId22"/>
  <drawing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420B-4626-4E5B-9C89-F29AC3BD2860}">
  <sheetPr>
    <tabColor rgb="FFC4A882"/>
  </sheetPr>
  <dimension ref="A1:Z18"/>
  <sheetViews>
    <sheetView zoomScale="57" zoomScaleNormal="74" workbookViewId="0">
      <selection sqref="A1:Z1"/>
    </sheetView>
  </sheetViews>
  <sheetFormatPr defaultRowHeight="14.5" x14ac:dyDescent="0.35"/>
  <cols>
    <col min="13" max="13" width="4.453125" customWidth="1"/>
    <col min="20" max="20" width="8.7265625" customWidth="1"/>
  </cols>
  <sheetData>
    <row r="1" spans="1:26" ht="26" x14ac:dyDescent="0.35">
      <c r="A1" s="18" t="s">
        <v>1097</v>
      </c>
      <c r="B1" s="18"/>
      <c r="C1" s="18"/>
      <c r="D1" s="18"/>
      <c r="E1" s="18"/>
      <c r="F1" s="18"/>
      <c r="G1" s="18"/>
      <c r="H1" s="18"/>
      <c r="I1" s="18"/>
      <c r="J1" s="18"/>
      <c r="K1" s="18"/>
      <c r="L1" s="18"/>
      <c r="M1" s="18"/>
      <c r="N1" s="18"/>
      <c r="O1" s="18"/>
      <c r="P1" s="18"/>
      <c r="Q1" s="18"/>
      <c r="R1" s="18"/>
      <c r="S1" s="18"/>
      <c r="T1" s="18"/>
      <c r="U1" s="18"/>
      <c r="V1" s="18"/>
      <c r="W1" s="18"/>
      <c r="X1" s="18"/>
      <c r="Y1" s="18"/>
      <c r="Z1" s="18"/>
    </row>
    <row r="2" spans="1:26" x14ac:dyDescent="0.35">
      <c r="A2" s="19" t="s">
        <v>1071</v>
      </c>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35">
      <c r="D3" s="22" t="s">
        <v>1072</v>
      </c>
      <c r="E3" s="22"/>
      <c r="F3" s="22" t="s">
        <v>1073</v>
      </c>
      <c r="G3" s="22"/>
      <c r="H3" s="22"/>
      <c r="I3" s="22"/>
      <c r="J3" s="22"/>
      <c r="K3" s="22"/>
      <c r="L3" s="20" t="s">
        <v>1075</v>
      </c>
      <c r="M3" s="20"/>
      <c r="N3" s="20"/>
      <c r="O3" s="20"/>
      <c r="P3" s="20"/>
      <c r="Q3" s="20"/>
      <c r="R3" s="20"/>
      <c r="S3" s="20"/>
      <c r="T3" s="20"/>
      <c r="U3" s="20"/>
      <c r="V3" s="20"/>
      <c r="W3" s="20"/>
      <c r="X3" s="20"/>
      <c r="Y3" s="20"/>
      <c r="Z3" s="20"/>
    </row>
    <row r="5" spans="1:26" ht="14.5" customHeight="1" x14ac:dyDescent="0.35"/>
    <row r="6" spans="1:26" x14ac:dyDescent="0.35">
      <c r="L6" s="9">
        <f>GETPIVOTDATA("TotalPhysicalSales",cals!$P$3)</f>
        <v>408590601</v>
      </c>
      <c r="M6" s="9"/>
      <c r="N6" s="9"/>
      <c r="O6" s="9"/>
      <c r="P6" s="9"/>
      <c r="Q6" s="13">
        <f>GETPIVOTDATA("Sum of AlbumStreams",cals!$P$3)</f>
        <v>2810822784544</v>
      </c>
      <c r="R6" s="13"/>
      <c r="S6" s="13"/>
      <c r="T6" s="13"/>
      <c r="U6" s="13"/>
      <c r="V6" s="14">
        <f>topyear</f>
        <v>2023</v>
      </c>
      <c r="W6" s="14"/>
      <c r="X6" s="14"/>
      <c r="Y6" s="14"/>
      <c r="Z6" s="14"/>
    </row>
    <row r="7" spans="1:26" x14ac:dyDescent="0.35">
      <c r="L7" s="9"/>
      <c r="M7" s="9"/>
      <c r="N7" s="9"/>
      <c r="O7" s="9"/>
      <c r="P7" s="9"/>
      <c r="Q7" s="13"/>
      <c r="R7" s="13"/>
      <c r="S7" s="13"/>
      <c r="T7" s="13"/>
      <c r="U7" s="13"/>
      <c r="V7" s="14"/>
      <c r="W7" s="14"/>
      <c r="X7" s="14"/>
      <c r="Y7" s="14"/>
      <c r="Z7" s="14"/>
    </row>
    <row r="8" spans="1:26" x14ac:dyDescent="0.35">
      <c r="L8" s="9"/>
      <c r="M8" s="9"/>
      <c r="N8" s="9"/>
      <c r="O8" s="9"/>
      <c r="P8" s="9"/>
      <c r="Q8" s="13"/>
      <c r="R8" s="13"/>
      <c r="S8" s="13"/>
      <c r="T8" s="13"/>
      <c r="U8" s="13"/>
      <c r="V8" s="14"/>
      <c r="W8" s="14"/>
      <c r="X8" s="14"/>
      <c r="Y8" s="14"/>
      <c r="Z8" s="14"/>
    </row>
    <row r="9" spans="1:26" x14ac:dyDescent="0.35">
      <c r="L9" s="15" t="s">
        <v>1080</v>
      </c>
      <c r="M9" s="15"/>
      <c r="N9" s="15"/>
      <c r="O9" s="15"/>
      <c r="P9" s="15"/>
      <c r="Q9" s="16" t="s">
        <v>1081</v>
      </c>
      <c r="R9" s="16"/>
      <c r="S9" s="16"/>
      <c r="T9" s="16"/>
      <c r="U9" s="16"/>
      <c r="V9" s="17" t="s">
        <v>1083</v>
      </c>
      <c r="W9" s="17"/>
      <c r="X9" s="17"/>
      <c r="Y9" s="17"/>
      <c r="Z9" s="17"/>
    </row>
    <row r="10" spans="1:26" x14ac:dyDescent="0.35">
      <c r="L10" s="15"/>
      <c r="M10" s="15"/>
      <c r="N10" s="15"/>
      <c r="O10" s="15"/>
      <c r="P10" s="15"/>
      <c r="Q10" s="16"/>
      <c r="R10" s="16"/>
      <c r="S10" s="16"/>
      <c r="T10" s="16"/>
      <c r="U10" s="16"/>
      <c r="V10" s="17"/>
      <c r="W10" s="17"/>
      <c r="X10" s="17"/>
      <c r="Y10" s="17"/>
      <c r="Z10" s="17"/>
    </row>
    <row r="11" spans="1:26" x14ac:dyDescent="0.35">
      <c r="L11" s="10" t="str">
        <f>bestsellingsrtist</f>
        <v>Seventeen</v>
      </c>
      <c r="M11" s="10"/>
      <c r="N11" s="10"/>
      <c r="O11" s="10"/>
      <c r="P11" s="10"/>
      <c r="Q11" s="11" t="str">
        <f>bestsellingalbum</f>
        <v>10th Mini Album `FML`</v>
      </c>
      <c r="R11" s="11"/>
      <c r="S11" s="11"/>
      <c r="T11" s="11"/>
      <c r="U11" s="11"/>
      <c r="V11" s="12">
        <f>uniqueartist</f>
        <v>190</v>
      </c>
      <c r="W11" s="12"/>
      <c r="X11" s="12"/>
      <c r="Y11" s="12"/>
      <c r="Z11" s="12"/>
    </row>
    <row r="12" spans="1:26" x14ac:dyDescent="0.35">
      <c r="L12" s="10"/>
      <c r="M12" s="10"/>
      <c r="N12" s="10"/>
      <c r="O12" s="10"/>
      <c r="P12" s="10"/>
      <c r="Q12" s="11"/>
      <c r="R12" s="11"/>
      <c r="S12" s="11"/>
      <c r="T12" s="11"/>
      <c r="U12" s="11"/>
      <c r="V12" s="12"/>
      <c r="W12" s="12"/>
      <c r="X12" s="12"/>
      <c r="Y12" s="12"/>
      <c r="Z12" s="12"/>
    </row>
    <row r="13" spans="1:26" x14ac:dyDescent="0.35">
      <c r="L13" s="10"/>
      <c r="M13" s="10"/>
      <c r="N13" s="10"/>
      <c r="O13" s="10"/>
      <c r="P13" s="10"/>
      <c r="Q13" s="11"/>
      <c r="R13" s="11"/>
      <c r="S13" s="11"/>
      <c r="T13" s="11"/>
      <c r="U13" s="11"/>
      <c r="V13" s="12"/>
      <c r="W13" s="12"/>
      <c r="X13" s="12"/>
      <c r="Y13" s="12"/>
      <c r="Z13" s="12"/>
    </row>
    <row r="14" spans="1:26" x14ac:dyDescent="0.35">
      <c r="L14" s="17" t="s">
        <v>1086</v>
      </c>
      <c r="M14" s="17"/>
      <c r="N14" s="17"/>
      <c r="O14" s="17"/>
      <c r="P14" s="17"/>
      <c r="Q14" s="16" t="s">
        <v>1084</v>
      </c>
      <c r="R14" s="16"/>
      <c r="S14" s="16"/>
      <c r="T14" s="16"/>
      <c r="U14" s="16"/>
      <c r="V14" s="21" t="s">
        <v>1082</v>
      </c>
      <c r="W14" s="21"/>
      <c r="X14" s="21"/>
      <c r="Y14" s="21"/>
      <c r="Z14" s="21"/>
    </row>
    <row r="15" spans="1:26" x14ac:dyDescent="0.35">
      <c r="L15" s="17"/>
      <c r="M15" s="17"/>
      <c r="N15" s="17"/>
      <c r="O15" s="17"/>
      <c r="P15" s="17"/>
      <c r="Q15" s="16"/>
      <c r="R15" s="16"/>
      <c r="S15" s="16"/>
      <c r="T15" s="16"/>
      <c r="U15" s="16"/>
      <c r="V15" s="21"/>
      <c r="W15" s="21"/>
      <c r="X15" s="21"/>
      <c r="Y15" s="21"/>
      <c r="Z15" s="21"/>
    </row>
    <row r="16" spans="1:26" x14ac:dyDescent="0.35">
      <c r="L16" s="12">
        <f>avgstreamtosaleratio</f>
        <v>41845.307279166424</v>
      </c>
      <c r="M16" s="12"/>
      <c r="N16" s="12"/>
      <c r="O16" s="12"/>
      <c r="P16" s="12"/>
      <c r="Q16" s="11" t="str">
        <f>bestreleasemonth</f>
        <v>May</v>
      </c>
      <c r="R16" s="11"/>
      <c r="S16" s="11"/>
      <c r="T16" s="11"/>
      <c r="U16" s="11"/>
      <c r="V16" s="9">
        <f>GETPIVOTDATA("Count of AlbumName",cals!$P$3)</f>
        <v>800</v>
      </c>
      <c r="W16" s="9"/>
      <c r="X16" s="9"/>
      <c r="Y16" s="9"/>
      <c r="Z16" s="9"/>
    </row>
    <row r="17" spans="12:26" x14ac:dyDescent="0.35">
      <c r="L17" s="12"/>
      <c r="M17" s="12"/>
      <c r="N17" s="12"/>
      <c r="O17" s="12"/>
      <c r="P17" s="12"/>
      <c r="Q17" s="11"/>
      <c r="R17" s="11"/>
      <c r="S17" s="11"/>
      <c r="T17" s="11"/>
      <c r="U17" s="11"/>
      <c r="V17" s="9"/>
      <c r="W17" s="9"/>
      <c r="X17" s="9"/>
      <c r="Y17" s="9"/>
      <c r="Z17" s="9"/>
    </row>
    <row r="18" spans="12:26" x14ac:dyDescent="0.35">
      <c r="L18" s="12"/>
      <c r="M18" s="12"/>
      <c r="N18" s="12"/>
      <c r="O18" s="12"/>
      <c r="P18" s="12"/>
      <c r="Q18" s="11"/>
      <c r="R18" s="11"/>
      <c r="S18" s="11"/>
      <c r="T18" s="11"/>
      <c r="U18" s="11"/>
      <c r="V18" s="9"/>
      <c r="W18" s="9"/>
      <c r="X18" s="9"/>
      <c r="Y18" s="9"/>
      <c r="Z18" s="9"/>
    </row>
  </sheetData>
  <mergeCells count="20">
    <mergeCell ref="A1:Z1"/>
    <mergeCell ref="A2:Z2"/>
    <mergeCell ref="L3:Z3"/>
    <mergeCell ref="V14:Z15"/>
    <mergeCell ref="V9:Z10"/>
    <mergeCell ref="D3:E3"/>
    <mergeCell ref="F3:K3"/>
    <mergeCell ref="V16:Z18"/>
    <mergeCell ref="L11:P13"/>
    <mergeCell ref="Q11:U13"/>
    <mergeCell ref="V11:Z13"/>
    <mergeCell ref="L6:P8"/>
    <mergeCell ref="Q6:U8"/>
    <mergeCell ref="V6:Z8"/>
    <mergeCell ref="L9:P10"/>
    <mergeCell ref="Q9:U10"/>
    <mergeCell ref="Q14:U15"/>
    <mergeCell ref="L14:P15"/>
    <mergeCell ref="Q16:U18"/>
    <mergeCell ref="L16:P18"/>
  </mergeCells>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0821-B9EA-4F71-BD85-CC85A74AA306}">
  <sheetPr>
    <tabColor rgb="FF5B7B8A"/>
  </sheetPr>
  <dimension ref="A1:V7"/>
  <sheetViews>
    <sheetView zoomScale="48" zoomScaleNormal="110" workbookViewId="0">
      <selection sqref="A1:V1"/>
    </sheetView>
  </sheetViews>
  <sheetFormatPr defaultRowHeight="14.5" x14ac:dyDescent="0.35"/>
  <sheetData>
    <row r="1" spans="1:22" ht="26" x14ac:dyDescent="0.35">
      <c r="A1" s="18" t="s">
        <v>1097</v>
      </c>
      <c r="B1" s="18"/>
      <c r="C1" s="18"/>
      <c r="D1" s="18"/>
      <c r="E1" s="18"/>
      <c r="F1" s="18"/>
      <c r="G1" s="18"/>
      <c r="H1" s="18"/>
      <c r="I1" s="18"/>
      <c r="J1" s="18"/>
      <c r="K1" s="18"/>
      <c r="L1" s="18"/>
      <c r="M1" s="18"/>
      <c r="N1" s="18"/>
      <c r="O1" s="18"/>
      <c r="P1" s="18"/>
      <c r="Q1" s="18"/>
      <c r="R1" s="18"/>
      <c r="S1" s="18"/>
      <c r="T1" s="18"/>
      <c r="U1" s="18"/>
      <c r="V1" s="18"/>
    </row>
    <row r="2" spans="1:22" x14ac:dyDescent="0.35">
      <c r="A2" s="19" t="s">
        <v>1071</v>
      </c>
      <c r="B2" s="19"/>
      <c r="C2" s="19"/>
      <c r="D2" s="19"/>
      <c r="E2" s="19"/>
      <c r="F2" s="19"/>
      <c r="G2" s="19"/>
      <c r="H2" s="19"/>
      <c r="I2" s="19"/>
      <c r="J2" s="19"/>
      <c r="K2" s="19"/>
      <c r="L2" s="19"/>
      <c r="M2" s="19"/>
      <c r="N2" s="19"/>
      <c r="O2" s="19"/>
      <c r="P2" s="19"/>
      <c r="Q2" s="19"/>
      <c r="R2" s="19"/>
      <c r="S2" s="19"/>
      <c r="T2" s="19"/>
      <c r="U2" s="19"/>
      <c r="V2" s="19"/>
    </row>
    <row r="3" spans="1:22" x14ac:dyDescent="0.35">
      <c r="D3" s="22" t="s">
        <v>1072</v>
      </c>
      <c r="E3" s="22"/>
      <c r="F3" s="22"/>
      <c r="G3" s="22"/>
      <c r="I3" s="28" t="s">
        <v>1093</v>
      </c>
      <c r="J3" s="28"/>
      <c r="K3" s="28"/>
      <c r="M3" s="16" t="s">
        <v>1096</v>
      </c>
      <c r="N3" s="16"/>
      <c r="O3" s="16"/>
      <c r="Q3" s="30" t="s">
        <v>1094</v>
      </c>
      <c r="R3" s="30"/>
      <c r="S3" s="30"/>
    </row>
    <row r="4" spans="1:22" x14ac:dyDescent="0.35">
      <c r="I4" s="28"/>
      <c r="J4" s="28"/>
      <c r="K4" s="28"/>
      <c r="M4" s="16"/>
      <c r="N4" s="16"/>
      <c r="O4" s="16"/>
      <c r="Q4" s="30"/>
      <c r="R4" s="30"/>
      <c r="S4" s="30"/>
    </row>
    <row r="5" spans="1:22" ht="14.5" customHeight="1" x14ac:dyDescent="0.35">
      <c r="I5" s="29">
        <f>GETPIVOTDATA("Sum of KoreaSales",cals!$P$3)</f>
        <v>210339271</v>
      </c>
      <c r="J5" s="29"/>
      <c r="K5" s="29"/>
      <c r="M5" s="32">
        <f>GETPIVOTDATA("Average of Exportindex",cals!$P$3)</f>
        <v>0.75333283171591947</v>
      </c>
      <c r="N5" s="32"/>
      <c r="O5" s="32"/>
      <c r="Q5" s="31">
        <f>GETPIVOTDATA("Sum of GlobalSales",cals!$P$3)</f>
        <v>198251330</v>
      </c>
      <c r="R5" s="31"/>
      <c r="S5" s="31"/>
    </row>
    <row r="6" spans="1:22" ht="14.5" customHeight="1" x14ac:dyDescent="0.35">
      <c r="I6" s="29"/>
      <c r="J6" s="29"/>
      <c r="K6" s="29"/>
      <c r="M6" s="32"/>
      <c r="N6" s="32"/>
      <c r="O6" s="32"/>
      <c r="Q6" s="31"/>
      <c r="R6" s="31"/>
      <c r="S6" s="31"/>
    </row>
    <row r="7" spans="1:22" ht="14.5" customHeight="1" x14ac:dyDescent="0.35">
      <c r="I7" s="29"/>
      <c r="J7" s="29"/>
      <c r="K7" s="29"/>
      <c r="M7" s="32"/>
      <c r="N7" s="32"/>
      <c r="O7" s="32"/>
      <c r="Q7" s="31"/>
      <c r="R7" s="31"/>
      <c r="S7" s="31"/>
    </row>
  </sheetData>
  <mergeCells count="9">
    <mergeCell ref="A1:V1"/>
    <mergeCell ref="A2:V2"/>
    <mergeCell ref="D3:G3"/>
    <mergeCell ref="I3:K4"/>
    <mergeCell ref="I5:K7"/>
    <mergeCell ref="Q3:S4"/>
    <mergeCell ref="Q5:S7"/>
    <mergeCell ref="M3:O4"/>
    <mergeCell ref="M5:O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8A02-3477-4594-8542-B863AF12A988}">
  <sheetPr>
    <tabColor rgb="FFC17A5A"/>
  </sheetPr>
  <dimension ref="A1:T23"/>
  <sheetViews>
    <sheetView tabSelected="1" zoomScale="56" zoomScaleNormal="110" workbookViewId="0">
      <selection sqref="A1:T1"/>
    </sheetView>
  </sheetViews>
  <sheetFormatPr defaultRowHeight="14.5" x14ac:dyDescent="0.35"/>
  <sheetData>
    <row r="1" spans="1:20" ht="26" x14ac:dyDescent="0.35">
      <c r="A1" s="18" t="s">
        <v>1097</v>
      </c>
      <c r="B1" s="18"/>
      <c r="C1" s="18"/>
      <c r="D1" s="18"/>
      <c r="E1" s="18"/>
      <c r="F1" s="18"/>
      <c r="G1" s="18"/>
      <c r="H1" s="18"/>
      <c r="I1" s="18"/>
      <c r="J1" s="18"/>
      <c r="K1" s="18"/>
      <c r="L1" s="18"/>
      <c r="M1" s="18"/>
      <c r="N1" s="18"/>
      <c r="O1" s="18"/>
      <c r="P1" s="18"/>
      <c r="Q1" s="18"/>
      <c r="R1" s="18"/>
      <c r="S1" s="18"/>
      <c r="T1" s="18"/>
    </row>
    <row r="2" spans="1:20" x14ac:dyDescent="0.35">
      <c r="A2" s="19" t="s">
        <v>1071</v>
      </c>
      <c r="B2" s="19"/>
      <c r="C2" s="19"/>
      <c r="D2" s="19"/>
      <c r="E2" s="19"/>
      <c r="F2" s="19"/>
      <c r="G2" s="19"/>
      <c r="H2" s="19"/>
      <c r="I2" s="19"/>
      <c r="J2" s="19"/>
      <c r="K2" s="19"/>
      <c r="L2" s="19"/>
      <c r="M2" s="19"/>
      <c r="N2" s="19"/>
      <c r="O2" s="19"/>
      <c r="P2" s="19"/>
      <c r="Q2" s="19"/>
      <c r="R2" s="19"/>
      <c r="S2" s="19"/>
      <c r="T2" s="19"/>
    </row>
    <row r="3" spans="1:20" ht="14.5" customHeight="1" x14ac:dyDescent="0.35">
      <c r="D3" s="22" t="s">
        <v>1072</v>
      </c>
      <c r="E3" s="22"/>
      <c r="F3" s="22"/>
      <c r="G3" s="22"/>
      <c r="H3" s="22" t="s">
        <v>1074</v>
      </c>
      <c r="I3" s="22"/>
      <c r="J3" s="22"/>
      <c r="K3" s="15" t="s">
        <v>1089</v>
      </c>
      <c r="L3" s="15"/>
      <c r="M3" s="15"/>
      <c r="N3" s="15"/>
      <c r="O3" s="15"/>
      <c r="P3" s="15" t="s">
        <v>1090</v>
      </c>
      <c r="Q3" s="15"/>
      <c r="R3" s="15"/>
      <c r="S3" s="15"/>
      <c r="T3" s="15"/>
    </row>
    <row r="4" spans="1:20" x14ac:dyDescent="0.35">
      <c r="K4" s="15"/>
      <c r="L4" s="15"/>
      <c r="M4" s="15"/>
      <c r="N4" s="15"/>
      <c r="O4" s="15"/>
      <c r="P4" s="15"/>
      <c r="Q4" s="15"/>
      <c r="R4" s="15"/>
      <c r="S4" s="15"/>
      <c r="T4" s="15"/>
    </row>
    <row r="5" spans="1:20" x14ac:dyDescent="0.35">
      <c r="K5" s="10" t="str">
        <f>highfesartist</f>
        <v>BTS</v>
      </c>
      <c r="L5" s="10"/>
      <c r="M5" s="10"/>
      <c r="N5" s="10"/>
      <c r="O5" s="10"/>
      <c r="P5" s="10" t="str">
        <f>highestfesalbum</f>
        <v>LOVE YOURSELF 轉 `Tear`</v>
      </c>
      <c r="Q5" s="10"/>
      <c r="R5" s="10"/>
      <c r="S5" s="10"/>
      <c r="T5" s="10"/>
    </row>
    <row r="6" spans="1:20" x14ac:dyDescent="0.35">
      <c r="K6" s="10"/>
      <c r="L6" s="10"/>
      <c r="M6" s="10"/>
      <c r="N6" s="10"/>
      <c r="O6" s="10"/>
      <c r="P6" s="10"/>
      <c r="Q6" s="10"/>
      <c r="R6" s="10"/>
      <c r="S6" s="10"/>
      <c r="T6" s="10"/>
    </row>
    <row r="7" spans="1:20" x14ac:dyDescent="0.35">
      <c r="K7" s="10"/>
      <c r="L7" s="10"/>
      <c r="M7" s="10"/>
      <c r="N7" s="10"/>
      <c r="O7" s="10"/>
      <c r="P7" s="10"/>
      <c r="Q7" s="10"/>
      <c r="R7" s="10"/>
      <c r="S7" s="10"/>
      <c r="T7" s="10"/>
    </row>
    <row r="17" ht="14.5" customHeight="1" x14ac:dyDescent="0.35"/>
    <row r="19" ht="14.5" customHeight="1" x14ac:dyDescent="0.35"/>
    <row r="21" ht="14.5" customHeight="1" x14ac:dyDescent="0.35"/>
    <row r="23" ht="14.5" customHeight="1" x14ac:dyDescent="0.35"/>
  </sheetData>
  <mergeCells count="8">
    <mergeCell ref="K5:O7"/>
    <mergeCell ref="P5:T7"/>
    <mergeCell ref="D3:G3"/>
    <mergeCell ref="A1:T1"/>
    <mergeCell ref="A2:T2"/>
    <mergeCell ref="H3:J3"/>
    <mergeCell ref="K3:O4"/>
    <mergeCell ref="P3:T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D6BA-22ED-4A0B-B084-5E798CC34A62}">
  <sheetPr>
    <tabColor rgb="FF806000"/>
  </sheetPr>
  <dimension ref="A1:AK7"/>
  <sheetViews>
    <sheetView zoomScale="40" zoomScaleNormal="110" workbookViewId="0">
      <selection sqref="A1:AK1"/>
    </sheetView>
  </sheetViews>
  <sheetFormatPr defaultRowHeight="14.5" x14ac:dyDescent="0.35"/>
  <sheetData>
    <row r="1" spans="1:37" ht="26" x14ac:dyDescent="0.35">
      <c r="A1" s="18" t="s">
        <v>1070</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row>
    <row r="2" spans="1:37" x14ac:dyDescent="0.35">
      <c r="A2" s="19" t="s">
        <v>1071</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row>
    <row r="3" spans="1:37" x14ac:dyDescent="0.35">
      <c r="D3" s="22" t="s">
        <v>1072</v>
      </c>
      <c r="E3" s="22"/>
      <c r="F3" s="22"/>
      <c r="G3" s="22"/>
      <c r="H3" s="22" t="s">
        <v>1073</v>
      </c>
      <c r="I3" s="22"/>
      <c r="J3" s="22"/>
      <c r="K3" s="22"/>
      <c r="L3" s="22"/>
      <c r="M3" s="22"/>
      <c r="P3" s="33" t="s">
        <v>1087</v>
      </c>
      <c r="Q3" s="33"/>
      <c r="R3" s="33"/>
      <c r="S3" s="33"/>
      <c r="T3" s="33"/>
      <c r="W3" s="17" t="s">
        <v>1085</v>
      </c>
      <c r="X3" s="17"/>
      <c r="Y3" s="17"/>
      <c r="Z3" s="17"/>
      <c r="AA3" s="17"/>
      <c r="AE3" s="33" t="s">
        <v>1088</v>
      </c>
      <c r="AF3" s="33"/>
      <c r="AG3" s="33"/>
      <c r="AH3" s="33"/>
      <c r="AI3" s="33"/>
    </row>
    <row r="4" spans="1:37" x14ac:dyDescent="0.35">
      <c r="P4" s="33"/>
      <c r="Q4" s="33"/>
      <c r="R4" s="33"/>
      <c r="S4" s="33"/>
      <c r="T4" s="33"/>
      <c r="W4" s="17"/>
      <c r="X4" s="17"/>
      <c r="Y4" s="17"/>
      <c r="Z4" s="17"/>
      <c r="AA4" s="17"/>
      <c r="AE4" s="33"/>
      <c r="AF4" s="33"/>
      <c r="AG4" s="33"/>
      <c r="AH4" s="33"/>
      <c r="AI4" s="33"/>
    </row>
    <row r="5" spans="1:37" x14ac:dyDescent="0.35">
      <c r="P5" s="13">
        <f>GETPIVOTDATA("Sum of SpotifyStreams",cals!$P$3)</f>
        <v>1070653784544</v>
      </c>
      <c r="Q5" s="13"/>
      <c r="R5" s="13"/>
      <c r="S5" s="13"/>
      <c r="T5" s="13"/>
      <c r="W5" s="12">
        <f>GETPIVOTDATA("Sum of YoutubeStreams",cals!$P$3)</f>
        <v>1591660000000</v>
      </c>
      <c r="X5" s="12"/>
      <c r="Y5" s="12"/>
      <c r="Z5" s="12"/>
      <c r="AA5" s="12"/>
      <c r="AE5" s="13">
        <f>GETPIVOTDATA("Sum of MelonStreams",cals!$P$3)</f>
        <v>148509000000</v>
      </c>
      <c r="AF5" s="13"/>
      <c r="AG5" s="13"/>
      <c r="AH5" s="13"/>
      <c r="AI5" s="13"/>
    </row>
    <row r="6" spans="1:37" x14ac:dyDescent="0.35">
      <c r="P6" s="13"/>
      <c r="Q6" s="13"/>
      <c r="R6" s="13"/>
      <c r="S6" s="13"/>
      <c r="T6" s="13"/>
      <c r="W6" s="12"/>
      <c r="X6" s="12"/>
      <c r="Y6" s="12"/>
      <c r="Z6" s="12"/>
      <c r="AA6" s="12"/>
      <c r="AE6" s="13"/>
      <c r="AF6" s="13"/>
      <c r="AG6" s="13"/>
      <c r="AH6" s="13"/>
      <c r="AI6" s="13"/>
    </row>
    <row r="7" spans="1:37" x14ac:dyDescent="0.35">
      <c r="P7" s="13"/>
      <c r="Q7" s="13"/>
      <c r="R7" s="13"/>
      <c r="S7" s="13"/>
      <c r="T7" s="13"/>
      <c r="W7" s="12"/>
      <c r="X7" s="12"/>
      <c r="Y7" s="12"/>
      <c r="Z7" s="12"/>
      <c r="AA7" s="12"/>
      <c r="AE7" s="13"/>
      <c r="AF7" s="13"/>
      <c r="AG7" s="13"/>
      <c r="AH7" s="13"/>
      <c r="AI7" s="13"/>
    </row>
  </sheetData>
  <mergeCells count="10">
    <mergeCell ref="W5:AA7"/>
    <mergeCell ref="P5:T7"/>
    <mergeCell ref="AE5:AI7"/>
    <mergeCell ref="D3:G3"/>
    <mergeCell ref="A1:AK1"/>
    <mergeCell ref="A2:AK2"/>
    <mergeCell ref="H3:M3"/>
    <mergeCell ref="P3:T4"/>
    <mergeCell ref="W3:AA4"/>
    <mergeCell ref="AE3:AI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1761-ABC2-4EAF-92B1-AFDA89636128}">
  <dimension ref="A2:P802"/>
  <sheetViews>
    <sheetView zoomScale="77" workbookViewId="0">
      <selection activeCell="I9" sqref="I9"/>
    </sheetView>
  </sheetViews>
  <sheetFormatPr defaultRowHeight="14.5" x14ac:dyDescent="0.35"/>
  <cols>
    <col min="4" max="4" width="13.1796875" customWidth="1"/>
    <col min="6" max="6" width="13.1796875" customWidth="1"/>
    <col min="8" max="8" width="12.453125" customWidth="1"/>
    <col min="9" max="9" width="11.90625" customWidth="1"/>
    <col min="10" max="10" width="12.36328125" customWidth="1"/>
    <col min="11" max="11" width="15.453125" customWidth="1"/>
    <col min="12" max="12" width="16.7265625" customWidth="1"/>
    <col min="13" max="13" width="15" customWidth="1"/>
    <col min="14" max="14" width="16.90625" customWidth="1"/>
    <col min="15" max="15" width="14.6328125" customWidth="1"/>
    <col min="16" max="16" width="17.54296875" customWidth="1"/>
  </cols>
  <sheetData>
    <row r="2" spans="1:16" x14ac:dyDescent="0.35">
      <c r="A2" t="s">
        <v>0</v>
      </c>
      <c r="B2" t="s">
        <v>1</v>
      </c>
      <c r="C2" t="s">
        <v>2</v>
      </c>
      <c r="D2" t="s">
        <v>3</v>
      </c>
      <c r="E2" t="s">
        <v>4</v>
      </c>
      <c r="F2" t="s">
        <v>5</v>
      </c>
      <c r="G2" t="s">
        <v>6</v>
      </c>
      <c r="H2" t="s">
        <v>7</v>
      </c>
      <c r="I2" t="s">
        <v>8</v>
      </c>
      <c r="J2" t="s">
        <v>9</v>
      </c>
      <c r="K2" t="s">
        <v>10</v>
      </c>
      <c r="L2" t="s">
        <v>11</v>
      </c>
      <c r="M2" t="s">
        <v>12</v>
      </c>
      <c r="N2" t="s">
        <v>13</v>
      </c>
      <c r="O2" t="s">
        <v>14</v>
      </c>
      <c r="P2" t="s">
        <v>15</v>
      </c>
    </row>
    <row r="3" spans="1:16" x14ac:dyDescent="0.35">
      <c r="A3">
        <v>1</v>
      </c>
      <c r="B3">
        <v>1</v>
      </c>
      <c r="C3">
        <v>2019</v>
      </c>
      <c r="D3" t="s">
        <v>16</v>
      </c>
      <c r="E3" t="s">
        <v>17</v>
      </c>
      <c r="F3">
        <v>43567</v>
      </c>
      <c r="G3" t="s">
        <v>18</v>
      </c>
      <c r="H3">
        <v>3718230</v>
      </c>
      <c r="I3">
        <v>1487292</v>
      </c>
      <c r="J3">
        <v>2230938</v>
      </c>
      <c r="K3">
        <v>6214552883</v>
      </c>
      <c r="L3">
        <v>3900000000</v>
      </c>
      <c r="M3">
        <v>300000000</v>
      </c>
      <c r="N3">
        <v>900000</v>
      </c>
      <c r="O3">
        <v>400000</v>
      </c>
      <c r="P3">
        <v>4000000</v>
      </c>
    </row>
    <row r="4" spans="1:16" x14ac:dyDescent="0.35">
      <c r="A4">
        <v>2</v>
      </c>
      <c r="B4">
        <v>2</v>
      </c>
      <c r="C4">
        <v>2019</v>
      </c>
      <c r="D4" t="s">
        <v>19</v>
      </c>
      <c r="E4" t="s">
        <v>20</v>
      </c>
      <c r="F4">
        <v>43724</v>
      </c>
      <c r="G4" t="s">
        <v>21</v>
      </c>
      <c r="H4">
        <v>858872</v>
      </c>
      <c r="I4">
        <v>343549</v>
      </c>
      <c r="J4">
        <v>515323</v>
      </c>
      <c r="K4">
        <v>2112884661</v>
      </c>
      <c r="L4">
        <v>1100000000</v>
      </c>
      <c r="M4">
        <v>200000000</v>
      </c>
      <c r="N4">
        <v>500000</v>
      </c>
      <c r="O4">
        <v>200000</v>
      </c>
      <c r="P4">
        <v>1800000</v>
      </c>
    </row>
    <row r="5" spans="1:16" x14ac:dyDescent="0.35">
      <c r="A5">
        <v>3</v>
      </c>
      <c r="B5">
        <v>3</v>
      </c>
      <c r="C5">
        <v>2019</v>
      </c>
      <c r="D5" t="s">
        <v>22</v>
      </c>
      <c r="E5" t="s">
        <v>23</v>
      </c>
      <c r="F5">
        <v>43796</v>
      </c>
      <c r="G5" t="s">
        <v>24</v>
      </c>
      <c r="H5">
        <v>766294</v>
      </c>
      <c r="I5">
        <v>306518</v>
      </c>
      <c r="J5">
        <v>459776</v>
      </c>
      <c r="K5">
        <v>1488552118</v>
      </c>
      <c r="L5">
        <v>1400000000</v>
      </c>
      <c r="M5">
        <v>220000000</v>
      </c>
      <c r="N5">
        <v>500000</v>
      </c>
      <c r="O5">
        <v>220000</v>
      </c>
      <c r="P5">
        <v>2000000</v>
      </c>
    </row>
    <row r="6" spans="1:16" x14ac:dyDescent="0.35">
      <c r="A6">
        <v>4</v>
      </c>
      <c r="B6">
        <v>4</v>
      </c>
      <c r="C6">
        <v>2019</v>
      </c>
      <c r="D6" t="s">
        <v>25</v>
      </c>
      <c r="E6" t="s">
        <v>26</v>
      </c>
      <c r="F6">
        <v>43626</v>
      </c>
      <c r="G6" t="s">
        <v>27</v>
      </c>
      <c r="H6">
        <v>580573</v>
      </c>
      <c r="I6">
        <v>290287</v>
      </c>
      <c r="J6">
        <v>290286</v>
      </c>
      <c r="K6">
        <v>244552118</v>
      </c>
      <c r="L6">
        <v>250000000</v>
      </c>
      <c r="M6">
        <v>180000000</v>
      </c>
      <c r="N6">
        <v>400000</v>
      </c>
      <c r="O6">
        <v>170000</v>
      </c>
      <c r="P6">
        <v>1600000</v>
      </c>
    </row>
    <row r="7" spans="1:16" x14ac:dyDescent="0.35">
      <c r="A7">
        <v>5</v>
      </c>
      <c r="B7">
        <v>5</v>
      </c>
      <c r="C7">
        <v>2019</v>
      </c>
      <c r="D7" t="s">
        <v>28</v>
      </c>
      <c r="E7" t="s">
        <v>17</v>
      </c>
      <c r="F7">
        <v>43644</v>
      </c>
      <c r="G7" t="s">
        <v>18</v>
      </c>
      <c r="H7">
        <v>553364</v>
      </c>
      <c r="I7">
        <v>276682</v>
      </c>
      <c r="J7">
        <v>276682</v>
      </c>
      <c r="K7">
        <v>1122552118</v>
      </c>
      <c r="L7">
        <v>900000000</v>
      </c>
      <c r="M7">
        <v>260000000</v>
      </c>
      <c r="N7">
        <v>800000</v>
      </c>
      <c r="O7">
        <v>350000</v>
      </c>
      <c r="P7">
        <v>3500000</v>
      </c>
    </row>
    <row r="8" spans="1:16" x14ac:dyDescent="0.35">
      <c r="A8">
        <v>6</v>
      </c>
      <c r="B8">
        <v>6</v>
      </c>
      <c r="C8">
        <v>2019</v>
      </c>
      <c r="D8" t="s">
        <v>29</v>
      </c>
      <c r="E8" t="s">
        <v>30</v>
      </c>
      <c r="F8">
        <v>43656</v>
      </c>
      <c r="G8" t="s">
        <v>24</v>
      </c>
      <c r="H8">
        <v>525935</v>
      </c>
      <c r="I8">
        <v>315561</v>
      </c>
      <c r="J8">
        <v>210374</v>
      </c>
      <c r="K8">
        <v>1122552118</v>
      </c>
      <c r="L8">
        <v>600000000</v>
      </c>
      <c r="M8">
        <v>210000000</v>
      </c>
      <c r="N8">
        <v>480000</v>
      </c>
      <c r="O8">
        <v>200000</v>
      </c>
      <c r="P8">
        <v>1900000</v>
      </c>
    </row>
    <row r="9" spans="1:16" x14ac:dyDescent="0.35">
      <c r="A9">
        <v>7</v>
      </c>
      <c r="B9">
        <v>7</v>
      </c>
      <c r="C9">
        <v>2019</v>
      </c>
      <c r="D9" t="s">
        <v>31</v>
      </c>
      <c r="E9" t="s">
        <v>32</v>
      </c>
      <c r="F9">
        <v>43671</v>
      </c>
      <c r="G9" t="s">
        <v>24</v>
      </c>
      <c r="H9">
        <v>500134</v>
      </c>
      <c r="I9">
        <v>300080</v>
      </c>
      <c r="J9">
        <v>200054</v>
      </c>
      <c r="K9">
        <v>822552118</v>
      </c>
      <c r="L9">
        <v>400000000</v>
      </c>
      <c r="M9">
        <v>200000000</v>
      </c>
      <c r="N9">
        <v>450000</v>
      </c>
      <c r="O9">
        <v>190000</v>
      </c>
      <c r="P9">
        <v>1800000</v>
      </c>
    </row>
    <row r="10" spans="1:16" x14ac:dyDescent="0.35">
      <c r="A10">
        <v>8</v>
      </c>
      <c r="B10">
        <v>8</v>
      </c>
      <c r="C10">
        <v>2019</v>
      </c>
      <c r="D10" t="s">
        <v>33</v>
      </c>
      <c r="E10" t="s">
        <v>20</v>
      </c>
      <c r="F10">
        <v>43486</v>
      </c>
      <c r="G10" t="s">
        <v>21</v>
      </c>
      <c r="H10">
        <v>475998</v>
      </c>
      <c r="I10">
        <v>285599</v>
      </c>
      <c r="J10">
        <v>190399</v>
      </c>
      <c r="K10">
        <v>1744552118</v>
      </c>
      <c r="L10">
        <v>1200000000</v>
      </c>
      <c r="M10">
        <v>200000000</v>
      </c>
      <c r="N10">
        <v>450000</v>
      </c>
      <c r="O10">
        <v>190000</v>
      </c>
      <c r="P10">
        <v>1800000</v>
      </c>
    </row>
    <row r="11" spans="1:16" x14ac:dyDescent="0.35">
      <c r="A11">
        <v>9</v>
      </c>
      <c r="B11">
        <v>9</v>
      </c>
      <c r="C11">
        <v>2019</v>
      </c>
      <c r="D11" t="s">
        <v>34</v>
      </c>
      <c r="E11" t="s">
        <v>35</v>
      </c>
      <c r="F11">
        <v>43752</v>
      </c>
      <c r="G11" t="s">
        <v>24</v>
      </c>
      <c r="H11">
        <v>427647</v>
      </c>
      <c r="I11">
        <v>256588</v>
      </c>
      <c r="J11">
        <v>171059</v>
      </c>
      <c r="K11">
        <v>344552118</v>
      </c>
      <c r="L11">
        <v>300000000</v>
      </c>
      <c r="M11">
        <v>200000000</v>
      </c>
      <c r="N11">
        <v>450000</v>
      </c>
      <c r="O11">
        <v>190000</v>
      </c>
      <c r="P11">
        <v>1800000</v>
      </c>
    </row>
    <row r="12" spans="1:16" x14ac:dyDescent="0.35">
      <c r="A12">
        <v>10</v>
      </c>
      <c r="B12">
        <v>10</v>
      </c>
      <c r="C12">
        <v>2019</v>
      </c>
      <c r="D12" t="s">
        <v>36</v>
      </c>
      <c r="E12" t="s">
        <v>37</v>
      </c>
      <c r="F12">
        <v>43731</v>
      </c>
      <c r="G12" t="s">
        <v>38</v>
      </c>
      <c r="H12">
        <v>413459</v>
      </c>
      <c r="I12">
        <v>248075</v>
      </c>
      <c r="J12">
        <v>165384</v>
      </c>
      <c r="K12">
        <v>1988552118</v>
      </c>
      <c r="L12">
        <v>1800000000</v>
      </c>
      <c r="M12">
        <v>240000000</v>
      </c>
      <c r="N12">
        <v>550000</v>
      </c>
      <c r="O12">
        <v>240000</v>
      </c>
      <c r="P12">
        <v>2200000</v>
      </c>
    </row>
    <row r="13" spans="1:16" x14ac:dyDescent="0.35">
      <c r="A13">
        <v>11</v>
      </c>
      <c r="B13">
        <v>11</v>
      </c>
      <c r="C13">
        <v>2019</v>
      </c>
      <c r="D13" t="s">
        <v>39</v>
      </c>
      <c r="E13" t="s">
        <v>37</v>
      </c>
      <c r="F13">
        <v>43577</v>
      </c>
      <c r="G13" t="s">
        <v>38</v>
      </c>
      <c r="H13">
        <v>394405</v>
      </c>
      <c r="I13">
        <v>236643</v>
      </c>
      <c r="J13">
        <v>157762</v>
      </c>
      <c r="K13">
        <v>2488552118</v>
      </c>
      <c r="L13">
        <v>2500000000</v>
      </c>
      <c r="M13">
        <v>240000000</v>
      </c>
      <c r="N13">
        <v>550000</v>
      </c>
      <c r="O13">
        <v>240000</v>
      </c>
      <c r="P13">
        <v>2200000</v>
      </c>
    </row>
    <row r="14" spans="1:16" x14ac:dyDescent="0.35">
      <c r="A14">
        <v>12</v>
      </c>
      <c r="B14">
        <v>12</v>
      </c>
      <c r="C14">
        <v>2019</v>
      </c>
      <c r="D14" t="s">
        <v>40</v>
      </c>
      <c r="E14" t="s">
        <v>23</v>
      </c>
      <c r="F14">
        <v>43668</v>
      </c>
      <c r="G14" t="s">
        <v>24</v>
      </c>
      <c r="H14">
        <v>391121</v>
      </c>
      <c r="I14">
        <v>234673</v>
      </c>
      <c r="J14">
        <v>156448</v>
      </c>
      <c r="K14">
        <v>611552118</v>
      </c>
      <c r="L14">
        <v>500000000</v>
      </c>
      <c r="M14">
        <v>200000000</v>
      </c>
      <c r="N14">
        <v>450000</v>
      </c>
      <c r="O14">
        <v>190000</v>
      </c>
      <c r="P14">
        <v>1800000</v>
      </c>
    </row>
    <row r="15" spans="1:16" x14ac:dyDescent="0.35">
      <c r="A15">
        <v>13</v>
      </c>
      <c r="B15">
        <v>13</v>
      </c>
      <c r="C15">
        <v>2019</v>
      </c>
      <c r="D15" t="s">
        <v>41</v>
      </c>
      <c r="E15" t="s">
        <v>17</v>
      </c>
      <c r="F15">
        <v>42996</v>
      </c>
      <c r="G15" t="s">
        <v>18</v>
      </c>
      <c r="H15">
        <v>369601</v>
      </c>
      <c r="I15">
        <v>221761</v>
      </c>
      <c r="J15">
        <v>147840</v>
      </c>
      <c r="K15">
        <v>7118552441</v>
      </c>
      <c r="L15">
        <v>5500000000</v>
      </c>
      <c r="M15">
        <v>300000000</v>
      </c>
      <c r="N15">
        <v>900000</v>
      </c>
      <c r="O15">
        <v>400000</v>
      </c>
      <c r="P15">
        <v>4000000</v>
      </c>
    </row>
    <row r="16" spans="1:16" x14ac:dyDescent="0.35">
      <c r="A16">
        <v>14</v>
      </c>
      <c r="B16">
        <v>14</v>
      </c>
      <c r="C16">
        <v>2019</v>
      </c>
      <c r="D16" t="s">
        <v>42</v>
      </c>
      <c r="E16" t="s">
        <v>17</v>
      </c>
      <c r="F16">
        <v>43336</v>
      </c>
      <c r="G16" t="s">
        <v>18</v>
      </c>
      <c r="H16">
        <v>363570</v>
      </c>
      <c r="I16">
        <v>218142</v>
      </c>
      <c r="J16">
        <v>145428</v>
      </c>
      <c r="K16">
        <v>9884662114</v>
      </c>
      <c r="L16">
        <v>7000000000</v>
      </c>
      <c r="M16">
        <v>300000000</v>
      </c>
      <c r="N16">
        <v>900000</v>
      </c>
      <c r="O16">
        <v>400000</v>
      </c>
      <c r="P16">
        <v>4000000</v>
      </c>
    </row>
    <row r="17" spans="1:16" x14ac:dyDescent="0.35">
      <c r="A17">
        <v>15</v>
      </c>
      <c r="B17">
        <v>15</v>
      </c>
      <c r="C17">
        <v>2019</v>
      </c>
      <c r="D17" t="s">
        <v>43</v>
      </c>
      <c r="E17" t="s">
        <v>17</v>
      </c>
      <c r="F17">
        <v>43238</v>
      </c>
      <c r="G17" t="s">
        <v>18</v>
      </c>
      <c r="H17">
        <v>332372</v>
      </c>
      <c r="I17">
        <v>199423</v>
      </c>
      <c r="J17">
        <v>132949</v>
      </c>
      <c r="K17">
        <v>10442118775</v>
      </c>
      <c r="L17">
        <v>6800000000</v>
      </c>
      <c r="M17">
        <v>300000000</v>
      </c>
      <c r="N17">
        <v>900000</v>
      </c>
      <c r="O17">
        <v>400000</v>
      </c>
      <c r="P17">
        <v>4000000</v>
      </c>
    </row>
    <row r="18" spans="1:16" x14ac:dyDescent="0.35">
      <c r="A18">
        <v>16</v>
      </c>
      <c r="B18">
        <v>16</v>
      </c>
      <c r="C18">
        <v>2019</v>
      </c>
      <c r="D18" t="s">
        <v>44</v>
      </c>
      <c r="E18" t="s">
        <v>45</v>
      </c>
      <c r="F18">
        <v>43672</v>
      </c>
      <c r="G18" t="s">
        <v>24</v>
      </c>
      <c r="H18">
        <v>327805</v>
      </c>
      <c r="I18">
        <v>196683</v>
      </c>
      <c r="J18">
        <v>131122</v>
      </c>
      <c r="K18">
        <v>988552118</v>
      </c>
      <c r="L18">
        <v>900000000</v>
      </c>
      <c r="M18">
        <v>200000000</v>
      </c>
      <c r="N18">
        <v>450000</v>
      </c>
      <c r="O18">
        <v>190000</v>
      </c>
      <c r="P18">
        <v>1800000</v>
      </c>
    </row>
    <row r="19" spans="1:16" x14ac:dyDescent="0.35">
      <c r="A19">
        <v>17</v>
      </c>
      <c r="B19">
        <v>17</v>
      </c>
      <c r="C19">
        <v>2019</v>
      </c>
      <c r="D19" t="s">
        <v>46</v>
      </c>
      <c r="E19" t="s">
        <v>47</v>
      </c>
      <c r="F19">
        <v>43560</v>
      </c>
      <c r="G19" t="s">
        <v>48</v>
      </c>
      <c r="H19">
        <v>324577</v>
      </c>
      <c r="I19">
        <v>194746</v>
      </c>
      <c r="J19">
        <v>129831</v>
      </c>
      <c r="K19">
        <v>3884552991</v>
      </c>
      <c r="L19">
        <v>6500000000</v>
      </c>
      <c r="M19">
        <v>300000000</v>
      </c>
      <c r="N19">
        <v>900000</v>
      </c>
      <c r="O19">
        <v>400000</v>
      </c>
      <c r="P19">
        <v>4000000</v>
      </c>
    </row>
    <row r="20" spans="1:16" x14ac:dyDescent="0.35">
      <c r="A20">
        <v>18</v>
      </c>
      <c r="B20">
        <v>18</v>
      </c>
      <c r="C20">
        <v>2019</v>
      </c>
      <c r="D20" t="s">
        <v>49</v>
      </c>
      <c r="E20" t="s">
        <v>50</v>
      </c>
      <c r="F20">
        <v>43605</v>
      </c>
      <c r="G20" t="s">
        <v>38</v>
      </c>
      <c r="H20">
        <v>314948</v>
      </c>
      <c r="I20">
        <v>188969</v>
      </c>
      <c r="J20">
        <v>125979</v>
      </c>
      <c r="K20">
        <v>822552118</v>
      </c>
      <c r="L20">
        <v>700000000</v>
      </c>
      <c r="M20">
        <v>200000000</v>
      </c>
      <c r="N20">
        <v>450000</v>
      </c>
      <c r="O20">
        <v>190000</v>
      </c>
      <c r="P20">
        <v>1800000</v>
      </c>
    </row>
    <row r="21" spans="1:16" x14ac:dyDescent="0.35">
      <c r="A21">
        <v>19</v>
      </c>
      <c r="B21">
        <v>19</v>
      </c>
      <c r="C21">
        <v>2019</v>
      </c>
      <c r="D21" t="s">
        <v>51</v>
      </c>
      <c r="E21" t="s">
        <v>50</v>
      </c>
      <c r="F21">
        <v>43773</v>
      </c>
      <c r="G21" t="s">
        <v>38</v>
      </c>
      <c r="H21">
        <v>298361</v>
      </c>
      <c r="I21">
        <v>179017</v>
      </c>
      <c r="J21">
        <v>119344</v>
      </c>
      <c r="K21">
        <v>988552118</v>
      </c>
      <c r="L21">
        <v>900000000</v>
      </c>
      <c r="M21">
        <v>200000000</v>
      </c>
      <c r="N21">
        <v>450000</v>
      </c>
      <c r="O21">
        <v>190000</v>
      </c>
      <c r="P21">
        <v>1800000</v>
      </c>
    </row>
    <row r="22" spans="1:16" x14ac:dyDescent="0.35">
      <c r="A22">
        <v>20</v>
      </c>
      <c r="B22">
        <v>20</v>
      </c>
      <c r="C22">
        <v>2019</v>
      </c>
      <c r="D22" t="s">
        <v>52</v>
      </c>
      <c r="E22" t="s">
        <v>53</v>
      </c>
      <c r="F22">
        <v>43609</v>
      </c>
      <c r="G22" t="s">
        <v>24</v>
      </c>
      <c r="H22">
        <v>265762</v>
      </c>
      <c r="I22">
        <v>159457</v>
      </c>
      <c r="J22">
        <v>106305</v>
      </c>
      <c r="K22">
        <v>988552118</v>
      </c>
      <c r="L22">
        <v>800000000</v>
      </c>
      <c r="M22">
        <v>210000000</v>
      </c>
      <c r="N22">
        <v>480000</v>
      </c>
      <c r="O22">
        <v>200000</v>
      </c>
      <c r="P22">
        <v>1900000</v>
      </c>
    </row>
    <row r="23" spans="1:16" x14ac:dyDescent="0.35">
      <c r="A23">
        <v>21</v>
      </c>
      <c r="B23">
        <v>21</v>
      </c>
      <c r="C23">
        <v>2019</v>
      </c>
      <c r="D23" t="s">
        <v>54</v>
      </c>
      <c r="E23" t="s">
        <v>55</v>
      </c>
      <c r="F23">
        <v>43556</v>
      </c>
      <c r="G23" t="s">
        <v>56</v>
      </c>
      <c r="H23">
        <v>255536</v>
      </c>
      <c r="I23">
        <v>153322</v>
      </c>
      <c r="J23">
        <v>102214</v>
      </c>
      <c r="K23">
        <v>1122552118</v>
      </c>
      <c r="L23">
        <v>700000000</v>
      </c>
      <c r="M23">
        <v>210000000</v>
      </c>
      <c r="N23">
        <v>480000</v>
      </c>
      <c r="O23">
        <v>200000</v>
      </c>
      <c r="P23">
        <v>1900000</v>
      </c>
    </row>
    <row r="24" spans="1:16" x14ac:dyDescent="0.35">
      <c r="A24">
        <v>22</v>
      </c>
      <c r="B24">
        <v>22</v>
      </c>
      <c r="C24">
        <v>2019</v>
      </c>
      <c r="D24" t="s">
        <v>57</v>
      </c>
      <c r="E24" t="s">
        <v>58</v>
      </c>
      <c r="F24">
        <v>43514</v>
      </c>
      <c r="G24" t="s">
        <v>59</v>
      </c>
      <c r="H24">
        <v>253456</v>
      </c>
      <c r="I24">
        <v>152074</v>
      </c>
      <c r="J24">
        <v>101382</v>
      </c>
      <c r="K24">
        <v>744552118</v>
      </c>
      <c r="L24">
        <v>600000000</v>
      </c>
      <c r="M24">
        <v>200000000</v>
      </c>
      <c r="N24">
        <v>450000</v>
      </c>
      <c r="O24">
        <v>190000</v>
      </c>
      <c r="P24">
        <v>1800000</v>
      </c>
    </row>
    <row r="25" spans="1:16" x14ac:dyDescent="0.35">
      <c r="A25">
        <v>23</v>
      </c>
      <c r="B25">
        <v>23</v>
      </c>
      <c r="C25">
        <v>2019</v>
      </c>
      <c r="D25" t="s">
        <v>60</v>
      </c>
      <c r="E25" t="s">
        <v>61</v>
      </c>
      <c r="F25">
        <v>43633</v>
      </c>
      <c r="G25" t="s">
        <v>62</v>
      </c>
      <c r="H25">
        <v>251083</v>
      </c>
      <c r="I25">
        <v>150650</v>
      </c>
      <c r="J25">
        <v>100433</v>
      </c>
      <c r="K25">
        <v>522552118</v>
      </c>
      <c r="L25">
        <v>400000000</v>
      </c>
      <c r="M25">
        <v>150000000</v>
      </c>
      <c r="N25">
        <v>300000</v>
      </c>
      <c r="O25">
        <v>130000</v>
      </c>
      <c r="P25">
        <v>1200000</v>
      </c>
    </row>
    <row r="26" spans="1:16" x14ac:dyDescent="0.35">
      <c r="A26">
        <v>24</v>
      </c>
      <c r="B26">
        <v>24</v>
      </c>
      <c r="C26">
        <v>2019</v>
      </c>
      <c r="D26" t="s">
        <v>63</v>
      </c>
      <c r="E26" t="s">
        <v>58</v>
      </c>
      <c r="F26">
        <v>43766</v>
      </c>
      <c r="G26" t="s">
        <v>59</v>
      </c>
      <c r="H26">
        <v>226357</v>
      </c>
      <c r="I26">
        <v>135814</v>
      </c>
      <c r="J26">
        <v>90543</v>
      </c>
      <c r="K26">
        <v>822552118</v>
      </c>
      <c r="L26">
        <v>700000000</v>
      </c>
      <c r="M26">
        <v>200000000</v>
      </c>
      <c r="N26">
        <v>450000</v>
      </c>
      <c r="O26">
        <v>190000</v>
      </c>
      <c r="P26">
        <v>1800000</v>
      </c>
    </row>
    <row r="27" spans="1:16" x14ac:dyDescent="0.35">
      <c r="A27">
        <v>25</v>
      </c>
      <c r="B27">
        <v>25</v>
      </c>
      <c r="C27">
        <v>2019</v>
      </c>
      <c r="D27" t="s">
        <v>64</v>
      </c>
      <c r="E27" t="s">
        <v>61</v>
      </c>
      <c r="F27">
        <v>43752</v>
      </c>
      <c r="G27" t="s">
        <v>21</v>
      </c>
      <c r="H27">
        <v>212499</v>
      </c>
      <c r="I27">
        <v>127499</v>
      </c>
      <c r="J27">
        <v>85000</v>
      </c>
      <c r="K27">
        <v>611552118</v>
      </c>
      <c r="L27">
        <v>500000000</v>
      </c>
      <c r="M27">
        <v>200000000</v>
      </c>
      <c r="N27">
        <v>450000</v>
      </c>
      <c r="O27">
        <v>190000</v>
      </c>
      <c r="P27">
        <v>1800000</v>
      </c>
    </row>
    <row r="28" spans="1:16" x14ac:dyDescent="0.35">
      <c r="A28">
        <v>26</v>
      </c>
      <c r="B28">
        <v>26</v>
      </c>
      <c r="C28">
        <v>2019</v>
      </c>
      <c r="D28" t="s">
        <v>65</v>
      </c>
      <c r="E28" t="s">
        <v>66</v>
      </c>
      <c r="F28">
        <v>43528</v>
      </c>
      <c r="G28" t="s">
        <v>18</v>
      </c>
      <c r="H28">
        <v>203795</v>
      </c>
      <c r="I28">
        <v>122277</v>
      </c>
      <c r="J28">
        <v>81518</v>
      </c>
      <c r="K28">
        <v>1122552118</v>
      </c>
      <c r="L28">
        <v>900000000</v>
      </c>
      <c r="M28">
        <v>200000000</v>
      </c>
      <c r="N28">
        <v>450000</v>
      </c>
      <c r="O28">
        <v>190000</v>
      </c>
      <c r="P28">
        <v>1800000</v>
      </c>
    </row>
    <row r="29" spans="1:16" x14ac:dyDescent="0.35">
      <c r="A29">
        <v>27</v>
      </c>
      <c r="B29">
        <v>27</v>
      </c>
      <c r="C29">
        <v>2019</v>
      </c>
      <c r="D29" t="s">
        <v>67</v>
      </c>
      <c r="E29" t="s">
        <v>66</v>
      </c>
      <c r="F29">
        <v>43759</v>
      </c>
      <c r="G29" t="s">
        <v>18</v>
      </c>
      <c r="H29">
        <v>202302</v>
      </c>
      <c r="I29">
        <v>121381</v>
      </c>
      <c r="J29">
        <v>80921</v>
      </c>
      <c r="K29">
        <v>1488552118</v>
      </c>
      <c r="L29">
        <v>1200000000</v>
      </c>
      <c r="M29">
        <v>220000000</v>
      </c>
      <c r="N29">
        <v>500000</v>
      </c>
      <c r="O29">
        <v>220000</v>
      </c>
      <c r="P29">
        <v>2000000</v>
      </c>
    </row>
    <row r="30" spans="1:16" x14ac:dyDescent="0.35">
      <c r="A30">
        <v>28</v>
      </c>
      <c r="B30">
        <v>28</v>
      </c>
      <c r="C30">
        <v>2019</v>
      </c>
      <c r="D30" t="s">
        <v>68</v>
      </c>
      <c r="E30" t="s">
        <v>69</v>
      </c>
      <c r="F30">
        <v>43787</v>
      </c>
      <c r="G30" t="s">
        <v>70</v>
      </c>
      <c r="H30">
        <v>191051</v>
      </c>
      <c r="I30">
        <v>114631</v>
      </c>
      <c r="J30">
        <v>76420</v>
      </c>
      <c r="K30">
        <v>2112552118</v>
      </c>
      <c r="L30">
        <v>1500000000</v>
      </c>
      <c r="M30">
        <v>260000000</v>
      </c>
      <c r="N30">
        <v>700000</v>
      </c>
      <c r="O30">
        <v>300000</v>
      </c>
      <c r="P30">
        <v>2500000</v>
      </c>
    </row>
    <row r="31" spans="1:16" x14ac:dyDescent="0.35">
      <c r="A31">
        <v>29</v>
      </c>
      <c r="B31">
        <v>29</v>
      </c>
      <c r="C31">
        <v>2019</v>
      </c>
      <c r="D31" t="s">
        <v>71</v>
      </c>
      <c r="E31" t="s">
        <v>72</v>
      </c>
      <c r="F31">
        <v>43556</v>
      </c>
      <c r="G31" t="s">
        <v>24</v>
      </c>
      <c r="H31">
        <v>187575</v>
      </c>
      <c r="I31">
        <v>112545</v>
      </c>
      <c r="J31">
        <v>75030</v>
      </c>
      <c r="K31">
        <v>744552118</v>
      </c>
      <c r="L31">
        <v>600000000</v>
      </c>
      <c r="M31">
        <v>200000000</v>
      </c>
      <c r="N31">
        <v>450000</v>
      </c>
      <c r="O31">
        <v>190000</v>
      </c>
      <c r="P31">
        <v>1800000</v>
      </c>
    </row>
    <row r="32" spans="1:16" x14ac:dyDescent="0.35">
      <c r="A32">
        <v>30</v>
      </c>
      <c r="B32">
        <v>30</v>
      </c>
      <c r="C32">
        <v>2019</v>
      </c>
      <c r="D32" t="s">
        <v>73</v>
      </c>
      <c r="E32" t="s">
        <v>74</v>
      </c>
      <c r="F32">
        <v>43808</v>
      </c>
      <c r="G32" t="s">
        <v>38</v>
      </c>
      <c r="H32">
        <v>182300</v>
      </c>
      <c r="I32">
        <v>109380</v>
      </c>
      <c r="J32">
        <v>72920</v>
      </c>
      <c r="K32">
        <v>1122552118</v>
      </c>
      <c r="L32">
        <v>900000000</v>
      </c>
      <c r="M32">
        <v>210000000</v>
      </c>
      <c r="N32">
        <v>480000</v>
      </c>
      <c r="O32">
        <v>200000</v>
      </c>
      <c r="P32">
        <v>1900000</v>
      </c>
    </row>
    <row r="33" spans="1:16" x14ac:dyDescent="0.35">
      <c r="A33">
        <v>31</v>
      </c>
      <c r="B33">
        <v>31</v>
      </c>
      <c r="C33">
        <v>2019</v>
      </c>
      <c r="D33" t="s">
        <v>75</v>
      </c>
      <c r="E33" t="s">
        <v>74</v>
      </c>
      <c r="F33">
        <v>43549</v>
      </c>
      <c r="G33" t="s">
        <v>38</v>
      </c>
      <c r="H33">
        <v>169319</v>
      </c>
      <c r="I33">
        <v>101591</v>
      </c>
      <c r="J33">
        <v>67728</v>
      </c>
      <c r="K33">
        <v>1488552118</v>
      </c>
      <c r="L33">
        <v>1200000000</v>
      </c>
      <c r="M33">
        <v>210000000</v>
      </c>
      <c r="N33">
        <v>480000</v>
      </c>
      <c r="O33">
        <v>200000</v>
      </c>
      <c r="P33">
        <v>1900000</v>
      </c>
    </row>
    <row r="34" spans="1:16" x14ac:dyDescent="0.35">
      <c r="A34">
        <v>32</v>
      </c>
      <c r="B34">
        <v>32</v>
      </c>
      <c r="C34">
        <v>2019</v>
      </c>
      <c r="D34" t="s">
        <v>76</v>
      </c>
      <c r="E34" t="s">
        <v>77</v>
      </c>
      <c r="F34">
        <v>43594</v>
      </c>
      <c r="G34" t="s">
        <v>27</v>
      </c>
      <c r="H34">
        <v>168075</v>
      </c>
      <c r="I34">
        <v>100845</v>
      </c>
      <c r="J34">
        <v>67230</v>
      </c>
      <c r="K34">
        <v>611552118</v>
      </c>
      <c r="L34">
        <v>400000000</v>
      </c>
      <c r="M34">
        <v>150000000</v>
      </c>
      <c r="N34">
        <v>300000</v>
      </c>
      <c r="O34">
        <v>130000</v>
      </c>
      <c r="P34">
        <v>1200000</v>
      </c>
    </row>
    <row r="35" spans="1:16" x14ac:dyDescent="0.35">
      <c r="A35">
        <v>33</v>
      </c>
      <c r="B35">
        <v>33</v>
      </c>
      <c r="C35">
        <v>2019</v>
      </c>
      <c r="D35" t="s">
        <v>78</v>
      </c>
      <c r="E35" t="s">
        <v>79</v>
      </c>
      <c r="F35">
        <v>43525</v>
      </c>
      <c r="G35" t="s">
        <v>80</v>
      </c>
      <c r="H35">
        <v>167640</v>
      </c>
      <c r="I35">
        <v>100584</v>
      </c>
      <c r="J35">
        <v>67056</v>
      </c>
      <c r="K35">
        <v>522552118</v>
      </c>
      <c r="L35">
        <v>350000000</v>
      </c>
      <c r="M35">
        <v>120000000</v>
      </c>
      <c r="N35">
        <v>200000</v>
      </c>
      <c r="O35">
        <v>90000</v>
      </c>
      <c r="P35">
        <v>700000</v>
      </c>
    </row>
    <row r="36" spans="1:16" x14ac:dyDescent="0.35">
      <c r="A36">
        <v>34</v>
      </c>
      <c r="B36">
        <v>34</v>
      </c>
      <c r="C36">
        <v>2019</v>
      </c>
      <c r="D36" t="s">
        <v>81</v>
      </c>
      <c r="E36" t="s">
        <v>82</v>
      </c>
      <c r="F36">
        <v>43766</v>
      </c>
      <c r="G36" t="s">
        <v>24</v>
      </c>
      <c r="H36">
        <v>165739</v>
      </c>
      <c r="I36">
        <v>99443</v>
      </c>
      <c r="J36">
        <v>66296</v>
      </c>
      <c r="K36">
        <v>2112552118</v>
      </c>
      <c r="L36">
        <v>1600000000</v>
      </c>
      <c r="M36">
        <v>260000000</v>
      </c>
      <c r="N36">
        <v>700000</v>
      </c>
      <c r="O36">
        <v>300000</v>
      </c>
      <c r="P36">
        <v>2500000</v>
      </c>
    </row>
    <row r="37" spans="1:16" x14ac:dyDescent="0.35">
      <c r="A37">
        <v>35</v>
      </c>
      <c r="B37">
        <v>35</v>
      </c>
      <c r="C37">
        <v>2019</v>
      </c>
      <c r="D37" t="s">
        <v>83</v>
      </c>
      <c r="E37" t="s">
        <v>84</v>
      </c>
      <c r="F37">
        <v>43746</v>
      </c>
      <c r="G37" t="s">
        <v>85</v>
      </c>
      <c r="H37">
        <v>165479</v>
      </c>
      <c r="I37">
        <v>99287</v>
      </c>
      <c r="J37">
        <v>66192</v>
      </c>
      <c r="K37">
        <v>822552118</v>
      </c>
      <c r="L37">
        <v>700000000</v>
      </c>
      <c r="M37">
        <v>200000000</v>
      </c>
      <c r="N37">
        <v>450000</v>
      </c>
      <c r="O37">
        <v>190000</v>
      </c>
      <c r="P37">
        <v>1800000</v>
      </c>
    </row>
    <row r="38" spans="1:16" x14ac:dyDescent="0.35">
      <c r="A38">
        <v>36</v>
      </c>
      <c r="B38">
        <v>36</v>
      </c>
      <c r="C38">
        <v>2019</v>
      </c>
      <c r="D38" t="s">
        <v>86</v>
      </c>
      <c r="E38" t="s">
        <v>72</v>
      </c>
      <c r="F38">
        <v>43525</v>
      </c>
      <c r="G38" t="s">
        <v>80</v>
      </c>
      <c r="H38">
        <v>157429</v>
      </c>
      <c r="I38">
        <v>94457</v>
      </c>
      <c r="J38">
        <v>62972</v>
      </c>
      <c r="K38">
        <v>244552118</v>
      </c>
      <c r="L38">
        <v>200000000</v>
      </c>
      <c r="M38">
        <v>120000000</v>
      </c>
      <c r="N38">
        <v>200000</v>
      </c>
      <c r="O38">
        <v>90000</v>
      </c>
      <c r="P38">
        <v>700000</v>
      </c>
    </row>
    <row r="39" spans="1:16" x14ac:dyDescent="0.35">
      <c r="A39">
        <v>37</v>
      </c>
      <c r="B39">
        <v>37</v>
      </c>
      <c r="C39">
        <v>2019</v>
      </c>
      <c r="D39" t="s">
        <v>87</v>
      </c>
      <c r="E39" t="s">
        <v>88</v>
      </c>
      <c r="F39">
        <v>43635</v>
      </c>
      <c r="G39" t="s">
        <v>24</v>
      </c>
      <c r="H39">
        <v>156993</v>
      </c>
      <c r="I39">
        <v>94196</v>
      </c>
      <c r="J39">
        <v>62797</v>
      </c>
      <c r="K39">
        <v>1122552118</v>
      </c>
      <c r="L39">
        <v>1200000000</v>
      </c>
      <c r="M39">
        <v>210000000</v>
      </c>
      <c r="N39">
        <v>480000</v>
      </c>
      <c r="O39">
        <v>200000</v>
      </c>
      <c r="P39">
        <v>1900000</v>
      </c>
    </row>
    <row r="40" spans="1:16" x14ac:dyDescent="0.35">
      <c r="A40">
        <v>38</v>
      </c>
      <c r="B40">
        <v>38</v>
      </c>
      <c r="C40">
        <v>2019</v>
      </c>
      <c r="D40" t="s">
        <v>89</v>
      </c>
      <c r="E40" t="s">
        <v>74</v>
      </c>
      <c r="F40">
        <v>43635</v>
      </c>
      <c r="G40" t="s">
        <v>38</v>
      </c>
      <c r="H40">
        <v>156048</v>
      </c>
      <c r="I40">
        <v>93629</v>
      </c>
      <c r="J40">
        <v>62419</v>
      </c>
      <c r="K40">
        <v>1122552118</v>
      </c>
      <c r="L40">
        <v>900000000</v>
      </c>
      <c r="M40">
        <v>210000000</v>
      </c>
      <c r="N40">
        <v>480000</v>
      </c>
      <c r="O40">
        <v>200000</v>
      </c>
      <c r="P40">
        <v>1900000</v>
      </c>
    </row>
    <row r="41" spans="1:16" x14ac:dyDescent="0.35">
      <c r="A41">
        <v>39</v>
      </c>
      <c r="B41">
        <v>39</v>
      </c>
      <c r="C41">
        <v>2019</v>
      </c>
      <c r="D41" t="s">
        <v>90</v>
      </c>
      <c r="E41" t="s">
        <v>84</v>
      </c>
      <c r="F41">
        <v>43626</v>
      </c>
      <c r="G41" t="s">
        <v>85</v>
      </c>
      <c r="H41">
        <v>144234</v>
      </c>
      <c r="I41">
        <v>86540</v>
      </c>
      <c r="J41">
        <v>57694</v>
      </c>
      <c r="K41">
        <v>744552118</v>
      </c>
      <c r="L41">
        <v>600000000</v>
      </c>
      <c r="M41">
        <v>200000000</v>
      </c>
      <c r="N41">
        <v>450000</v>
      </c>
      <c r="O41">
        <v>190000</v>
      </c>
      <c r="P41">
        <v>1800000</v>
      </c>
    </row>
    <row r="42" spans="1:16" x14ac:dyDescent="0.35">
      <c r="A42">
        <v>40</v>
      </c>
      <c r="B42">
        <v>40</v>
      </c>
      <c r="C42">
        <v>2019</v>
      </c>
      <c r="D42" t="s">
        <v>91</v>
      </c>
      <c r="E42" t="s">
        <v>92</v>
      </c>
      <c r="F42">
        <v>43585</v>
      </c>
      <c r="G42" t="s">
        <v>24</v>
      </c>
      <c r="H42">
        <v>143424</v>
      </c>
      <c r="I42">
        <v>86054</v>
      </c>
      <c r="J42">
        <v>57370</v>
      </c>
      <c r="K42">
        <v>611552118</v>
      </c>
      <c r="L42">
        <v>500000000</v>
      </c>
      <c r="M42">
        <v>200000000</v>
      </c>
      <c r="N42">
        <v>450000</v>
      </c>
      <c r="O42">
        <v>190000</v>
      </c>
      <c r="P42">
        <v>1800000</v>
      </c>
    </row>
    <row r="43" spans="1:16" x14ac:dyDescent="0.35">
      <c r="A43">
        <v>41</v>
      </c>
      <c r="B43">
        <v>41</v>
      </c>
      <c r="C43">
        <v>2019</v>
      </c>
      <c r="D43" t="s">
        <v>93</v>
      </c>
      <c r="E43" t="s">
        <v>77</v>
      </c>
      <c r="F43">
        <v>43745</v>
      </c>
      <c r="G43" t="s">
        <v>27</v>
      </c>
      <c r="H43">
        <v>141280</v>
      </c>
      <c r="I43">
        <v>84768</v>
      </c>
      <c r="J43">
        <v>56512</v>
      </c>
      <c r="K43">
        <v>611552118</v>
      </c>
      <c r="L43">
        <v>500000000</v>
      </c>
      <c r="M43">
        <v>200000000</v>
      </c>
      <c r="N43">
        <v>450000</v>
      </c>
      <c r="O43">
        <v>190000</v>
      </c>
      <c r="P43">
        <v>1800000</v>
      </c>
    </row>
    <row r="44" spans="1:16" x14ac:dyDescent="0.35">
      <c r="A44">
        <v>42</v>
      </c>
      <c r="B44">
        <v>42</v>
      </c>
      <c r="C44">
        <v>2019</v>
      </c>
      <c r="D44" t="s">
        <v>94</v>
      </c>
      <c r="E44" t="s">
        <v>17</v>
      </c>
      <c r="F44">
        <v>42653</v>
      </c>
      <c r="G44" t="s">
        <v>18</v>
      </c>
      <c r="H44">
        <v>136013</v>
      </c>
      <c r="I44">
        <v>81608</v>
      </c>
      <c r="J44">
        <v>54405</v>
      </c>
      <c r="K44">
        <v>6882441903</v>
      </c>
      <c r="L44">
        <v>4500000000</v>
      </c>
      <c r="M44">
        <v>300000000</v>
      </c>
      <c r="N44">
        <v>900000</v>
      </c>
      <c r="O44">
        <v>400000</v>
      </c>
      <c r="P44">
        <v>4000000</v>
      </c>
    </row>
    <row r="45" spans="1:16" x14ac:dyDescent="0.35">
      <c r="A45">
        <v>43</v>
      </c>
      <c r="B45">
        <v>43</v>
      </c>
      <c r="C45">
        <v>2019</v>
      </c>
      <c r="D45" t="s">
        <v>95</v>
      </c>
      <c r="E45" t="s">
        <v>17</v>
      </c>
      <c r="F45">
        <v>42492</v>
      </c>
      <c r="G45" t="s">
        <v>18</v>
      </c>
      <c r="H45">
        <v>135517</v>
      </c>
      <c r="I45">
        <v>81310</v>
      </c>
      <c r="J45">
        <v>54207</v>
      </c>
      <c r="K45">
        <v>4887552991</v>
      </c>
      <c r="L45">
        <v>3800000000</v>
      </c>
      <c r="M45">
        <v>280000000</v>
      </c>
      <c r="N45">
        <v>800000</v>
      </c>
      <c r="O45">
        <v>350000</v>
      </c>
      <c r="P45">
        <v>3500000</v>
      </c>
    </row>
    <row r="46" spans="1:16" x14ac:dyDescent="0.35">
      <c r="A46">
        <v>44</v>
      </c>
      <c r="B46">
        <v>44</v>
      </c>
      <c r="C46">
        <v>2019</v>
      </c>
      <c r="D46" t="s">
        <v>96</v>
      </c>
      <c r="E46" t="s">
        <v>97</v>
      </c>
      <c r="F46">
        <v>43584</v>
      </c>
      <c r="G46" t="s">
        <v>98</v>
      </c>
      <c r="H46">
        <v>130018</v>
      </c>
      <c r="I46">
        <v>78011</v>
      </c>
      <c r="J46">
        <v>52007</v>
      </c>
      <c r="K46">
        <v>522552118</v>
      </c>
      <c r="L46">
        <v>400000000</v>
      </c>
      <c r="M46">
        <v>150000000</v>
      </c>
      <c r="N46">
        <v>300000</v>
      </c>
      <c r="O46">
        <v>130000</v>
      </c>
      <c r="P46">
        <v>1200000</v>
      </c>
    </row>
    <row r="47" spans="1:16" x14ac:dyDescent="0.35">
      <c r="A47">
        <v>45</v>
      </c>
      <c r="B47">
        <v>45</v>
      </c>
      <c r="C47">
        <v>2019</v>
      </c>
      <c r="D47" t="s">
        <v>99</v>
      </c>
      <c r="E47" t="s">
        <v>100</v>
      </c>
      <c r="F47">
        <v>43556</v>
      </c>
      <c r="G47" t="s">
        <v>59</v>
      </c>
      <c r="H47">
        <v>129783</v>
      </c>
      <c r="I47">
        <v>77870</v>
      </c>
      <c r="J47">
        <v>51913</v>
      </c>
      <c r="K47">
        <v>611552118</v>
      </c>
      <c r="L47">
        <v>600000000</v>
      </c>
      <c r="M47">
        <v>200000000</v>
      </c>
      <c r="N47">
        <v>450000</v>
      </c>
      <c r="O47">
        <v>190000</v>
      </c>
      <c r="P47">
        <v>1800000</v>
      </c>
    </row>
    <row r="48" spans="1:16" x14ac:dyDescent="0.35">
      <c r="A48">
        <v>46</v>
      </c>
      <c r="B48">
        <v>46</v>
      </c>
      <c r="C48">
        <v>2019</v>
      </c>
      <c r="D48" t="s">
        <v>101</v>
      </c>
      <c r="E48" t="s">
        <v>102</v>
      </c>
      <c r="F48">
        <v>43467</v>
      </c>
      <c r="G48" t="s">
        <v>27</v>
      </c>
      <c r="H48">
        <v>126721</v>
      </c>
      <c r="I48">
        <v>76033</v>
      </c>
      <c r="J48">
        <v>50688</v>
      </c>
      <c r="K48">
        <v>522552118</v>
      </c>
      <c r="L48">
        <v>400000000</v>
      </c>
      <c r="M48">
        <v>150000000</v>
      </c>
      <c r="N48">
        <v>300000</v>
      </c>
      <c r="O48">
        <v>130000</v>
      </c>
      <c r="P48">
        <v>1200000</v>
      </c>
    </row>
    <row r="49" spans="1:16" x14ac:dyDescent="0.35">
      <c r="A49">
        <v>47</v>
      </c>
      <c r="B49">
        <v>47</v>
      </c>
      <c r="C49">
        <v>2019</v>
      </c>
      <c r="D49" t="s">
        <v>103</v>
      </c>
      <c r="E49" t="s">
        <v>104</v>
      </c>
      <c r="F49">
        <v>43675</v>
      </c>
      <c r="G49" t="s">
        <v>38</v>
      </c>
      <c r="H49">
        <v>123777</v>
      </c>
      <c r="I49">
        <v>74266</v>
      </c>
      <c r="J49">
        <v>49511</v>
      </c>
      <c r="K49">
        <v>1122552118</v>
      </c>
      <c r="L49">
        <v>1200000000</v>
      </c>
      <c r="M49">
        <v>220000000</v>
      </c>
      <c r="N49">
        <v>500000</v>
      </c>
      <c r="O49">
        <v>220000</v>
      </c>
      <c r="P49">
        <v>2000000</v>
      </c>
    </row>
    <row r="50" spans="1:16" x14ac:dyDescent="0.35">
      <c r="A50">
        <v>48</v>
      </c>
      <c r="B50">
        <v>48</v>
      </c>
      <c r="C50">
        <v>2019</v>
      </c>
      <c r="D50" t="s">
        <v>105</v>
      </c>
      <c r="E50" t="s">
        <v>17</v>
      </c>
      <c r="F50">
        <v>42779</v>
      </c>
      <c r="G50" t="s">
        <v>18</v>
      </c>
      <c r="H50">
        <v>123710</v>
      </c>
      <c r="I50">
        <v>74226</v>
      </c>
      <c r="J50">
        <v>49484</v>
      </c>
      <c r="K50">
        <v>5774118662</v>
      </c>
      <c r="L50">
        <v>4200000000</v>
      </c>
      <c r="M50">
        <v>300000000</v>
      </c>
      <c r="N50">
        <v>900000</v>
      </c>
      <c r="O50">
        <v>400000</v>
      </c>
      <c r="P50">
        <v>4000000</v>
      </c>
    </row>
    <row r="51" spans="1:16" x14ac:dyDescent="0.35">
      <c r="A51">
        <v>49</v>
      </c>
      <c r="B51">
        <v>49</v>
      </c>
      <c r="C51">
        <v>2019</v>
      </c>
      <c r="D51" t="s">
        <v>106</v>
      </c>
      <c r="E51" t="s">
        <v>102</v>
      </c>
      <c r="F51">
        <v>43787</v>
      </c>
      <c r="G51" t="s">
        <v>107</v>
      </c>
      <c r="H51">
        <v>117925</v>
      </c>
      <c r="I51">
        <v>70755</v>
      </c>
      <c r="J51">
        <v>47170</v>
      </c>
      <c r="K51">
        <v>522552118</v>
      </c>
      <c r="L51">
        <v>350000000</v>
      </c>
      <c r="M51">
        <v>120000000</v>
      </c>
      <c r="N51">
        <v>200000</v>
      </c>
      <c r="O51">
        <v>90000</v>
      </c>
      <c r="P51">
        <v>700000</v>
      </c>
    </row>
    <row r="52" spans="1:16" x14ac:dyDescent="0.35">
      <c r="A52">
        <v>50</v>
      </c>
      <c r="B52">
        <v>50</v>
      </c>
      <c r="C52">
        <v>2019</v>
      </c>
      <c r="D52" t="s">
        <v>108</v>
      </c>
      <c r="E52" t="s">
        <v>97</v>
      </c>
      <c r="F52">
        <v>43682</v>
      </c>
      <c r="G52" t="s">
        <v>98</v>
      </c>
      <c r="H52">
        <v>112458</v>
      </c>
      <c r="I52">
        <v>67475</v>
      </c>
      <c r="J52">
        <v>44983</v>
      </c>
      <c r="K52">
        <v>522552118</v>
      </c>
      <c r="L52">
        <v>350000000</v>
      </c>
      <c r="M52">
        <v>150000000</v>
      </c>
      <c r="N52">
        <v>300000</v>
      </c>
      <c r="O52">
        <v>130000</v>
      </c>
      <c r="P52">
        <v>1200000</v>
      </c>
    </row>
    <row r="53" spans="1:16" x14ac:dyDescent="0.35">
      <c r="A53">
        <v>51</v>
      </c>
      <c r="B53">
        <v>51</v>
      </c>
      <c r="C53">
        <v>2019</v>
      </c>
      <c r="D53" t="s">
        <v>109</v>
      </c>
      <c r="E53" t="s">
        <v>88</v>
      </c>
      <c r="F53">
        <v>43697</v>
      </c>
      <c r="G53" t="s">
        <v>24</v>
      </c>
      <c r="H53">
        <v>111654</v>
      </c>
      <c r="I53">
        <v>66992</v>
      </c>
      <c r="J53">
        <v>44662</v>
      </c>
      <c r="K53">
        <v>1122552118</v>
      </c>
      <c r="L53">
        <v>1200000000</v>
      </c>
      <c r="M53">
        <v>210000000</v>
      </c>
      <c r="N53">
        <v>480000</v>
      </c>
      <c r="O53">
        <v>200000</v>
      </c>
      <c r="P53">
        <v>1900000</v>
      </c>
    </row>
    <row r="54" spans="1:16" x14ac:dyDescent="0.35">
      <c r="A54">
        <v>52</v>
      </c>
      <c r="B54">
        <v>52</v>
      </c>
      <c r="C54">
        <v>2019</v>
      </c>
      <c r="D54" t="s">
        <v>110</v>
      </c>
      <c r="E54" t="s">
        <v>111</v>
      </c>
      <c r="F54">
        <v>43467</v>
      </c>
      <c r="G54" t="s">
        <v>80</v>
      </c>
      <c r="H54">
        <v>109428</v>
      </c>
      <c r="I54">
        <v>65657</v>
      </c>
      <c r="J54">
        <v>43771</v>
      </c>
      <c r="K54">
        <v>522552118</v>
      </c>
      <c r="L54">
        <v>400000000</v>
      </c>
      <c r="M54">
        <v>120000000</v>
      </c>
      <c r="N54">
        <v>200000</v>
      </c>
      <c r="O54">
        <v>90000</v>
      </c>
      <c r="P54">
        <v>700000</v>
      </c>
    </row>
    <row r="55" spans="1:16" x14ac:dyDescent="0.35">
      <c r="A55">
        <v>53</v>
      </c>
      <c r="B55">
        <v>53</v>
      </c>
      <c r="C55">
        <v>2019</v>
      </c>
      <c r="D55" t="s">
        <v>112</v>
      </c>
      <c r="E55" t="s">
        <v>113</v>
      </c>
      <c r="F55">
        <v>43783</v>
      </c>
      <c r="G55" t="s">
        <v>62</v>
      </c>
      <c r="H55">
        <v>108565</v>
      </c>
      <c r="I55">
        <v>65139</v>
      </c>
      <c r="J55">
        <v>43426</v>
      </c>
      <c r="K55">
        <v>1122552118</v>
      </c>
      <c r="L55">
        <v>1200000000</v>
      </c>
      <c r="M55">
        <v>200000000</v>
      </c>
      <c r="N55">
        <v>450000</v>
      </c>
      <c r="O55">
        <v>190000</v>
      </c>
      <c r="P55">
        <v>1800000</v>
      </c>
    </row>
    <row r="56" spans="1:16" x14ac:dyDescent="0.35">
      <c r="A56">
        <v>54</v>
      </c>
      <c r="B56">
        <v>54</v>
      </c>
      <c r="C56">
        <v>2019</v>
      </c>
      <c r="D56" t="s">
        <v>114</v>
      </c>
      <c r="E56" t="s">
        <v>115</v>
      </c>
      <c r="F56">
        <v>43507</v>
      </c>
      <c r="G56" t="s">
        <v>24</v>
      </c>
      <c r="H56">
        <v>107578</v>
      </c>
      <c r="I56">
        <v>64547</v>
      </c>
      <c r="J56">
        <v>43031</v>
      </c>
      <c r="K56">
        <v>822552118</v>
      </c>
      <c r="L56">
        <v>900000000</v>
      </c>
      <c r="M56">
        <v>210000000</v>
      </c>
      <c r="N56">
        <v>480000</v>
      </c>
      <c r="O56">
        <v>200000</v>
      </c>
      <c r="P56">
        <v>1900000</v>
      </c>
    </row>
    <row r="57" spans="1:16" x14ac:dyDescent="0.35">
      <c r="A57">
        <v>55</v>
      </c>
      <c r="B57">
        <v>55</v>
      </c>
      <c r="C57">
        <v>2019</v>
      </c>
      <c r="D57" t="s">
        <v>116</v>
      </c>
      <c r="E57" t="s">
        <v>100</v>
      </c>
      <c r="F57">
        <v>43788</v>
      </c>
      <c r="G57" t="s">
        <v>62</v>
      </c>
      <c r="H57">
        <v>106537</v>
      </c>
      <c r="I57">
        <v>63922</v>
      </c>
      <c r="J57">
        <v>42615</v>
      </c>
      <c r="K57">
        <v>611552118</v>
      </c>
      <c r="L57">
        <v>600000000</v>
      </c>
      <c r="M57">
        <v>150000000</v>
      </c>
      <c r="N57">
        <v>300000</v>
      </c>
      <c r="O57">
        <v>130000</v>
      </c>
      <c r="P57">
        <v>1200000</v>
      </c>
    </row>
    <row r="58" spans="1:16" x14ac:dyDescent="0.35">
      <c r="A58">
        <v>56</v>
      </c>
      <c r="B58">
        <v>56</v>
      </c>
      <c r="C58">
        <v>2019</v>
      </c>
      <c r="D58" t="s">
        <v>117</v>
      </c>
      <c r="E58" t="s">
        <v>118</v>
      </c>
      <c r="F58">
        <v>43548</v>
      </c>
      <c r="G58" t="s">
        <v>24</v>
      </c>
      <c r="H58">
        <v>105227</v>
      </c>
      <c r="I58">
        <v>63136</v>
      </c>
      <c r="J58">
        <v>42091</v>
      </c>
      <c r="K58">
        <v>1744552118</v>
      </c>
      <c r="L58">
        <v>1400000000</v>
      </c>
      <c r="M58">
        <v>260000000</v>
      </c>
      <c r="N58">
        <v>700000</v>
      </c>
      <c r="O58">
        <v>300000</v>
      </c>
      <c r="P58">
        <v>2500000</v>
      </c>
    </row>
    <row r="59" spans="1:16" x14ac:dyDescent="0.35">
      <c r="A59">
        <v>57</v>
      </c>
      <c r="B59">
        <v>57</v>
      </c>
      <c r="C59">
        <v>2019</v>
      </c>
      <c r="D59" t="s">
        <v>119</v>
      </c>
      <c r="E59" t="s">
        <v>88</v>
      </c>
      <c r="F59">
        <v>43822</v>
      </c>
      <c r="G59" t="s">
        <v>24</v>
      </c>
      <c r="H59">
        <v>104729</v>
      </c>
      <c r="I59">
        <v>62837</v>
      </c>
      <c r="J59">
        <v>41892</v>
      </c>
      <c r="K59">
        <v>988552118</v>
      </c>
      <c r="L59">
        <v>1100000000</v>
      </c>
      <c r="M59">
        <v>210000000</v>
      </c>
      <c r="N59">
        <v>480000</v>
      </c>
      <c r="O59">
        <v>200000</v>
      </c>
      <c r="P59">
        <v>1900000</v>
      </c>
    </row>
    <row r="60" spans="1:16" x14ac:dyDescent="0.35">
      <c r="A60">
        <v>58</v>
      </c>
      <c r="B60">
        <v>58</v>
      </c>
      <c r="C60">
        <v>2019</v>
      </c>
      <c r="D60" t="s">
        <v>120</v>
      </c>
      <c r="E60" t="s">
        <v>121</v>
      </c>
      <c r="F60">
        <v>43586</v>
      </c>
      <c r="G60" t="s">
        <v>80</v>
      </c>
      <c r="H60">
        <v>104256</v>
      </c>
      <c r="I60">
        <v>62554</v>
      </c>
      <c r="J60">
        <v>41702</v>
      </c>
      <c r="K60">
        <v>244552118</v>
      </c>
      <c r="L60">
        <v>200000000</v>
      </c>
      <c r="M60">
        <v>120000000</v>
      </c>
      <c r="N60">
        <v>200000</v>
      </c>
      <c r="O60">
        <v>90000</v>
      </c>
      <c r="P60">
        <v>700000</v>
      </c>
    </row>
    <row r="61" spans="1:16" x14ac:dyDescent="0.35">
      <c r="A61">
        <v>59</v>
      </c>
      <c r="B61">
        <v>59</v>
      </c>
      <c r="C61">
        <v>2019</v>
      </c>
      <c r="D61" t="s">
        <v>122</v>
      </c>
      <c r="E61" t="s">
        <v>111</v>
      </c>
      <c r="F61">
        <v>43525</v>
      </c>
      <c r="G61" t="s">
        <v>80</v>
      </c>
      <c r="H61">
        <v>103392</v>
      </c>
      <c r="I61">
        <v>62035</v>
      </c>
      <c r="J61">
        <v>41357</v>
      </c>
      <c r="K61">
        <v>522552118</v>
      </c>
      <c r="L61">
        <v>350000000</v>
      </c>
      <c r="M61">
        <v>120000000</v>
      </c>
      <c r="N61">
        <v>200000</v>
      </c>
      <c r="O61">
        <v>90000</v>
      </c>
      <c r="P61">
        <v>700000</v>
      </c>
    </row>
    <row r="62" spans="1:16" x14ac:dyDescent="0.35">
      <c r="A62">
        <v>60</v>
      </c>
      <c r="B62">
        <v>60</v>
      </c>
      <c r="C62">
        <v>2019</v>
      </c>
      <c r="D62" t="s">
        <v>123</v>
      </c>
      <c r="E62" t="s">
        <v>124</v>
      </c>
      <c r="F62">
        <v>43556</v>
      </c>
      <c r="G62" t="s">
        <v>80</v>
      </c>
      <c r="H62">
        <v>99530</v>
      </c>
      <c r="I62">
        <v>59718</v>
      </c>
      <c r="J62">
        <v>39812</v>
      </c>
      <c r="K62">
        <v>611552118</v>
      </c>
      <c r="L62">
        <v>500000000</v>
      </c>
      <c r="M62">
        <v>120000000</v>
      </c>
      <c r="N62">
        <v>200000</v>
      </c>
      <c r="O62">
        <v>90000</v>
      </c>
      <c r="P62">
        <v>700000</v>
      </c>
    </row>
    <row r="63" spans="1:16" x14ac:dyDescent="0.35">
      <c r="A63">
        <v>61</v>
      </c>
      <c r="B63">
        <v>61</v>
      </c>
      <c r="C63">
        <v>2019</v>
      </c>
      <c r="D63" t="s">
        <v>125</v>
      </c>
      <c r="E63" t="s">
        <v>17</v>
      </c>
      <c r="F63">
        <v>42338</v>
      </c>
      <c r="G63" t="s">
        <v>18</v>
      </c>
      <c r="H63">
        <v>97034</v>
      </c>
      <c r="I63">
        <v>58220</v>
      </c>
      <c r="J63">
        <v>38814</v>
      </c>
      <c r="K63">
        <v>3998441552</v>
      </c>
      <c r="L63">
        <v>3500000000</v>
      </c>
      <c r="M63">
        <v>280000000</v>
      </c>
      <c r="N63">
        <v>800000</v>
      </c>
      <c r="O63">
        <v>350000</v>
      </c>
      <c r="P63">
        <v>3500000</v>
      </c>
    </row>
    <row r="64" spans="1:16" x14ac:dyDescent="0.35">
      <c r="A64">
        <v>62</v>
      </c>
      <c r="B64">
        <v>62</v>
      </c>
      <c r="C64">
        <v>2019</v>
      </c>
      <c r="D64" t="s">
        <v>126</v>
      </c>
      <c r="E64" t="s">
        <v>17</v>
      </c>
      <c r="F64">
        <v>41682</v>
      </c>
      <c r="G64" t="s">
        <v>18</v>
      </c>
      <c r="H64">
        <v>93484</v>
      </c>
      <c r="I64">
        <v>56090</v>
      </c>
      <c r="J64">
        <v>37394</v>
      </c>
      <c r="K64">
        <v>2774552118</v>
      </c>
      <c r="L64">
        <v>2800000000</v>
      </c>
      <c r="M64">
        <v>260000000</v>
      </c>
      <c r="N64">
        <v>700000</v>
      </c>
      <c r="O64">
        <v>300000</v>
      </c>
      <c r="P64">
        <v>3000000</v>
      </c>
    </row>
    <row r="65" spans="1:16" x14ac:dyDescent="0.35">
      <c r="A65">
        <v>63</v>
      </c>
      <c r="B65">
        <v>63</v>
      </c>
      <c r="C65">
        <v>2019</v>
      </c>
      <c r="D65" t="s">
        <v>127</v>
      </c>
      <c r="E65" t="s">
        <v>128</v>
      </c>
      <c r="F65">
        <v>43479</v>
      </c>
      <c r="G65" t="s">
        <v>107</v>
      </c>
      <c r="H65">
        <v>93025</v>
      </c>
      <c r="I65">
        <v>55815</v>
      </c>
      <c r="J65">
        <v>37210</v>
      </c>
      <c r="K65">
        <v>744552118</v>
      </c>
      <c r="L65">
        <v>700000000</v>
      </c>
      <c r="M65">
        <v>200000000</v>
      </c>
      <c r="N65">
        <v>450000</v>
      </c>
      <c r="O65">
        <v>190000</v>
      </c>
      <c r="P65">
        <v>1800000</v>
      </c>
    </row>
    <row r="66" spans="1:16" x14ac:dyDescent="0.35">
      <c r="A66">
        <v>64</v>
      </c>
      <c r="B66">
        <v>64</v>
      </c>
      <c r="C66">
        <v>2019</v>
      </c>
      <c r="D66" t="s">
        <v>129</v>
      </c>
      <c r="E66" t="s">
        <v>35</v>
      </c>
      <c r="F66">
        <v>41871</v>
      </c>
      <c r="G66" t="s">
        <v>18</v>
      </c>
      <c r="H66">
        <v>89959</v>
      </c>
      <c r="I66">
        <v>53975</v>
      </c>
      <c r="J66">
        <v>35984</v>
      </c>
      <c r="K66">
        <v>2112552118</v>
      </c>
      <c r="L66">
        <v>2900000000</v>
      </c>
      <c r="M66">
        <v>250000000</v>
      </c>
      <c r="N66">
        <v>700000</v>
      </c>
      <c r="O66">
        <v>300000</v>
      </c>
      <c r="P66">
        <v>3000000</v>
      </c>
    </row>
    <row r="67" spans="1:16" x14ac:dyDescent="0.35">
      <c r="A67">
        <v>65</v>
      </c>
      <c r="B67">
        <v>65</v>
      </c>
      <c r="C67">
        <v>2019</v>
      </c>
      <c r="D67" t="s">
        <v>130</v>
      </c>
      <c r="E67" t="s">
        <v>131</v>
      </c>
      <c r="F67">
        <v>43617</v>
      </c>
      <c r="G67" t="s">
        <v>80</v>
      </c>
      <c r="H67">
        <v>87844</v>
      </c>
      <c r="I67">
        <v>52706</v>
      </c>
      <c r="J67">
        <v>35138</v>
      </c>
      <c r="K67">
        <v>522552118</v>
      </c>
      <c r="L67">
        <v>300000000</v>
      </c>
      <c r="M67">
        <v>120000000</v>
      </c>
      <c r="N67">
        <v>200000</v>
      </c>
      <c r="O67">
        <v>90000</v>
      </c>
      <c r="P67">
        <v>700000</v>
      </c>
    </row>
    <row r="68" spans="1:16" x14ac:dyDescent="0.35">
      <c r="A68">
        <v>66</v>
      </c>
      <c r="B68">
        <v>66</v>
      </c>
      <c r="C68">
        <v>2019</v>
      </c>
      <c r="D68" t="s">
        <v>132</v>
      </c>
      <c r="E68" t="s">
        <v>133</v>
      </c>
      <c r="F68">
        <v>43788</v>
      </c>
      <c r="G68" t="s">
        <v>59</v>
      </c>
      <c r="H68">
        <v>87219</v>
      </c>
      <c r="I68">
        <v>52331</v>
      </c>
      <c r="J68">
        <v>34888</v>
      </c>
      <c r="K68">
        <v>822552118</v>
      </c>
      <c r="L68">
        <v>800000000</v>
      </c>
      <c r="M68">
        <v>200000000</v>
      </c>
      <c r="N68">
        <v>450000</v>
      </c>
      <c r="O68">
        <v>190000</v>
      </c>
      <c r="P68">
        <v>1800000</v>
      </c>
    </row>
    <row r="69" spans="1:16" x14ac:dyDescent="0.35">
      <c r="A69">
        <v>67</v>
      </c>
      <c r="B69">
        <v>67</v>
      </c>
      <c r="C69">
        <v>2019</v>
      </c>
      <c r="D69" t="s">
        <v>134</v>
      </c>
      <c r="E69" t="s">
        <v>135</v>
      </c>
      <c r="F69">
        <v>43572</v>
      </c>
      <c r="G69" t="s">
        <v>24</v>
      </c>
      <c r="H69">
        <v>85461</v>
      </c>
      <c r="I69">
        <v>51277</v>
      </c>
      <c r="J69">
        <v>34184</v>
      </c>
      <c r="K69">
        <v>611552118</v>
      </c>
      <c r="L69">
        <v>500000000</v>
      </c>
      <c r="M69">
        <v>150000000</v>
      </c>
      <c r="N69">
        <v>300000</v>
      </c>
      <c r="O69">
        <v>130000</v>
      </c>
      <c r="P69">
        <v>1200000</v>
      </c>
    </row>
    <row r="70" spans="1:16" x14ac:dyDescent="0.35">
      <c r="A70">
        <v>68</v>
      </c>
      <c r="B70">
        <v>68</v>
      </c>
      <c r="C70">
        <v>2019</v>
      </c>
      <c r="D70" t="s">
        <v>136</v>
      </c>
      <c r="E70" t="s">
        <v>128</v>
      </c>
      <c r="F70">
        <v>43647</v>
      </c>
      <c r="G70" t="s">
        <v>21</v>
      </c>
      <c r="H70">
        <v>82389</v>
      </c>
      <c r="I70">
        <v>49433</v>
      </c>
      <c r="J70">
        <v>32956</v>
      </c>
      <c r="K70">
        <v>744552118</v>
      </c>
      <c r="L70">
        <v>700000000</v>
      </c>
      <c r="M70">
        <v>200000000</v>
      </c>
      <c r="N70">
        <v>450000</v>
      </c>
      <c r="O70">
        <v>190000</v>
      </c>
      <c r="P70">
        <v>1800000</v>
      </c>
    </row>
    <row r="71" spans="1:16" x14ac:dyDescent="0.35">
      <c r="A71">
        <v>69</v>
      </c>
      <c r="B71">
        <v>69</v>
      </c>
      <c r="C71">
        <v>2019</v>
      </c>
      <c r="D71" t="s">
        <v>137</v>
      </c>
      <c r="E71" t="s">
        <v>17</v>
      </c>
      <c r="F71">
        <v>42123</v>
      </c>
      <c r="G71" t="s">
        <v>18</v>
      </c>
      <c r="H71">
        <v>82065</v>
      </c>
      <c r="I71">
        <v>49239</v>
      </c>
      <c r="J71">
        <v>32826</v>
      </c>
      <c r="K71">
        <v>3441884661</v>
      </c>
      <c r="L71">
        <v>3200000000</v>
      </c>
      <c r="M71">
        <v>280000000</v>
      </c>
      <c r="N71">
        <v>800000</v>
      </c>
      <c r="O71">
        <v>350000</v>
      </c>
      <c r="P71">
        <v>3500000</v>
      </c>
    </row>
    <row r="72" spans="1:16" x14ac:dyDescent="0.35">
      <c r="A72">
        <v>70</v>
      </c>
      <c r="B72">
        <v>70</v>
      </c>
      <c r="C72">
        <v>2019</v>
      </c>
      <c r="D72" t="s">
        <v>138</v>
      </c>
      <c r="E72" t="s">
        <v>131</v>
      </c>
      <c r="F72">
        <v>43607</v>
      </c>
      <c r="G72" t="s">
        <v>27</v>
      </c>
      <c r="H72">
        <v>81759</v>
      </c>
      <c r="I72">
        <v>49055</v>
      </c>
      <c r="J72">
        <v>32704</v>
      </c>
      <c r="K72">
        <v>522552118</v>
      </c>
      <c r="L72">
        <v>350000000</v>
      </c>
      <c r="M72">
        <v>150000000</v>
      </c>
      <c r="N72">
        <v>300000</v>
      </c>
      <c r="O72">
        <v>130000</v>
      </c>
      <c r="P72">
        <v>1200000</v>
      </c>
    </row>
    <row r="73" spans="1:16" x14ac:dyDescent="0.35">
      <c r="A73">
        <v>71</v>
      </c>
      <c r="B73">
        <v>71</v>
      </c>
      <c r="C73">
        <v>2019</v>
      </c>
      <c r="D73" t="s">
        <v>139</v>
      </c>
      <c r="E73" t="s">
        <v>133</v>
      </c>
      <c r="F73">
        <v>43678</v>
      </c>
      <c r="G73" t="s">
        <v>80</v>
      </c>
      <c r="H73">
        <v>78555</v>
      </c>
      <c r="I73">
        <v>47133</v>
      </c>
      <c r="J73">
        <v>31422</v>
      </c>
      <c r="K73">
        <v>522552118</v>
      </c>
      <c r="L73">
        <v>400000000</v>
      </c>
      <c r="M73">
        <v>120000000</v>
      </c>
      <c r="N73">
        <v>200000</v>
      </c>
      <c r="O73">
        <v>90000</v>
      </c>
      <c r="P73">
        <v>700000</v>
      </c>
    </row>
    <row r="74" spans="1:16" x14ac:dyDescent="0.35">
      <c r="A74">
        <v>72</v>
      </c>
      <c r="B74">
        <v>72</v>
      </c>
      <c r="C74">
        <v>2019</v>
      </c>
      <c r="D74" t="s">
        <v>140</v>
      </c>
      <c r="E74" t="s">
        <v>141</v>
      </c>
      <c r="F74">
        <v>43642</v>
      </c>
      <c r="G74" t="s">
        <v>80</v>
      </c>
      <c r="H74">
        <v>76037</v>
      </c>
      <c r="I74">
        <v>45622</v>
      </c>
      <c r="J74">
        <v>30415</v>
      </c>
      <c r="K74">
        <v>611552118</v>
      </c>
      <c r="L74">
        <v>500000000</v>
      </c>
      <c r="M74">
        <v>120000000</v>
      </c>
      <c r="N74">
        <v>200000</v>
      </c>
      <c r="O74">
        <v>90000</v>
      </c>
      <c r="P74">
        <v>700000</v>
      </c>
    </row>
    <row r="75" spans="1:16" x14ac:dyDescent="0.35">
      <c r="A75">
        <v>73</v>
      </c>
      <c r="B75">
        <v>73</v>
      </c>
      <c r="C75">
        <v>2019</v>
      </c>
      <c r="D75" t="s">
        <v>142</v>
      </c>
      <c r="E75" t="s">
        <v>17</v>
      </c>
      <c r="F75">
        <v>41871</v>
      </c>
      <c r="G75" t="s">
        <v>18</v>
      </c>
      <c r="H75">
        <v>75778</v>
      </c>
      <c r="I75">
        <v>45467</v>
      </c>
      <c r="J75">
        <v>30311</v>
      </c>
      <c r="K75">
        <v>4112552118</v>
      </c>
      <c r="L75">
        <v>3800000000</v>
      </c>
      <c r="M75">
        <v>280000000</v>
      </c>
      <c r="N75">
        <v>800000</v>
      </c>
      <c r="O75">
        <v>350000</v>
      </c>
      <c r="P75">
        <v>3500000</v>
      </c>
    </row>
    <row r="76" spans="1:16" x14ac:dyDescent="0.35">
      <c r="A76">
        <v>74</v>
      </c>
      <c r="B76">
        <v>74</v>
      </c>
      <c r="C76">
        <v>2019</v>
      </c>
      <c r="D76" t="s">
        <v>143</v>
      </c>
      <c r="E76" t="s">
        <v>144</v>
      </c>
      <c r="F76">
        <v>43497</v>
      </c>
      <c r="G76" t="s">
        <v>80</v>
      </c>
      <c r="H76">
        <v>74602</v>
      </c>
      <c r="I76">
        <v>44761</v>
      </c>
      <c r="J76">
        <v>29841</v>
      </c>
      <c r="K76">
        <v>611552118</v>
      </c>
      <c r="L76">
        <v>400000000</v>
      </c>
      <c r="M76">
        <v>120000000</v>
      </c>
      <c r="N76">
        <v>200000</v>
      </c>
      <c r="O76">
        <v>90000</v>
      </c>
      <c r="P76">
        <v>700000</v>
      </c>
    </row>
    <row r="77" spans="1:16" x14ac:dyDescent="0.35">
      <c r="A77">
        <v>75</v>
      </c>
      <c r="B77">
        <v>75</v>
      </c>
      <c r="C77">
        <v>2019</v>
      </c>
      <c r="D77" t="s">
        <v>145</v>
      </c>
      <c r="E77" t="s">
        <v>141</v>
      </c>
      <c r="F77">
        <v>43466</v>
      </c>
      <c r="G77" t="s">
        <v>80</v>
      </c>
      <c r="H77">
        <v>73790</v>
      </c>
      <c r="I77">
        <v>44274</v>
      </c>
      <c r="J77">
        <v>29516</v>
      </c>
      <c r="K77">
        <v>611552118</v>
      </c>
      <c r="L77">
        <v>500000000</v>
      </c>
      <c r="M77">
        <v>120000000</v>
      </c>
      <c r="N77">
        <v>200000</v>
      </c>
      <c r="O77">
        <v>90000</v>
      </c>
      <c r="P77">
        <v>700000</v>
      </c>
    </row>
    <row r="78" spans="1:16" x14ac:dyDescent="0.35">
      <c r="A78">
        <v>76</v>
      </c>
      <c r="B78">
        <v>76</v>
      </c>
      <c r="C78">
        <v>2019</v>
      </c>
      <c r="D78" t="s">
        <v>146</v>
      </c>
      <c r="E78" t="s">
        <v>17</v>
      </c>
      <c r="F78">
        <v>41437</v>
      </c>
      <c r="G78" t="s">
        <v>18</v>
      </c>
      <c r="H78">
        <v>70023</v>
      </c>
      <c r="I78">
        <v>42014</v>
      </c>
      <c r="J78">
        <v>28009</v>
      </c>
      <c r="K78">
        <v>2552118552</v>
      </c>
      <c r="L78">
        <v>2500000000</v>
      </c>
      <c r="M78">
        <v>250000000</v>
      </c>
      <c r="N78">
        <v>700000</v>
      </c>
      <c r="O78">
        <v>300000</v>
      </c>
      <c r="P78">
        <v>3000000</v>
      </c>
    </row>
    <row r="79" spans="1:16" x14ac:dyDescent="0.35">
      <c r="A79">
        <v>77</v>
      </c>
      <c r="B79">
        <v>77</v>
      </c>
      <c r="C79">
        <v>2019</v>
      </c>
      <c r="D79" t="s">
        <v>147</v>
      </c>
      <c r="E79" t="s">
        <v>84</v>
      </c>
      <c r="F79">
        <v>43480</v>
      </c>
      <c r="G79" t="s">
        <v>85</v>
      </c>
      <c r="H79">
        <v>69903</v>
      </c>
      <c r="I79">
        <v>41942</v>
      </c>
      <c r="J79">
        <v>27961</v>
      </c>
      <c r="K79">
        <v>744552118</v>
      </c>
      <c r="L79">
        <v>600000000</v>
      </c>
      <c r="M79">
        <v>200000000</v>
      </c>
      <c r="N79">
        <v>450000</v>
      </c>
      <c r="O79">
        <v>190000</v>
      </c>
      <c r="P79">
        <v>1800000</v>
      </c>
    </row>
    <row r="80" spans="1:16" x14ac:dyDescent="0.35">
      <c r="A80">
        <v>78</v>
      </c>
      <c r="B80">
        <v>78</v>
      </c>
      <c r="C80">
        <v>2019</v>
      </c>
      <c r="D80" t="s">
        <v>148</v>
      </c>
      <c r="E80" t="s">
        <v>113</v>
      </c>
      <c r="F80">
        <v>43538</v>
      </c>
      <c r="G80" t="s">
        <v>62</v>
      </c>
      <c r="H80">
        <v>69832</v>
      </c>
      <c r="I80">
        <v>41899</v>
      </c>
      <c r="J80">
        <v>27933</v>
      </c>
      <c r="K80">
        <v>1122552118</v>
      </c>
      <c r="L80">
        <v>1000000000</v>
      </c>
      <c r="M80">
        <v>200000000</v>
      </c>
      <c r="N80">
        <v>450000</v>
      </c>
      <c r="O80">
        <v>190000</v>
      </c>
      <c r="P80">
        <v>1800000</v>
      </c>
    </row>
    <row r="81" spans="1:16" x14ac:dyDescent="0.35">
      <c r="A81">
        <v>79</v>
      </c>
      <c r="B81">
        <v>79</v>
      </c>
      <c r="C81">
        <v>2019</v>
      </c>
      <c r="D81" t="s">
        <v>149</v>
      </c>
      <c r="E81" t="s">
        <v>150</v>
      </c>
      <c r="F81">
        <v>43617</v>
      </c>
      <c r="G81" t="s">
        <v>80</v>
      </c>
      <c r="H81">
        <v>69397</v>
      </c>
      <c r="I81">
        <v>41638</v>
      </c>
      <c r="J81">
        <v>27759</v>
      </c>
      <c r="K81">
        <v>188552118</v>
      </c>
      <c r="L81">
        <v>150000000</v>
      </c>
      <c r="M81">
        <v>120000000</v>
      </c>
      <c r="N81">
        <v>200000</v>
      </c>
      <c r="O81">
        <v>90000</v>
      </c>
      <c r="P81">
        <v>700000</v>
      </c>
    </row>
    <row r="82" spans="1:16" x14ac:dyDescent="0.35">
      <c r="A82">
        <v>80</v>
      </c>
      <c r="B82">
        <v>80</v>
      </c>
      <c r="C82">
        <v>2019</v>
      </c>
      <c r="D82" t="s">
        <v>151</v>
      </c>
      <c r="E82" t="s">
        <v>152</v>
      </c>
      <c r="F82">
        <v>43472</v>
      </c>
      <c r="G82" t="s">
        <v>48</v>
      </c>
      <c r="H82">
        <v>68728</v>
      </c>
      <c r="I82">
        <v>41237</v>
      </c>
      <c r="J82">
        <v>27491</v>
      </c>
      <c r="K82">
        <v>611552118</v>
      </c>
      <c r="L82">
        <v>600000000</v>
      </c>
      <c r="M82">
        <v>200000000</v>
      </c>
      <c r="N82">
        <v>450000</v>
      </c>
      <c r="O82">
        <v>190000</v>
      </c>
      <c r="P82">
        <v>1800000</v>
      </c>
    </row>
    <row r="83" spans="1:16" x14ac:dyDescent="0.35">
      <c r="A83">
        <v>81</v>
      </c>
      <c r="B83">
        <v>81</v>
      </c>
      <c r="C83">
        <v>2019</v>
      </c>
      <c r="D83" t="s">
        <v>153</v>
      </c>
      <c r="E83" t="s">
        <v>17</v>
      </c>
      <c r="F83">
        <v>41528</v>
      </c>
      <c r="G83" t="s">
        <v>18</v>
      </c>
      <c r="H83">
        <v>67493</v>
      </c>
      <c r="I83">
        <v>40496</v>
      </c>
      <c r="J83">
        <v>26997</v>
      </c>
      <c r="K83">
        <v>2112552118</v>
      </c>
      <c r="L83">
        <v>2700000000</v>
      </c>
      <c r="M83">
        <v>250000000</v>
      </c>
      <c r="N83">
        <v>700000</v>
      </c>
      <c r="O83">
        <v>300000</v>
      </c>
      <c r="P83">
        <v>3000000</v>
      </c>
    </row>
    <row r="84" spans="1:16" x14ac:dyDescent="0.35">
      <c r="A84">
        <v>82</v>
      </c>
      <c r="B84">
        <v>82</v>
      </c>
      <c r="C84">
        <v>2019</v>
      </c>
      <c r="D84" t="s">
        <v>154</v>
      </c>
      <c r="E84" t="s">
        <v>121</v>
      </c>
      <c r="F84">
        <v>43586</v>
      </c>
      <c r="G84" t="s">
        <v>80</v>
      </c>
      <c r="H84">
        <v>66228</v>
      </c>
      <c r="I84">
        <v>39737</v>
      </c>
      <c r="J84">
        <v>26491</v>
      </c>
      <c r="K84">
        <v>522552118</v>
      </c>
      <c r="L84">
        <v>300000000</v>
      </c>
      <c r="M84">
        <v>120000000</v>
      </c>
      <c r="N84">
        <v>200000</v>
      </c>
      <c r="O84">
        <v>90000</v>
      </c>
      <c r="P84">
        <v>700000</v>
      </c>
    </row>
    <row r="85" spans="1:16" x14ac:dyDescent="0.35">
      <c r="A85">
        <v>83</v>
      </c>
      <c r="B85">
        <v>83</v>
      </c>
      <c r="C85">
        <v>2019</v>
      </c>
      <c r="D85" t="s">
        <v>155</v>
      </c>
      <c r="E85" t="s">
        <v>156</v>
      </c>
      <c r="F85">
        <v>43760</v>
      </c>
      <c r="G85" t="s">
        <v>38</v>
      </c>
      <c r="H85">
        <v>64454</v>
      </c>
      <c r="I85">
        <v>38672</v>
      </c>
      <c r="J85">
        <v>25782</v>
      </c>
      <c r="K85">
        <v>488552994</v>
      </c>
      <c r="L85">
        <v>400000000</v>
      </c>
      <c r="M85">
        <v>200000000</v>
      </c>
      <c r="N85">
        <v>450000</v>
      </c>
      <c r="O85">
        <v>190000</v>
      </c>
      <c r="P85">
        <v>1800000</v>
      </c>
    </row>
    <row r="86" spans="1:16" x14ac:dyDescent="0.35">
      <c r="A86">
        <v>84</v>
      </c>
      <c r="B86">
        <v>84</v>
      </c>
      <c r="C86">
        <v>2019</v>
      </c>
      <c r="D86" t="s">
        <v>157</v>
      </c>
      <c r="E86" t="s">
        <v>133</v>
      </c>
      <c r="F86">
        <v>43473</v>
      </c>
      <c r="G86" t="s">
        <v>59</v>
      </c>
      <c r="H86">
        <v>64339</v>
      </c>
      <c r="I86">
        <v>38603</v>
      </c>
      <c r="J86">
        <v>25736</v>
      </c>
      <c r="K86">
        <v>522552118</v>
      </c>
      <c r="L86">
        <v>400000000</v>
      </c>
      <c r="M86">
        <v>150000000</v>
      </c>
      <c r="N86">
        <v>300000</v>
      </c>
      <c r="O86">
        <v>130000</v>
      </c>
      <c r="P86">
        <v>1200000</v>
      </c>
    </row>
    <row r="87" spans="1:16" x14ac:dyDescent="0.35">
      <c r="A87">
        <v>85</v>
      </c>
      <c r="B87">
        <v>85</v>
      </c>
      <c r="C87">
        <v>2019</v>
      </c>
      <c r="D87" t="s">
        <v>158</v>
      </c>
      <c r="E87" t="s">
        <v>159</v>
      </c>
      <c r="F87">
        <v>43556</v>
      </c>
      <c r="G87" t="s">
        <v>80</v>
      </c>
      <c r="H87">
        <v>63987</v>
      </c>
      <c r="I87">
        <v>38392</v>
      </c>
      <c r="J87">
        <v>25595</v>
      </c>
      <c r="K87">
        <v>611552118</v>
      </c>
      <c r="L87">
        <v>600000000</v>
      </c>
      <c r="M87">
        <v>100000000</v>
      </c>
      <c r="N87">
        <v>180000</v>
      </c>
      <c r="O87">
        <v>70000</v>
      </c>
      <c r="P87">
        <v>500000</v>
      </c>
    </row>
    <row r="88" spans="1:16" x14ac:dyDescent="0.35">
      <c r="A88">
        <v>86</v>
      </c>
      <c r="B88">
        <v>86</v>
      </c>
      <c r="C88">
        <v>2019</v>
      </c>
      <c r="D88" t="s">
        <v>160</v>
      </c>
      <c r="E88" t="s">
        <v>26</v>
      </c>
      <c r="F88">
        <v>43626</v>
      </c>
      <c r="G88" t="s">
        <v>27</v>
      </c>
      <c r="H88">
        <v>62010</v>
      </c>
      <c r="I88">
        <v>37206</v>
      </c>
      <c r="J88">
        <v>24804</v>
      </c>
      <c r="K88">
        <v>244552118</v>
      </c>
      <c r="L88">
        <v>250000000</v>
      </c>
      <c r="M88">
        <v>180000000</v>
      </c>
      <c r="N88">
        <v>400000</v>
      </c>
      <c r="O88">
        <v>170000</v>
      </c>
      <c r="P88">
        <v>1600000</v>
      </c>
    </row>
    <row r="89" spans="1:16" x14ac:dyDescent="0.35">
      <c r="A89">
        <v>87</v>
      </c>
      <c r="B89">
        <v>87</v>
      </c>
      <c r="C89">
        <v>2019</v>
      </c>
      <c r="D89" t="s">
        <v>161</v>
      </c>
      <c r="E89" t="s">
        <v>162</v>
      </c>
      <c r="F89">
        <v>43557</v>
      </c>
      <c r="G89" t="s">
        <v>62</v>
      </c>
      <c r="H89">
        <v>60384</v>
      </c>
      <c r="I89">
        <v>36230</v>
      </c>
      <c r="J89">
        <v>24154</v>
      </c>
      <c r="K89">
        <v>344552118</v>
      </c>
      <c r="L89">
        <v>300000000</v>
      </c>
      <c r="M89">
        <v>200000000</v>
      </c>
      <c r="N89">
        <v>450000</v>
      </c>
      <c r="O89">
        <v>190000</v>
      </c>
      <c r="P89">
        <v>1800000</v>
      </c>
    </row>
    <row r="90" spans="1:16" x14ac:dyDescent="0.35">
      <c r="A90">
        <v>88</v>
      </c>
      <c r="B90">
        <v>88</v>
      </c>
      <c r="C90">
        <v>2019</v>
      </c>
      <c r="D90" t="s">
        <v>163</v>
      </c>
      <c r="E90" t="s">
        <v>156</v>
      </c>
      <c r="F90">
        <v>43661</v>
      </c>
      <c r="G90" t="s">
        <v>38</v>
      </c>
      <c r="H90">
        <v>60013</v>
      </c>
      <c r="I90">
        <v>36008</v>
      </c>
      <c r="J90">
        <v>24005</v>
      </c>
      <c r="K90">
        <v>488552118</v>
      </c>
      <c r="L90">
        <v>400000000</v>
      </c>
      <c r="M90">
        <v>200000000</v>
      </c>
      <c r="N90">
        <v>450000</v>
      </c>
      <c r="O90">
        <v>190000</v>
      </c>
      <c r="P90">
        <v>1800000</v>
      </c>
    </row>
    <row r="91" spans="1:16" x14ac:dyDescent="0.35">
      <c r="A91">
        <v>89</v>
      </c>
      <c r="B91">
        <v>89</v>
      </c>
      <c r="C91">
        <v>2019</v>
      </c>
      <c r="D91" t="s">
        <v>164</v>
      </c>
      <c r="E91" t="s">
        <v>47</v>
      </c>
      <c r="F91">
        <v>43266</v>
      </c>
      <c r="G91" t="s">
        <v>48</v>
      </c>
      <c r="H91">
        <v>57332</v>
      </c>
      <c r="I91">
        <v>34399</v>
      </c>
      <c r="J91">
        <v>22933</v>
      </c>
      <c r="K91">
        <v>2774552118</v>
      </c>
      <c r="L91">
        <v>4500000000</v>
      </c>
      <c r="M91">
        <v>300000000</v>
      </c>
      <c r="N91">
        <v>900000</v>
      </c>
      <c r="O91">
        <v>400000</v>
      </c>
      <c r="P91">
        <v>4000000</v>
      </c>
    </row>
    <row r="92" spans="1:16" x14ac:dyDescent="0.35">
      <c r="A92">
        <v>90</v>
      </c>
      <c r="B92">
        <v>90</v>
      </c>
      <c r="C92">
        <v>2019</v>
      </c>
      <c r="D92" t="s">
        <v>165</v>
      </c>
      <c r="E92" t="s">
        <v>166</v>
      </c>
      <c r="F92">
        <v>43670</v>
      </c>
      <c r="G92" t="s">
        <v>167</v>
      </c>
      <c r="H92">
        <v>56850</v>
      </c>
      <c r="I92">
        <v>34110</v>
      </c>
      <c r="J92">
        <v>22740</v>
      </c>
      <c r="K92">
        <v>244552118</v>
      </c>
      <c r="L92">
        <v>250000000</v>
      </c>
      <c r="M92">
        <v>150000000</v>
      </c>
      <c r="N92">
        <v>300000</v>
      </c>
      <c r="O92">
        <v>130000</v>
      </c>
      <c r="P92">
        <v>1200000</v>
      </c>
    </row>
    <row r="93" spans="1:16" x14ac:dyDescent="0.35">
      <c r="A93">
        <v>91</v>
      </c>
      <c r="B93">
        <v>91</v>
      </c>
      <c r="C93">
        <v>2019</v>
      </c>
      <c r="D93" t="s">
        <v>168</v>
      </c>
      <c r="E93" t="s">
        <v>169</v>
      </c>
      <c r="F93">
        <v>43620</v>
      </c>
      <c r="G93" t="s">
        <v>56</v>
      </c>
      <c r="H93">
        <v>56121</v>
      </c>
      <c r="I93">
        <v>33673</v>
      </c>
      <c r="J93">
        <v>22448</v>
      </c>
      <c r="K93">
        <v>522552118</v>
      </c>
      <c r="L93">
        <v>400000000</v>
      </c>
      <c r="M93">
        <v>200000000</v>
      </c>
      <c r="N93">
        <v>450000</v>
      </c>
      <c r="O93">
        <v>190000</v>
      </c>
      <c r="P93">
        <v>1800000</v>
      </c>
    </row>
    <row r="94" spans="1:16" x14ac:dyDescent="0.35">
      <c r="A94">
        <v>92</v>
      </c>
      <c r="B94">
        <v>92</v>
      </c>
      <c r="C94">
        <v>2019</v>
      </c>
      <c r="D94" t="s">
        <v>170</v>
      </c>
      <c r="E94" t="s">
        <v>171</v>
      </c>
      <c r="F94">
        <v>43656</v>
      </c>
      <c r="G94" t="s">
        <v>172</v>
      </c>
      <c r="H94">
        <v>54419</v>
      </c>
      <c r="I94">
        <v>32651</v>
      </c>
      <c r="J94">
        <v>21768</v>
      </c>
      <c r="K94">
        <v>244552118</v>
      </c>
      <c r="L94">
        <v>250000000</v>
      </c>
      <c r="M94">
        <v>150000000</v>
      </c>
      <c r="N94">
        <v>300000</v>
      </c>
      <c r="O94">
        <v>130000</v>
      </c>
      <c r="P94">
        <v>1200000</v>
      </c>
    </row>
    <row r="95" spans="1:16" x14ac:dyDescent="0.35">
      <c r="A95">
        <v>93</v>
      </c>
      <c r="B95">
        <v>93</v>
      </c>
      <c r="C95">
        <v>2019</v>
      </c>
      <c r="D95" t="s">
        <v>173</v>
      </c>
      <c r="E95" t="s">
        <v>174</v>
      </c>
      <c r="F95">
        <v>43173</v>
      </c>
      <c r="G95" t="s">
        <v>24</v>
      </c>
      <c r="H95">
        <v>52981</v>
      </c>
      <c r="I95">
        <v>31789</v>
      </c>
      <c r="J95">
        <v>21192</v>
      </c>
      <c r="K95">
        <v>1844552118</v>
      </c>
      <c r="L95">
        <v>1800000000</v>
      </c>
      <c r="M95">
        <v>220000000</v>
      </c>
      <c r="N95">
        <v>500000</v>
      </c>
      <c r="O95">
        <v>220000</v>
      </c>
      <c r="P95">
        <v>2000000</v>
      </c>
    </row>
    <row r="96" spans="1:16" x14ac:dyDescent="0.35">
      <c r="A96">
        <v>94</v>
      </c>
      <c r="B96">
        <v>94</v>
      </c>
      <c r="C96">
        <v>2019</v>
      </c>
      <c r="D96" t="s">
        <v>175</v>
      </c>
      <c r="E96" t="s">
        <v>176</v>
      </c>
      <c r="F96">
        <v>43472</v>
      </c>
      <c r="G96" t="s">
        <v>177</v>
      </c>
      <c r="H96">
        <v>52426</v>
      </c>
      <c r="I96">
        <v>31456</v>
      </c>
      <c r="J96">
        <v>20970</v>
      </c>
      <c r="K96">
        <v>1122552118</v>
      </c>
      <c r="L96">
        <v>900000000</v>
      </c>
      <c r="M96">
        <v>200000000</v>
      </c>
      <c r="N96">
        <v>450000</v>
      </c>
      <c r="O96">
        <v>190000</v>
      </c>
      <c r="P96">
        <v>1800000</v>
      </c>
    </row>
    <row r="97" spans="1:16" x14ac:dyDescent="0.35">
      <c r="A97">
        <v>95</v>
      </c>
      <c r="B97">
        <v>95</v>
      </c>
      <c r="C97">
        <v>2019</v>
      </c>
      <c r="D97" t="s">
        <v>178</v>
      </c>
      <c r="E97" t="s">
        <v>179</v>
      </c>
      <c r="F97">
        <v>43691</v>
      </c>
      <c r="G97" t="s">
        <v>48</v>
      </c>
      <c r="H97">
        <v>51356</v>
      </c>
      <c r="I97">
        <v>30814</v>
      </c>
      <c r="J97">
        <v>20542</v>
      </c>
      <c r="K97">
        <v>244552118</v>
      </c>
      <c r="L97">
        <v>200000000</v>
      </c>
      <c r="M97">
        <v>150000000</v>
      </c>
      <c r="N97">
        <v>300000</v>
      </c>
      <c r="O97">
        <v>130000</v>
      </c>
      <c r="P97">
        <v>1200000</v>
      </c>
    </row>
    <row r="98" spans="1:16" x14ac:dyDescent="0.35">
      <c r="A98">
        <v>96</v>
      </c>
      <c r="B98">
        <v>96</v>
      </c>
      <c r="C98">
        <v>2019</v>
      </c>
      <c r="D98" t="s">
        <v>180</v>
      </c>
      <c r="E98" t="s">
        <v>181</v>
      </c>
      <c r="F98">
        <v>43697</v>
      </c>
      <c r="G98" t="s">
        <v>172</v>
      </c>
      <c r="H98">
        <v>51237</v>
      </c>
      <c r="I98">
        <v>30742</v>
      </c>
      <c r="J98">
        <v>20495</v>
      </c>
      <c r="K98">
        <v>1122552118</v>
      </c>
      <c r="L98">
        <v>1100000000</v>
      </c>
      <c r="M98">
        <v>150000000</v>
      </c>
      <c r="N98">
        <v>300000</v>
      </c>
      <c r="O98">
        <v>130000</v>
      </c>
      <c r="P98">
        <v>1200000</v>
      </c>
    </row>
    <row r="99" spans="1:16" x14ac:dyDescent="0.35">
      <c r="A99">
        <v>97</v>
      </c>
      <c r="B99">
        <v>97</v>
      </c>
      <c r="C99">
        <v>2019</v>
      </c>
      <c r="D99" t="s">
        <v>182</v>
      </c>
      <c r="E99" t="s">
        <v>166</v>
      </c>
      <c r="F99">
        <v>43578</v>
      </c>
      <c r="G99" t="s">
        <v>62</v>
      </c>
      <c r="H99">
        <v>50960</v>
      </c>
      <c r="I99">
        <v>30576</v>
      </c>
      <c r="J99">
        <v>20384</v>
      </c>
      <c r="K99">
        <v>244552118</v>
      </c>
      <c r="L99">
        <v>250000000</v>
      </c>
      <c r="M99">
        <v>150000000</v>
      </c>
      <c r="N99">
        <v>300000</v>
      </c>
      <c r="O99">
        <v>130000</v>
      </c>
      <c r="P99">
        <v>1200000</v>
      </c>
    </row>
    <row r="100" spans="1:16" x14ac:dyDescent="0.35">
      <c r="A100">
        <v>98</v>
      </c>
      <c r="B100">
        <v>98</v>
      </c>
      <c r="C100">
        <v>2019</v>
      </c>
      <c r="D100" t="s">
        <v>183</v>
      </c>
      <c r="E100" t="s">
        <v>37</v>
      </c>
      <c r="F100">
        <v>43199</v>
      </c>
      <c r="G100" t="s">
        <v>38</v>
      </c>
      <c r="H100">
        <v>50877</v>
      </c>
      <c r="I100">
        <v>30526</v>
      </c>
      <c r="J100">
        <v>20351</v>
      </c>
      <c r="K100">
        <v>2112552118</v>
      </c>
      <c r="L100">
        <v>2800000000</v>
      </c>
      <c r="M100">
        <v>260000000</v>
      </c>
      <c r="N100">
        <v>700000</v>
      </c>
      <c r="O100">
        <v>300000</v>
      </c>
      <c r="P100">
        <v>3000000</v>
      </c>
    </row>
    <row r="101" spans="1:16" x14ac:dyDescent="0.35">
      <c r="A101">
        <v>99</v>
      </c>
      <c r="B101">
        <v>99</v>
      </c>
      <c r="C101">
        <v>2019</v>
      </c>
      <c r="D101" t="s">
        <v>184</v>
      </c>
      <c r="E101" t="s">
        <v>185</v>
      </c>
      <c r="F101">
        <v>43724</v>
      </c>
      <c r="G101" t="s">
        <v>38</v>
      </c>
      <c r="H101">
        <v>49696</v>
      </c>
      <c r="I101">
        <v>29818</v>
      </c>
      <c r="J101">
        <v>19878</v>
      </c>
      <c r="K101">
        <v>244552118</v>
      </c>
      <c r="L101">
        <v>200000000</v>
      </c>
      <c r="M101">
        <v>200000000</v>
      </c>
      <c r="N101">
        <v>450000</v>
      </c>
      <c r="O101">
        <v>190000</v>
      </c>
      <c r="P101">
        <v>1800000</v>
      </c>
    </row>
    <row r="102" spans="1:16" x14ac:dyDescent="0.35">
      <c r="A102">
        <v>100</v>
      </c>
      <c r="B102">
        <v>100</v>
      </c>
      <c r="C102">
        <v>2019</v>
      </c>
      <c r="D102" t="s">
        <v>186</v>
      </c>
      <c r="E102" t="s">
        <v>187</v>
      </c>
      <c r="F102">
        <v>43525</v>
      </c>
      <c r="G102" t="s">
        <v>80</v>
      </c>
      <c r="H102">
        <v>49673</v>
      </c>
      <c r="I102">
        <v>29804</v>
      </c>
      <c r="J102">
        <v>19869</v>
      </c>
      <c r="K102">
        <v>244552118</v>
      </c>
      <c r="L102">
        <v>200000000</v>
      </c>
      <c r="M102">
        <v>100000000</v>
      </c>
      <c r="N102">
        <v>180000</v>
      </c>
      <c r="O102">
        <v>70000</v>
      </c>
      <c r="P102">
        <v>500000</v>
      </c>
    </row>
    <row r="103" spans="1:16" x14ac:dyDescent="0.35">
      <c r="A103">
        <v>101</v>
      </c>
      <c r="B103">
        <v>1</v>
      </c>
      <c r="C103">
        <v>2020</v>
      </c>
      <c r="D103" t="s">
        <v>188</v>
      </c>
      <c r="E103" t="s">
        <v>17</v>
      </c>
      <c r="F103">
        <v>43882</v>
      </c>
      <c r="G103" t="s">
        <v>18</v>
      </c>
      <c r="H103">
        <v>4376975</v>
      </c>
      <c r="I103">
        <v>1750790</v>
      </c>
      <c r="J103">
        <v>2626185</v>
      </c>
      <c r="K103">
        <v>12884552118</v>
      </c>
      <c r="L103">
        <v>7200000000</v>
      </c>
      <c r="M103">
        <v>320000000</v>
      </c>
      <c r="N103">
        <v>1000000</v>
      </c>
      <c r="O103">
        <v>450000</v>
      </c>
      <c r="P103">
        <v>4500000</v>
      </c>
    </row>
    <row r="104" spans="1:16" x14ac:dyDescent="0.35">
      <c r="A104">
        <v>102</v>
      </c>
      <c r="B104">
        <v>2</v>
      </c>
      <c r="C104">
        <v>2020</v>
      </c>
      <c r="D104" t="s">
        <v>189</v>
      </c>
      <c r="E104" t="s">
        <v>17</v>
      </c>
      <c r="F104">
        <v>44155</v>
      </c>
      <c r="G104" t="s">
        <v>18</v>
      </c>
      <c r="H104">
        <v>2692022</v>
      </c>
      <c r="I104">
        <v>1076809</v>
      </c>
      <c r="J104">
        <v>1615213</v>
      </c>
      <c r="K104">
        <v>3552884661</v>
      </c>
      <c r="L104">
        <v>2800000000</v>
      </c>
      <c r="M104">
        <v>300000000</v>
      </c>
      <c r="N104">
        <v>900000</v>
      </c>
      <c r="O104">
        <v>400000</v>
      </c>
      <c r="P104">
        <v>4000000</v>
      </c>
    </row>
    <row r="105" spans="1:16" x14ac:dyDescent="0.35">
      <c r="A105">
        <v>103</v>
      </c>
      <c r="B105">
        <v>3</v>
      </c>
      <c r="C105">
        <v>2020</v>
      </c>
      <c r="D105" t="s">
        <v>190</v>
      </c>
      <c r="E105" t="s">
        <v>20</v>
      </c>
      <c r="F105">
        <v>44004</v>
      </c>
      <c r="G105" t="s">
        <v>21</v>
      </c>
      <c r="H105">
        <v>1377813</v>
      </c>
      <c r="I105">
        <v>551125</v>
      </c>
      <c r="J105">
        <v>826688</v>
      </c>
      <c r="K105">
        <v>388596428</v>
      </c>
      <c r="L105">
        <v>800000000</v>
      </c>
      <c r="M105">
        <v>200000000</v>
      </c>
      <c r="N105">
        <v>500000</v>
      </c>
      <c r="O105">
        <v>200000</v>
      </c>
      <c r="P105">
        <v>2000000</v>
      </c>
    </row>
    <row r="106" spans="1:16" x14ac:dyDescent="0.35">
      <c r="A106">
        <v>104</v>
      </c>
      <c r="B106">
        <v>4</v>
      </c>
      <c r="C106">
        <v>2020</v>
      </c>
      <c r="D106" t="s">
        <v>191</v>
      </c>
      <c r="E106" t="s">
        <v>174</v>
      </c>
      <c r="F106">
        <v>44116</v>
      </c>
      <c r="G106" t="s">
        <v>24</v>
      </c>
      <c r="H106">
        <v>1289594</v>
      </c>
      <c r="I106">
        <v>515838</v>
      </c>
      <c r="J106">
        <v>773756</v>
      </c>
      <c r="K106">
        <v>498552118</v>
      </c>
      <c r="L106">
        <v>1200000000</v>
      </c>
      <c r="M106">
        <v>220000000</v>
      </c>
      <c r="N106">
        <v>500000</v>
      </c>
      <c r="O106">
        <v>220000</v>
      </c>
      <c r="P106">
        <v>2000000</v>
      </c>
    </row>
    <row r="107" spans="1:16" x14ac:dyDescent="0.35">
      <c r="A107">
        <v>105</v>
      </c>
      <c r="B107">
        <v>5</v>
      </c>
      <c r="C107">
        <v>2020</v>
      </c>
      <c r="D107" t="s">
        <v>192</v>
      </c>
      <c r="E107" t="s">
        <v>47</v>
      </c>
      <c r="F107">
        <v>44106</v>
      </c>
      <c r="G107" t="s">
        <v>48</v>
      </c>
      <c r="H107">
        <v>1244802</v>
      </c>
      <c r="I107">
        <v>497921</v>
      </c>
      <c r="J107">
        <v>746881</v>
      </c>
      <c r="K107">
        <v>4146080911</v>
      </c>
      <c r="L107">
        <v>8500000000</v>
      </c>
      <c r="M107">
        <v>300000000</v>
      </c>
      <c r="N107">
        <v>800000</v>
      </c>
      <c r="O107">
        <v>350000</v>
      </c>
      <c r="P107">
        <v>3500000</v>
      </c>
    </row>
    <row r="108" spans="1:16" x14ac:dyDescent="0.35">
      <c r="A108">
        <v>106</v>
      </c>
      <c r="B108">
        <v>6</v>
      </c>
      <c r="C108">
        <v>2020</v>
      </c>
      <c r="D108" t="s">
        <v>193</v>
      </c>
      <c r="E108" t="s">
        <v>20</v>
      </c>
      <c r="F108">
        <v>44123</v>
      </c>
      <c r="G108" t="s">
        <v>21</v>
      </c>
      <c r="H108">
        <v>1122850</v>
      </c>
      <c r="I108">
        <v>561425</v>
      </c>
      <c r="J108">
        <v>561425</v>
      </c>
      <c r="K108">
        <v>255457930</v>
      </c>
      <c r="L108">
        <v>700000000</v>
      </c>
      <c r="M108">
        <v>210000000</v>
      </c>
      <c r="N108">
        <v>480000</v>
      </c>
      <c r="O108">
        <v>200000</v>
      </c>
      <c r="P108">
        <v>1900000</v>
      </c>
    </row>
    <row r="109" spans="1:16" x14ac:dyDescent="0.35">
      <c r="A109">
        <v>107</v>
      </c>
      <c r="B109">
        <v>7</v>
      </c>
      <c r="C109">
        <v>2020</v>
      </c>
      <c r="D109" t="s">
        <v>194</v>
      </c>
      <c r="E109" t="s">
        <v>30</v>
      </c>
      <c r="F109">
        <v>43976</v>
      </c>
      <c r="G109" t="s">
        <v>24</v>
      </c>
      <c r="H109">
        <v>971554</v>
      </c>
      <c r="I109">
        <v>582932</v>
      </c>
      <c r="J109">
        <v>388622</v>
      </c>
      <c r="K109">
        <v>228072718</v>
      </c>
      <c r="L109">
        <v>900000000</v>
      </c>
      <c r="M109">
        <v>220000000</v>
      </c>
      <c r="N109">
        <v>500000</v>
      </c>
      <c r="O109">
        <v>220000</v>
      </c>
      <c r="P109">
        <v>2000000</v>
      </c>
    </row>
    <row r="110" spans="1:16" x14ac:dyDescent="0.35">
      <c r="A110">
        <v>108</v>
      </c>
      <c r="B110">
        <v>8</v>
      </c>
      <c r="C110">
        <v>2020</v>
      </c>
      <c r="D110" t="s">
        <v>195</v>
      </c>
      <c r="E110" t="s">
        <v>53</v>
      </c>
      <c r="F110">
        <v>43896</v>
      </c>
      <c r="G110" t="s">
        <v>24</v>
      </c>
      <c r="H110">
        <v>836779</v>
      </c>
      <c r="I110">
        <v>502067</v>
      </c>
      <c r="J110">
        <v>334712</v>
      </c>
      <c r="K110">
        <v>1082564213</v>
      </c>
      <c r="L110">
        <v>1400000000</v>
      </c>
      <c r="M110">
        <v>230000000</v>
      </c>
      <c r="N110">
        <v>520000</v>
      </c>
      <c r="O110">
        <v>230000</v>
      </c>
      <c r="P110">
        <v>2100000</v>
      </c>
    </row>
    <row r="111" spans="1:16" x14ac:dyDescent="0.35">
      <c r="A111">
        <v>109</v>
      </c>
      <c r="B111">
        <v>9</v>
      </c>
      <c r="C111">
        <v>2020</v>
      </c>
      <c r="D111" t="s">
        <v>196</v>
      </c>
      <c r="E111" t="s">
        <v>174</v>
      </c>
      <c r="F111">
        <v>44158</v>
      </c>
      <c r="G111" t="s">
        <v>24</v>
      </c>
      <c r="H111">
        <v>791590</v>
      </c>
      <c r="I111">
        <v>474954</v>
      </c>
      <c r="J111">
        <v>316636</v>
      </c>
      <c r="K111">
        <v>524118907</v>
      </c>
      <c r="L111">
        <v>1300000000</v>
      </c>
      <c r="M111">
        <v>220000000</v>
      </c>
      <c r="N111">
        <v>500000</v>
      </c>
      <c r="O111">
        <v>220000</v>
      </c>
      <c r="P111">
        <v>2000000</v>
      </c>
    </row>
    <row r="112" spans="1:16" x14ac:dyDescent="0.35">
      <c r="A112">
        <v>110</v>
      </c>
      <c r="B112">
        <v>10</v>
      </c>
      <c r="C112">
        <v>2020</v>
      </c>
      <c r="D112" t="s">
        <v>197</v>
      </c>
      <c r="E112" t="s">
        <v>17</v>
      </c>
      <c r="F112">
        <v>41773</v>
      </c>
      <c r="G112" t="s">
        <v>18</v>
      </c>
      <c r="H112">
        <v>670500</v>
      </c>
      <c r="I112">
        <v>402300</v>
      </c>
      <c r="J112">
        <v>268200</v>
      </c>
      <c r="K112">
        <v>1734902118</v>
      </c>
      <c r="L112">
        <v>2900000000</v>
      </c>
      <c r="M112">
        <v>260000000</v>
      </c>
      <c r="N112">
        <v>700000</v>
      </c>
      <c r="O112">
        <v>300000</v>
      </c>
      <c r="P112">
        <v>3000000</v>
      </c>
    </row>
    <row r="113" spans="1:16" x14ac:dyDescent="0.35">
      <c r="A113">
        <v>111</v>
      </c>
      <c r="B113">
        <v>11</v>
      </c>
      <c r="C113">
        <v>2020</v>
      </c>
      <c r="D113" t="s">
        <v>198</v>
      </c>
      <c r="E113" t="s">
        <v>45</v>
      </c>
      <c r="F113">
        <v>43950</v>
      </c>
      <c r="G113" t="s">
        <v>24</v>
      </c>
      <c r="H113">
        <v>633593</v>
      </c>
      <c r="I113">
        <v>380156</v>
      </c>
      <c r="J113">
        <v>253437</v>
      </c>
      <c r="K113">
        <v>612885441</v>
      </c>
      <c r="L113">
        <v>900000000</v>
      </c>
      <c r="M113">
        <v>210000000</v>
      </c>
      <c r="N113">
        <v>480000</v>
      </c>
      <c r="O113">
        <v>200000</v>
      </c>
      <c r="P113">
        <v>1900000</v>
      </c>
    </row>
    <row r="114" spans="1:16" x14ac:dyDescent="0.35">
      <c r="A114">
        <v>112</v>
      </c>
      <c r="B114">
        <v>12</v>
      </c>
      <c r="C114">
        <v>2020</v>
      </c>
      <c r="D114" t="s">
        <v>199</v>
      </c>
      <c r="E114" t="s">
        <v>37</v>
      </c>
      <c r="F114">
        <v>43983</v>
      </c>
      <c r="G114" t="s">
        <v>38</v>
      </c>
      <c r="H114">
        <v>573431</v>
      </c>
      <c r="I114">
        <v>344059</v>
      </c>
      <c r="J114">
        <v>229372</v>
      </c>
      <c r="K114">
        <v>987441205</v>
      </c>
      <c r="L114">
        <v>2200000000</v>
      </c>
      <c r="M114">
        <v>240000000</v>
      </c>
      <c r="N114">
        <v>550000</v>
      </c>
      <c r="O114">
        <v>240000</v>
      </c>
      <c r="P114">
        <v>2200000</v>
      </c>
    </row>
    <row r="115" spans="1:16" x14ac:dyDescent="0.35">
      <c r="A115">
        <v>113</v>
      </c>
      <c r="B115">
        <v>13</v>
      </c>
      <c r="C115">
        <v>2020</v>
      </c>
      <c r="D115" t="s">
        <v>200</v>
      </c>
      <c r="E115" t="s">
        <v>201</v>
      </c>
      <c r="F115">
        <v>43962</v>
      </c>
      <c r="G115" t="s">
        <v>80</v>
      </c>
      <c r="H115">
        <v>539350</v>
      </c>
      <c r="I115">
        <v>323610</v>
      </c>
      <c r="J115">
        <v>215740</v>
      </c>
      <c r="K115">
        <v>112904551</v>
      </c>
      <c r="L115">
        <v>300000000</v>
      </c>
      <c r="M115">
        <v>100000000</v>
      </c>
      <c r="N115">
        <v>180000</v>
      </c>
      <c r="O115">
        <v>70000</v>
      </c>
      <c r="P115">
        <v>500000</v>
      </c>
    </row>
    <row r="116" spans="1:16" x14ac:dyDescent="0.35">
      <c r="A116">
        <v>114</v>
      </c>
      <c r="B116">
        <v>14</v>
      </c>
      <c r="C116">
        <v>2020</v>
      </c>
      <c r="D116" t="s">
        <v>202</v>
      </c>
      <c r="E116" t="s">
        <v>53</v>
      </c>
      <c r="F116">
        <v>43970</v>
      </c>
      <c r="G116" t="s">
        <v>24</v>
      </c>
      <c r="H116">
        <v>524224</v>
      </c>
      <c r="I116">
        <v>314534</v>
      </c>
      <c r="J116">
        <v>209690</v>
      </c>
      <c r="K116">
        <v>1356778902</v>
      </c>
      <c r="L116">
        <v>1600000000</v>
      </c>
      <c r="M116">
        <v>230000000</v>
      </c>
      <c r="N116">
        <v>520000</v>
      </c>
      <c r="O116">
        <v>230000</v>
      </c>
      <c r="P116">
        <v>2100000</v>
      </c>
    </row>
    <row r="117" spans="1:16" x14ac:dyDescent="0.35">
      <c r="A117">
        <v>115</v>
      </c>
      <c r="B117">
        <v>15</v>
      </c>
      <c r="C117">
        <v>2020</v>
      </c>
      <c r="D117" t="s">
        <v>203</v>
      </c>
      <c r="E117" t="s">
        <v>55</v>
      </c>
      <c r="F117">
        <v>43997</v>
      </c>
      <c r="G117" t="s">
        <v>204</v>
      </c>
      <c r="H117">
        <v>515492</v>
      </c>
      <c r="I117">
        <v>309295</v>
      </c>
      <c r="J117">
        <v>206197</v>
      </c>
      <c r="K117">
        <v>432117609</v>
      </c>
      <c r="L117">
        <v>1000000000</v>
      </c>
      <c r="M117">
        <v>210000000</v>
      </c>
      <c r="N117">
        <v>480000</v>
      </c>
      <c r="O117">
        <v>200000</v>
      </c>
      <c r="P117">
        <v>1900000</v>
      </c>
    </row>
    <row r="118" spans="1:16" x14ac:dyDescent="0.35">
      <c r="A118">
        <v>116</v>
      </c>
      <c r="B118">
        <v>16</v>
      </c>
      <c r="C118">
        <v>2020</v>
      </c>
      <c r="D118" t="s">
        <v>205</v>
      </c>
      <c r="E118" t="s">
        <v>23</v>
      </c>
      <c r="F118">
        <v>44025</v>
      </c>
      <c r="G118" t="s">
        <v>24</v>
      </c>
      <c r="H118">
        <v>510297</v>
      </c>
      <c r="I118">
        <v>306178</v>
      </c>
      <c r="J118">
        <v>204119</v>
      </c>
      <c r="K118">
        <v>298441772</v>
      </c>
      <c r="L118">
        <v>700000000</v>
      </c>
      <c r="M118">
        <v>200000000</v>
      </c>
      <c r="N118">
        <v>450000</v>
      </c>
      <c r="O118">
        <v>190000</v>
      </c>
      <c r="P118">
        <v>1800000</v>
      </c>
    </row>
    <row r="119" spans="1:16" x14ac:dyDescent="0.35">
      <c r="A119">
        <v>117</v>
      </c>
      <c r="B119">
        <v>17</v>
      </c>
      <c r="C119">
        <v>2020</v>
      </c>
      <c r="D119" t="s">
        <v>206</v>
      </c>
      <c r="E119" t="s">
        <v>79</v>
      </c>
      <c r="F119">
        <v>44099</v>
      </c>
      <c r="G119" t="s">
        <v>24</v>
      </c>
      <c r="H119">
        <v>504232</v>
      </c>
      <c r="I119">
        <v>302539</v>
      </c>
      <c r="J119">
        <v>201693</v>
      </c>
      <c r="K119">
        <v>721664380</v>
      </c>
      <c r="L119">
        <v>1200000000</v>
      </c>
      <c r="M119">
        <v>220000000</v>
      </c>
      <c r="N119">
        <v>500000</v>
      </c>
      <c r="O119">
        <v>220000</v>
      </c>
      <c r="P119">
        <v>2000000</v>
      </c>
    </row>
    <row r="120" spans="1:16" x14ac:dyDescent="0.35">
      <c r="A120">
        <v>118</v>
      </c>
      <c r="B120">
        <v>18</v>
      </c>
      <c r="C120">
        <v>2020</v>
      </c>
      <c r="D120" t="s">
        <v>207</v>
      </c>
      <c r="E120" t="s">
        <v>37</v>
      </c>
      <c r="F120">
        <v>44130</v>
      </c>
      <c r="G120" t="s">
        <v>38</v>
      </c>
      <c r="H120">
        <v>479885</v>
      </c>
      <c r="I120">
        <v>287931</v>
      </c>
      <c r="J120">
        <v>191954</v>
      </c>
      <c r="K120">
        <v>1221095663</v>
      </c>
      <c r="L120">
        <v>2000000000</v>
      </c>
      <c r="M120">
        <v>230000000</v>
      </c>
      <c r="N120">
        <v>520000</v>
      </c>
      <c r="O120">
        <v>230000</v>
      </c>
      <c r="P120">
        <v>2100000</v>
      </c>
    </row>
    <row r="121" spans="1:16" x14ac:dyDescent="0.35">
      <c r="A121">
        <v>119</v>
      </c>
      <c r="B121">
        <v>19</v>
      </c>
      <c r="C121">
        <v>2020</v>
      </c>
      <c r="D121" t="s">
        <v>208</v>
      </c>
      <c r="E121" t="s">
        <v>66</v>
      </c>
      <c r="F121">
        <v>44130</v>
      </c>
      <c r="G121" t="s">
        <v>18</v>
      </c>
      <c r="H121">
        <v>476596</v>
      </c>
      <c r="I121">
        <v>285958</v>
      </c>
      <c r="J121">
        <v>190638</v>
      </c>
      <c r="K121">
        <v>1487880445</v>
      </c>
      <c r="L121">
        <v>1800000000</v>
      </c>
      <c r="M121">
        <v>240000000</v>
      </c>
      <c r="N121">
        <v>600000</v>
      </c>
      <c r="O121">
        <v>250000</v>
      </c>
      <c r="P121">
        <v>2500000</v>
      </c>
    </row>
    <row r="122" spans="1:16" x14ac:dyDescent="0.35">
      <c r="A122">
        <v>120</v>
      </c>
      <c r="B122">
        <v>20</v>
      </c>
      <c r="C122">
        <v>2020</v>
      </c>
      <c r="D122" t="s">
        <v>209</v>
      </c>
      <c r="E122" t="s">
        <v>55</v>
      </c>
      <c r="F122">
        <v>43878</v>
      </c>
      <c r="G122" t="s">
        <v>204</v>
      </c>
      <c r="H122">
        <v>465308</v>
      </c>
      <c r="I122">
        <v>279185</v>
      </c>
      <c r="J122">
        <v>186123</v>
      </c>
      <c r="K122">
        <v>889334512</v>
      </c>
      <c r="L122">
        <v>1300000000</v>
      </c>
      <c r="M122">
        <v>210000000</v>
      </c>
      <c r="N122">
        <v>480000</v>
      </c>
      <c r="O122">
        <v>200000</v>
      </c>
      <c r="P122">
        <v>1900000</v>
      </c>
    </row>
    <row r="123" spans="1:16" x14ac:dyDescent="0.35">
      <c r="A123">
        <v>121</v>
      </c>
      <c r="B123">
        <v>21</v>
      </c>
      <c r="C123">
        <v>2020</v>
      </c>
      <c r="D123" t="s">
        <v>210</v>
      </c>
      <c r="E123" t="s">
        <v>50</v>
      </c>
      <c r="F123">
        <v>43941</v>
      </c>
      <c r="G123" t="s">
        <v>38</v>
      </c>
      <c r="H123">
        <v>454293</v>
      </c>
      <c r="I123">
        <v>272576</v>
      </c>
      <c r="J123">
        <v>181717</v>
      </c>
      <c r="K123">
        <v>603772910</v>
      </c>
      <c r="L123">
        <v>900000000</v>
      </c>
      <c r="M123">
        <v>200000000</v>
      </c>
      <c r="N123">
        <v>450000</v>
      </c>
      <c r="O123">
        <v>190000</v>
      </c>
      <c r="P123">
        <v>1800000</v>
      </c>
    </row>
    <row r="124" spans="1:16" x14ac:dyDescent="0.35">
      <c r="A124">
        <v>122</v>
      </c>
      <c r="B124">
        <v>22</v>
      </c>
      <c r="C124">
        <v>2020</v>
      </c>
      <c r="D124" t="s">
        <v>211</v>
      </c>
      <c r="E124" t="s">
        <v>74</v>
      </c>
      <c r="F124">
        <v>44088</v>
      </c>
      <c r="G124" t="s">
        <v>38</v>
      </c>
      <c r="H124">
        <v>440625</v>
      </c>
      <c r="I124">
        <v>264375</v>
      </c>
      <c r="J124">
        <v>176250</v>
      </c>
      <c r="K124">
        <v>1764552381</v>
      </c>
      <c r="L124">
        <v>2200000000</v>
      </c>
      <c r="M124">
        <v>260000000</v>
      </c>
      <c r="N124">
        <v>650000</v>
      </c>
      <c r="O124">
        <v>280000</v>
      </c>
      <c r="P124">
        <v>2500000</v>
      </c>
    </row>
    <row r="125" spans="1:16" x14ac:dyDescent="0.35">
      <c r="A125">
        <v>123</v>
      </c>
      <c r="B125">
        <v>23</v>
      </c>
      <c r="C125">
        <v>2020</v>
      </c>
      <c r="D125" t="s">
        <v>212</v>
      </c>
      <c r="E125" t="s">
        <v>55</v>
      </c>
      <c r="F125">
        <v>44172</v>
      </c>
      <c r="G125" t="s">
        <v>204</v>
      </c>
      <c r="H125">
        <v>431498</v>
      </c>
      <c r="I125">
        <v>258899</v>
      </c>
      <c r="J125">
        <v>172599</v>
      </c>
      <c r="K125">
        <v>521441902</v>
      </c>
      <c r="L125">
        <v>1100000000</v>
      </c>
      <c r="M125">
        <v>210000000</v>
      </c>
      <c r="N125">
        <v>480000</v>
      </c>
      <c r="O125">
        <v>200000</v>
      </c>
      <c r="P125">
        <v>1900000</v>
      </c>
    </row>
    <row r="126" spans="1:16" x14ac:dyDescent="0.35">
      <c r="A126">
        <v>124</v>
      </c>
      <c r="B126">
        <v>24</v>
      </c>
      <c r="C126">
        <v>2020</v>
      </c>
      <c r="D126" t="s">
        <v>213</v>
      </c>
      <c r="E126" t="s">
        <v>214</v>
      </c>
      <c r="F126">
        <v>44165</v>
      </c>
      <c r="G126" t="s">
        <v>215</v>
      </c>
      <c r="H126">
        <v>379992</v>
      </c>
      <c r="I126">
        <v>227995</v>
      </c>
      <c r="J126">
        <v>151997</v>
      </c>
      <c r="K126">
        <v>1102775631</v>
      </c>
      <c r="L126">
        <v>1500000000</v>
      </c>
      <c r="M126">
        <v>200000000</v>
      </c>
      <c r="N126">
        <v>450000</v>
      </c>
      <c r="O126">
        <v>190000</v>
      </c>
      <c r="P126">
        <v>1800000</v>
      </c>
    </row>
    <row r="127" spans="1:16" x14ac:dyDescent="0.35">
      <c r="A127">
        <v>125</v>
      </c>
      <c r="B127">
        <v>25</v>
      </c>
      <c r="C127">
        <v>2020</v>
      </c>
      <c r="D127" t="s">
        <v>216</v>
      </c>
      <c r="E127" t="s">
        <v>84</v>
      </c>
      <c r="F127">
        <v>44041</v>
      </c>
      <c r="G127" t="s">
        <v>85</v>
      </c>
      <c r="H127">
        <v>379052</v>
      </c>
      <c r="I127">
        <v>227431</v>
      </c>
      <c r="J127">
        <v>151621</v>
      </c>
      <c r="K127">
        <v>687229550</v>
      </c>
      <c r="L127">
        <v>1000000000</v>
      </c>
      <c r="M127">
        <v>200000000</v>
      </c>
      <c r="N127">
        <v>450000</v>
      </c>
      <c r="O127">
        <v>190000</v>
      </c>
      <c r="P127">
        <v>1800000</v>
      </c>
    </row>
    <row r="128" spans="1:16" x14ac:dyDescent="0.35">
      <c r="A128">
        <v>126</v>
      </c>
      <c r="B128">
        <v>26</v>
      </c>
      <c r="C128">
        <v>2020</v>
      </c>
      <c r="D128" t="s">
        <v>217</v>
      </c>
      <c r="E128" t="s">
        <v>97</v>
      </c>
      <c r="F128">
        <v>44130</v>
      </c>
      <c r="G128" t="s">
        <v>98</v>
      </c>
      <c r="H128">
        <v>368911</v>
      </c>
      <c r="I128">
        <v>221347</v>
      </c>
      <c r="J128">
        <v>147564</v>
      </c>
      <c r="K128">
        <v>312994775</v>
      </c>
      <c r="L128">
        <v>700000000</v>
      </c>
      <c r="M128">
        <v>150000000</v>
      </c>
      <c r="N128">
        <v>300000</v>
      </c>
      <c r="O128">
        <v>130000</v>
      </c>
      <c r="P128">
        <v>1200000</v>
      </c>
    </row>
    <row r="129" spans="1:16" x14ac:dyDescent="0.35">
      <c r="A129">
        <v>127</v>
      </c>
      <c r="B129">
        <v>27</v>
      </c>
      <c r="C129">
        <v>2020</v>
      </c>
      <c r="D129" t="s">
        <v>218</v>
      </c>
      <c r="E129" t="s">
        <v>74</v>
      </c>
      <c r="F129">
        <v>43999</v>
      </c>
      <c r="G129" t="s">
        <v>38</v>
      </c>
      <c r="H129">
        <v>364252</v>
      </c>
      <c r="I129">
        <v>218551</v>
      </c>
      <c r="J129">
        <v>145701</v>
      </c>
      <c r="K129">
        <v>2104665912</v>
      </c>
      <c r="L129">
        <v>2600000000</v>
      </c>
      <c r="M129">
        <v>260000000</v>
      </c>
      <c r="N129">
        <v>650000</v>
      </c>
      <c r="O129">
        <v>280000</v>
      </c>
      <c r="P129">
        <v>2500000</v>
      </c>
    </row>
    <row r="130" spans="1:16" x14ac:dyDescent="0.35">
      <c r="A130">
        <v>128</v>
      </c>
      <c r="B130">
        <v>28</v>
      </c>
      <c r="C130">
        <v>2020</v>
      </c>
      <c r="D130" t="s">
        <v>219</v>
      </c>
      <c r="E130" t="s">
        <v>66</v>
      </c>
      <c r="F130">
        <v>43969</v>
      </c>
      <c r="G130" t="s">
        <v>18</v>
      </c>
      <c r="H130">
        <v>358514</v>
      </c>
      <c r="I130">
        <v>215108</v>
      </c>
      <c r="J130">
        <v>143406</v>
      </c>
      <c r="K130">
        <v>1623884119</v>
      </c>
      <c r="L130">
        <v>1900000000</v>
      </c>
      <c r="M130">
        <v>230000000</v>
      </c>
      <c r="N130">
        <v>520000</v>
      </c>
      <c r="O130">
        <v>230000</v>
      </c>
      <c r="P130">
        <v>2100000</v>
      </c>
    </row>
    <row r="131" spans="1:16" x14ac:dyDescent="0.35">
      <c r="A131">
        <v>129</v>
      </c>
      <c r="B131">
        <v>29</v>
      </c>
      <c r="C131">
        <v>2020</v>
      </c>
      <c r="D131" t="s">
        <v>220</v>
      </c>
      <c r="E131" t="s">
        <v>221</v>
      </c>
      <c r="F131">
        <v>44165</v>
      </c>
      <c r="G131" t="s">
        <v>24</v>
      </c>
      <c r="H131">
        <v>344246</v>
      </c>
      <c r="I131">
        <v>206548</v>
      </c>
      <c r="J131">
        <v>137698</v>
      </c>
      <c r="K131">
        <v>712904661</v>
      </c>
      <c r="L131">
        <v>1100000000</v>
      </c>
      <c r="M131">
        <v>220000000</v>
      </c>
      <c r="N131">
        <v>500000</v>
      </c>
      <c r="O131">
        <v>220000</v>
      </c>
      <c r="P131">
        <v>2000000</v>
      </c>
    </row>
    <row r="132" spans="1:16" x14ac:dyDescent="0.35">
      <c r="A132">
        <v>130</v>
      </c>
      <c r="B132">
        <v>30</v>
      </c>
      <c r="C132">
        <v>2020</v>
      </c>
      <c r="D132" t="s">
        <v>222</v>
      </c>
      <c r="E132" t="s">
        <v>50</v>
      </c>
      <c r="F132">
        <v>44165</v>
      </c>
      <c r="G132" t="s">
        <v>38</v>
      </c>
      <c r="H132">
        <v>340819</v>
      </c>
      <c r="I132">
        <v>204491</v>
      </c>
      <c r="J132">
        <v>136328</v>
      </c>
      <c r="K132">
        <v>488992114</v>
      </c>
      <c r="L132">
        <v>800000000</v>
      </c>
      <c r="M132">
        <v>200000000</v>
      </c>
      <c r="N132">
        <v>450000</v>
      </c>
      <c r="O132">
        <v>190000</v>
      </c>
      <c r="P132">
        <v>1800000</v>
      </c>
    </row>
    <row r="133" spans="1:16" x14ac:dyDescent="0.35">
      <c r="A133">
        <v>131</v>
      </c>
      <c r="B133">
        <v>31</v>
      </c>
      <c r="C133">
        <v>2020</v>
      </c>
      <c r="D133" t="s">
        <v>223</v>
      </c>
      <c r="E133" t="s">
        <v>32</v>
      </c>
      <c r="F133">
        <v>44046</v>
      </c>
      <c r="G133" t="s">
        <v>224</v>
      </c>
      <c r="H133">
        <v>337785</v>
      </c>
      <c r="I133">
        <v>202671</v>
      </c>
      <c r="J133">
        <v>135114</v>
      </c>
      <c r="K133">
        <v>205774882</v>
      </c>
      <c r="L133">
        <v>600000000</v>
      </c>
      <c r="M133">
        <v>150000000</v>
      </c>
      <c r="N133">
        <v>300000</v>
      </c>
      <c r="O133">
        <v>130000</v>
      </c>
      <c r="P133">
        <v>1200000</v>
      </c>
    </row>
    <row r="134" spans="1:16" x14ac:dyDescent="0.35">
      <c r="A134">
        <v>132</v>
      </c>
      <c r="B134">
        <v>32</v>
      </c>
      <c r="C134">
        <v>2020</v>
      </c>
      <c r="D134" t="s">
        <v>225</v>
      </c>
      <c r="E134" t="s">
        <v>47</v>
      </c>
      <c r="F134">
        <v>44040</v>
      </c>
      <c r="G134" t="s">
        <v>48</v>
      </c>
      <c r="H134">
        <v>302377</v>
      </c>
      <c r="I134">
        <v>181426</v>
      </c>
      <c r="J134">
        <v>120951</v>
      </c>
      <c r="K134">
        <v>2887441003</v>
      </c>
      <c r="L134">
        <v>6000000000</v>
      </c>
      <c r="M134">
        <v>280000000</v>
      </c>
      <c r="N134">
        <v>700000</v>
      </c>
      <c r="O134">
        <v>300000</v>
      </c>
      <c r="P134">
        <v>3000000</v>
      </c>
    </row>
    <row r="135" spans="1:16" x14ac:dyDescent="0.35">
      <c r="A135">
        <v>133</v>
      </c>
      <c r="B135">
        <v>33</v>
      </c>
      <c r="C135">
        <v>2020</v>
      </c>
      <c r="D135" t="s">
        <v>226</v>
      </c>
      <c r="E135" t="s">
        <v>58</v>
      </c>
      <c r="F135">
        <v>44137</v>
      </c>
      <c r="G135" t="s">
        <v>59</v>
      </c>
      <c r="H135">
        <v>278765</v>
      </c>
      <c r="I135">
        <v>167259</v>
      </c>
      <c r="J135">
        <v>111506</v>
      </c>
      <c r="K135">
        <v>534882775</v>
      </c>
      <c r="L135">
        <v>900000000</v>
      </c>
      <c r="M135">
        <v>200000000</v>
      </c>
      <c r="N135">
        <v>450000</v>
      </c>
      <c r="O135">
        <v>190000</v>
      </c>
      <c r="P135">
        <v>1800000</v>
      </c>
    </row>
    <row r="136" spans="1:16" x14ac:dyDescent="0.35">
      <c r="A136">
        <v>134</v>
      </c>
      <c r="B136">
        <v>34</v>
      </c>
      <c r="C136">
        <v>2020</v>
      </c>
      <c r="D136" t="s">
        <v>227</v>
      </c>
      <c r="E136" t="s">
        <v>228</v>
      </c>
      <c r="F136">
        <v>43920</v>
      </c>
      <c r="G136" t="s">
        <v>24</v>
      </c>
      <c r="H136">
        <v>272698</v>
      </c>
      <c r="I136">
        <v>163619</v>
      </c>
      <c r="J136">
        <v>109079</v>
      </c>
      <c r="K136">
        <v>298110662</v>
      </c>
      <c r="L136">
        <v>600000000</v>
      </c>
      <c r="M136">
        <v>200000000</v>
      </c>
      <c r="N136">
        <v>450000</v>
      </c>
      <c r="O136">
        <v>190000</v>
      </c>
      <c r="P136">
        <v>1800000</v>
      </c>
    </row>
    <row r="137" spans="1:16" x14ac:dyDescent="0.35">
      <c r="A137">
        <v>135</v>
      </c>
      <c r="B137">
        <v>35</v>
      </c>
      <c r="C137">
        <v>2020</v>
      </c>
      <c r="D137" t="s">
        <v>229</v>
      </c>
      <c r="E137" t="s">
        <v>32</v>
      </c>
      <c r="F137">
        <v>44012</v>
      </c>
      <c r="G137" t="s">
        <v>62</v>
      </c>
      <c r="H137">
        <v>266176</v>
      </c>
      <c r="I137">
        <v>159706</v>
      </c>
      <c r="J137">
        <v>106470</v>
      </c>
      <c r="K137">
        <v>244551903</v>
      </c>
      <c r="L137">
        <v>700000000</v>
      </c>
      <c r="M137">
        <v>150000000</v>
      </c>
      <c r="N137">
        <v>300000</v>
      </c>
      <c r="O137">
        <v>130000</v>
      </c>
      <c r="P137">
        <v>1200000</v>
      </c>
    </row>
    <row r="138" spans="1:16" x14ac:dyDescent="0.35">
      <c r="A138">
        <v>136</v>
      </c>
      <c r="B138">
        <v>36</v>
      </c>
      <c r="C138">
        <v>2020</v>
      </c>
      <c r="D138" t="s">
        <v>230</v>
      </c>
      <c r="E138" t="s">
        <v>58</v>
      </c>
      <c r="F138">
        <v>43977</v>
      </c>
      <c r="G138" t="s">
        <v>59</v>
      </c>
      <c r="H138">
        <v>264285</v>
      </c>
      <c r="I138">
        <v>158571</v>
      </c>
      <c r="J138">
        <v>105714</v>
      </c>
      <c r="K138">
        <v>477220884</v>
      </c>
      <c r="L138">
        <v>900000000</v>
      </c>
      <c r="M138">
        <v>200000000</v>
      </c>
      <c r="N138">
        <v>450000</v>
      </c>
      <c r="O138">
        <v>190000</v>
      </c>
      <c r="P138">
        <v>1800000</v>
      </c>
    </row>
    <row r="139" spans="1:16" x14ac:dyDescent="0.35">
      <c r="A139">
        <v>137</v>
      </c>
      <c r="B139">
        <v>37</v>
      </c>
      <c r="C139">
        <v>2020</v>
      </c>
      <c r="D139" t="s">
        <v>231</v>
      </c>
      <c r="E139" t="s">
        <v>201</v>
      </c>
      <c r="F139">
        <v>43831</v>
      </c>
      <c r="G139" t="s">
        <v>232</v>
      </c>
      <c r="H139">
        <v>248480</v>
      </c>
      <c r="I139">
        <v>149088</v>
      </c>
      <c r="J139">
        <v>99392</v>
      </c>
      <c r="K139">
        <v>22441118</v>
      </c>
      <c r="L139">
        <v>50000000</v>
      </c>
      <c r="M139">
        <v>80000000</v>
      </c>
      <c r="N139">
        <v>100000</v>
      </c>
      <c r="O139">
        <v>40000</v>
      </c>
      <c r="P139">
        <v>200000</v>
      </c>
    </row>
    <row r="140" spans="1:16" x14ac:dyDescent="0.35">
      <c r="A140">
        <v>138</v>
      </c>
      <c r="B140">
        <v>38</v>
      </c>
      <c r="C140">
        <v>2020</v>
      </c>
      <c r="D140" t="s">
        <v>233</v>
      </c>
      <c r="E140" t="s">
        <v>201</v>
      </c>
      <c r="F140">
        <v>43831</v>
      </c>
      <c r="G140" t="s">
        <v>232</v>
      </c>
      <c r="H140">
        <v>248466</v>
      </c>
      <c r="I140">
        <v>149080</v>
      </c>
      <c r="J140">
        <v>99386</v>
      </c>
      <c r="K140">
        <v>28774552</v>
      </c>
      <c r="L140">
        <v>60000000</v>
      </c>
      <c r="M140">
        <v>80000000</v>
      </c>
      <c r="N140">
        <v>100000</v>
      </c>
      <c r="O140">
        <v>40000</v>
      </c>
      <c r="P140">
        <v>200000</v>
      </c>
    </row>
    <row r="141" spans="1:16" x14ac:dyDescent="0.35">
      <c r="A141">
        <v>139</v>
      </c>
      <c r="B141">
        <v>39</v>
      </c>
      <c r="C141">
        <v>2020</v>
      </c>
      <c r="D141" t="s">
        <v>234</v>
      </c>
      <c r="E141" t="s">
        <v>235</v>
      </c>
      <c r="F141">
        <v>44050</v>
      </c>
      <c r="G141" t="s">
        <v>48</v>
      </c>
      <c r="H141">
        <v>247983</v>
      </c>
      <c r="I141">
        <v>148790</v>
      </c>
      <c r="J141">
        <v>99193</v>
      </c>
      <c r="K141">
        <v>188441209</v>
      </c>
      <c r="L141">
        <v>600000000</v>
      </c>
      <c r="M141">
        <v>180000000</v>
      </c>
      <c r="N141">
        <v>400000</v>
      </c>
      <c r="O141">
        <v>170000</v>
      </c>
      <c r="P141">
        <v>1600000</v>
      </c>
    </row>
    <row r="142" spans="1:16" x14ac:dyDescent="0.35">
      <c r="A142">
        <v>140</v>
      </c>
      <c r="B142">
        <v>40</v>
      </c>
      <c r="C142">
        <v>2020</v>
      </c>
      <c r="D142" t="s">
        <v>236</v>
      </c>
      <c r="E142" t="s">
        <v>235</v>
      </c>
      <c r="F142">
        <v>44092</v>
      </c>
      <c r="G142" t="s">
        <v>48</v>
      </c>
      <c r="H142">
        <v>239326</v>
      </c>
      <c r="I142">
        <v>143596</v>
      </c>
      <c r="J142">
        <v>95730</v>
      </c>
      <c r="K142">
        <v>244882771</v>
      </c>
      <c r="L142">
        <v>700000000</v>
      </c>
      <c r="M142">
        <v>180000000</v>
      </c>
      <c r="N142">
        <v>400000</v>
      </c>
      <c r="O142">
        <v>170000</v>
      </c>
      <c r="P142">
        <v>1600000</v>
      </c>
    </row>
    <row r="143" spans="1:16" x14ac:dyDescent="0.35">
      <c r="A143">
        <v>141</v>
      </c>
      <c r="B143">
        <v>41</v>
      </c>
      <c r="C143">
        <v>2020</v>
      </c>
      <c r="D143" t="s">
        <v>237</v>
      </c>
      <c r="E143" t="s">
        <v>88</v>
      </c>
      <c r="F143">
        <v>44025</v>
      </c>
      <c r="G143" t="s">
        <v>24</v>
      </c>
      <c r="H143">
        <v>232498</v>
      </c>
      <c r="I143">
        <v>139499</v>
      </c>
      <c r="J143">
        <v>92999</v>
      </c>
      <c r="K143">
        <v>356118994</v>
      </c>
      <c r="L143">
        <v>900000000</v>
      </c>
      <c r="M143">
        <v>210000000</v>
      </c>
      <c r="N143">
        <v>480000</v>
      </c>
      <c r="O143">
        <v>200000</v>
      </c>
      <c r="P143">
        <v>1900000</v>
      </c>
    </row>
    <row r="144" spans="1:16" x14ac:dyDescent="0.35">
      <c r="A144">
        <v>142</v>
      </c>
      <c r="B144">
        <v>42</v>
      </c>
      <c r="C144">
        <v>2020</v>
      </c>
      <c r="D144" t="s">
        <v>238</v>
      </c>
      <c r="E144" t="s">
        <v>235</v>
      </c>
      <c r="F144">
        <v>44141</v>
      </c>
      <c r="G144" t="s">
        <v>48</v>
      </c>
      <c r="H144">
        <v>232134</v>
      </c>
      <c r="I144">
        <v>139280</v>
      </c>
      <c r="J144">
        <v>92854</v>
      </c>
      <c r="K144">
        <v>311774552</v>
      </c>
      <c r="L144">
        <v>800000000</v>
      </c>
      <c r="M144">
        <v>180000000</v>
      </c>
      <c r="N144">
        <v>400000</v>
      </c>
      <c r="O144">
        <v>170000</v>
      </c>
      <c r="P144">
        <v>1600000</v>
      </c>
    </row>
    <row r="145" spans="1:16" x14ac:dyDescent="0.35">
      <c r="A145">
        <v>143</v>
      </c>
      <c r="B145">
        <v>43</v>
      </c>
      <c r="C145">
        <v>2020</v>
      </c>
      <c r="D145" t="s">
        <v>239</v>
      </c>
      <c r="E145" t="s">
        <v>35</v>
      </c>
      <c r="F145">
        <v>44132</v>
      </c>
      <c r="G145" t="s">
        <v>62</v>
      </c>
      <c r="H145">
        <v>226393</v>
      </c>
      <c r="I145">
        <v>135836</v>
      </c>
      <c r="J145">
        <v>90557</v>
      </c>
      <c r="K145">
        <v>97552118</v>
      </c>
      <c r="L145">
        <v>200000000</v>
      </c>
      <c r="M145">
        <v>150000000</v>
      </c>
      <c r="N145">
        <v>300000</v>
      </c>
      <c r="O145">
        <v>130000</v>
      </c>
      <c r="P145">
        <v>1200000</v>
      </c>
    </row>
    <row r="146" spans="1:16" x14ac:dyDescent="0.35">
      <c r="A146">
        <v>144</v>
      </c>
      <c r="B146">
        <v>44</v>
      </c>
      <c r="C146">
        <v>2020</v>
      </c>
      <c r="D146" t="s">
        <v>240</v>
      </c>
      <c r="E146" t="s">
        <v>104</v>
      </c>
      <c r="F146">
        <v>44060</v>
      </c>
      <c r="G146" t="s">
        <v>38</v>
      </c>
      <c r="H146">
        <v>216151</v>
      </c>
      <c r="I146">
        <v>129691</v>
      </c>
      <c r="J146">
        <v>86460</v>
      </c>
      <c r="K146">
        <v>1102885441</v>
      </c>
      <c r="L146">
        <v>1800000000</v>
      </c>
      <c r="M146">
        <v>220000000</v>
      </c>
      <c r="N146">
        <v>500000</v>
      </c>
      <c r="O146">
        <v>220000</v>
      </c>
      <c r="P146">
        <v>2000000</v>
      </c>
    </row>
    <row r="147" spans="1:16" x14ac:dyDescent="0.35">
      <c r="A147">
        <v>145</v>
      </c>
      <c r="B147">
        <v>45</v>
      </c>
      <c r="C147">
        <v>2020</v>
      </c>
      <c r="D147" t="s">
        <v>16</v>
      </c>
      <c r="E147" t="s">
        <v>17</v>
      </c>
      <c r="F147">
        <v>43567</v>
      </c>
      <c r="G147" t="s">
        <v>18</v>
      </c>
      <c r="H147">
        <v>197536</v>
      </c>
      <c r="I147">
        <v>118522</v>
      </c>
      <c r="J147">
        <v>79014</v>
      </c>
      <c r="K147">
        <v>6214552883</v>
      </c>
      <c r="L147">
        <v>3900000000</v>
      </c>
      <c r="M147">
        <v>300000000</v>
      </c>
      <c r="N147">
        <v>900000</v>
      </c>
      <c r="O147">
        <v>400000</v>
      </c>
      <c r="P147">
        <v>4000000</v>
      </c>
    </row>
    <row r="148" spans="1:16" x14ac:dyDescent="0.35">
      <c r="A148">
        <v>146</v>
      </c>
      <c r="B148">
        <v>46</v>
      </c>
      <c r="C148">
        <v>2020</v>
      </c>
      <c r="D148" t="s">
        <v>241</v>
      </c>
      <c r="E148" t="s">
        <v>61</v>
      </c>
      <c r="F148">
        <v>43598</v>
      </c>
      <c r="G148" t="s">
        <v>21</v>
      </c>
      <c r="H148">
        <v>193509</v>
      </c>
      <c r="I148">
        <v>116105</v>
      </c>
      <c r="J148">
        <v>77404</v>
      </c>
      <c r="K148">
        <v>198774661</v>
      </c>
      <c r="L148">
        <v>600000000</v>
      </c>
      <c r="M148">
        <v>180000000</v>
      </c>
      <c r="N148">
        <v>400000</v>
      </c>
      <c r="O148">
        <v>170000</v>
      </c>
      <c r="P148">
        <v>1600000</v>
      </c>
    </row>
    <row r="149" spans="1:16" x14ac:dyDescent="0.35">
      <c r="A149">
        <v>147</v>
      </c>
      <c r="B149">
        <v>47</v>
      </c>
      <c r="C149">
        <v>2020</v>
      </c>
      <c r="D149" t="s">
        <v>242</v>
      </c>
      <c r="E149" t="s">
        <v>84</v>
      </c>
      <c r="F149">
        <v>43836</v>
      </c>
      <c r="G149" t="s">
        <v>85</v>
      </c>
      <c r="H149">
        <v>179796</v>
      </c>
      <c r="I149">
        <v>107878</v>
      </c>
      <c r="J149">
        <v>71918</v>
      </c>
      <c r="K149">
        <v>612440118</v>
      </c>
      <c r="L149">
        <v>900000000</v>
      </c>
      <c r="M149">
        <v>200000000</v>
      </c>
      <c r="N149">
        <v>450000</v>
      </c>
      <c r="O149">
        <v>190000</v>
      </c>
      <c r="P149">
        <v>1800000</v>
      </c>
    </row>
    <row r="150" spans="1:16" x14ac:dyDescent="0.35">
      <c r="A150">
        <v>148</v>
      </c>
      <c r="B150">
        <v>48</v>
      </c>
      <c r="C150">
        <v>2020</v>
      </c>
      <c r="D150" t="s">
        <v>243</v>
      </c>
      <c r="E150" t="s">
        <v>174</v>
      </c>
      <c r="F150">
        <v>44116</v>
      </c>
      <c r="G150" t="s">
        <v>24</v>
      </c>
      <c r="H150">
        <v>175747</v>
      </c>
      <c r="I150">
        <v>105448</v>
      </c>
      <c r="J150">
        <v>70299</v>
      </c>
      <c r="K150">
        <v>441552993</v>
      </c>
      <c r="L150">
        <v>1200000000</v>
      </c>
      <c r="M150">
        <v>220000000</v>
      </c>
      <c r="N150">
        <v>500000</v>
      </c>
      <c r="O150">
        <v>220000</v>
      </c>
      <c r="P150">
        <v>2000000</v>
      </c>
    </row>
    <row r="151" spans="1:16" x14ac:dyDescent="0.35">
      <c r="A151">
        <v>149</v>
      </c>
      <c r="B151">
        <v>49</v>
      </c>
      <c r="C151">
        <v>2020</v>
      </c>
      <c r="D151" t="s">
        <v>42</v>
      </c>
      <c r="E151" t="s">
        <v>17</v>
      </c>
      <c r="F151">
        <v>43336</v>
      </c>
      <c r="G151" t="s">
        <v>18</v>
      </c>
      <c r="H151">
        <v>169952</v>
      </c>
      <c r="I151">
        <v>101971</v>
      </c>
      <c r="J151">
        <v>67981</v>
      </c>
      <c r="K151">
        <v>9884662114</v>
      </c>
      <c r="L151">
        <v>7000000000</v>
      </c>
      <c r="M151">
        <v>300000000</v>
      </c>
      <c r="N151">
        <v>900000</v>
      </c>
      <c r="O151">
        <v>400000</v>
      </c>
      <c r="P151">
        <v>4000000</v>
      </c>
    </row>
    <row r="152" spans="1:16" x14ac:dyDescent="0.35">
      <c r="A152">
        <v>150</v>
      </c>
      <c r="B152">
        <v>50</v>
      </c>
      <c r="C152">
        <v>2020</v>
      </c>
      <c r="D152" t="s">
        <v>244</v>
      </c>
      <c r="E152" t="s">
        <v>113</v>
      </c>
      <c r="F152">
        <v>44152</v>
      </c>
      <c r="G152" t="s">
        <v>62</v>
      </c>
      <c r="H152">
        <v>169850</v>
      </c>
      <c r="I152">
        <v>101910</v>
      </c>
      <c r="J152">
        <v>67940</v>
      </c>
      <c r="K152">
        <v>388552441</v>
      </c>
      <c r="L152">
        <v>1200000000</v>
      </c>
      <c r="M152">
        <v>180000000</v>
      </c>
      <c r="N152">
        <v>400000</v>
      </c>
      <c r="O152">
        <v>170000</v>
      </c>
      <c r="P152">
        <v>1600000</v>
      </c>
    </row>
    <row r="153" spans="1:16" x14ac:dyDescent="0.35">
      <c r="A153">
        <v>151</v>
      </c>
      <c r="B153">
        <v>51</v>
      </c>
      <c r="C153">
        <v>2020</v>
      </c>
      <c r="D153" t="s">
        <v>43</v>
      </c>
      <c r="E153" t="s">
        <v>17</v>
      </c>
      <c r="F153">
        <v>43238</v>
      </c>
      <c r="G153" t="s">
        <v>18</v>
      </c>
      <c r="H153">
        <v>167679</v>
      </c>
      <c r="I153">
        <v>100607</v>
      </c>
      <c r="J153">
        <v>67072</v>
      </c>
      <c r="K153">
        <v>10442118775</v>
      </c>
      <c r="L153">
        <v>6800000000</v>
      </c>
      <c r="M153">
        <v>300000000</v>
      </c>
      <c r="N153">
        <v>900000</v>
      </c>
      <c r="O153">
        <v>400000</v>
      </c>
      <c r="P153">
        <v>4000000</v>
      </c>
    </row>
    <row r="154" spans="1:16" x14ac:dyDescent="0.35">
      <c r="A154">
        <v>152</v>
      </c>
      <c r="B154">
        <v>52</v>
      </c>
      <c r="C154">
        <v>2020</v>
      </c>
      <c r="D154" t="s">
        <v>245</v>
      </c>
      <c r="E154" t="s">
        <v>246</v>
      </c>
      <c r="F154">
        <v>44062</v>
      </c>
      <c r="G154" t="s">
        <v>59</v>
      </c>
      <c r="H154">
        <v>166644</v>
      </c>
      <c r="I154">
        <v>99986</v>
      </c>
      <c r="J154">
        <v>66658</v>
      </c>
      <c r="K154">
        <v>222994551</v>
      </c>
      <c r="L154">
        <v>500000000</v>
      </c>
      <c r="M154">
        <v>200000000</v>
      </c>
      <c r="N154">
        <v>450000</v>
      </c>
      <c r="O154">
        <v>190000</v>
      </c>
      <c r="P154">
        <v>1800000</v>
      </c>
    </row>
    <row r="155" spans="1:16" x14ac:dyDescent="0.35">
      <c r="A155">
        <v>153</v>
      </c>
      <c r="B155">
        <v>53</v>
      </c>
      <c r="C155">
        <v>2020</v>
      </c>
      <c r="D155" t="s">
        <v>247</v>
      </c>
      <c r="E155" t="s">
        <v>246</v>
      </c>
      <c r="F155">
        <v>43747</v>
      </c>
      <c r="G155" t="s">
        <v>59</v>
      </c>
      <c r="H155">
        <v>154360</v>
      </c>
      <c r="I155">
        <v>92616</v>
      </c>
      <c r="J155">
        <v>61744</v>
      </c>
      <c r="K155">
        <v>198110552</v>
      </c>
      <c r="L155">
        <v>400000000</v>
      </c>
      <c r="M155">
        <v>200000000</v>
      </c>
      <c r="N155">
        <v>450000</v>
      </c>
      <c r="O155">
        <v>190000</v>
      </c>
      <c r="P155">
        <v>1800000</v>
      </c>
    </row>
    <row r="156" spans="1:16" x14ac:dyDescent="0.35">
      <c r="A156">
        <v>154</v>
      </c>
      <c r="B156">
        <v>54</v>
      </c>
      <c r="C156">
        <v>2020</v>
      </c>
      <c r="D156" t="s">
        <v>248</v>
      </c>
      <c r="E156" t="s">
        <v>249</v>
      </c>
      <c r="F156">
        <v>43927</v>
      </c>
      <c r="G156" t="s">
        <v>250</v>
      </c>
      <c r="H156">
        <v>154016</v>
      </c>
      <c r="I156">
        <v>92410</v>
      </c>
      <c r="J156">
        <v>61606</v>
      </c>
      <c r="K156">
        <v>544882661</v>
      </c>
      <c r="L156">
        <v>1200000000</v>
      </c>
      <c r="M156">
        <v>200000000</v>
      </c>
      <c r="N156">
        <v>450000</v>
      </c>
      <c r="O156">
        <v>190000</v>
      </c>
      <c r="P156">
        <v>1800000</v>
      </c>
    </row>
    <row r="157" spans="1:16" x14ac:dyDescent="0.35">
      <c r="A157">
        <v>155</v>
      </c>
      <c r="B157">
        <v>55</v>
      </c>
      <c r="C157">
        <v>2020</v>
      </c>
      <c r="D157" t="s">
        <v>251</v>
      </c>
      <c r="E157" t="s">
        <v>115</v>
      </c>
      <c r="F157">
        <v>44081</v>
      </c>
      <c r="G157" t="s">
        <v>24</v>
      </c>
      <c r="H157">
        <v>153926</v>
      </c>
      <c r="I157">
        <v>92356</v>
      </c>
      <c r="J157">
        <v>61570</v>
      </c>
      <c r="K157">
        <v>498661774</v>
      </c>
      <c r="L157">
        <v>1100000000</v>
      </c>
      <c r="M157">
        <v>210000000</v>
      </c>
      <c r="N157">
        <v>480000</v>
      </c>
      <c r="O157">
        <v>200000</v>
      </c>
      <c r="P157">
        <v>1900000</v>
      </c>
    </row>
    <row r="158" spans="1:16" x14ac:dyDescent="0.35">
      <c r="A158">
        <v>156</v>
      </c>
      <c r="B158">
        <v>56</v>
      </c>
      <c r="C158">
        <v>2020</v>
      </c>
      <c r="D158" t="s">
        <v>252</v>
      </c>
      <c r="E158" t="s">
        <v>104</v>
      </c>
      <c r="F158">
        <v>43899</v>
      </c>
      <c r="G158" t="s">
        <v>38</v>
      </c>
      <c r="H158">
        <v>153037</v>
      </c>
      <c r="I158">
        <v>91822</v>
      </c>
      <c r="J158">
        <v>61215</v>
      </c>
      <c r="K158">
        <v>1208441229</v>
      </c>
      <c r="L158">
        <v>1900000000</v>
      </c>
      <c r="M158">
        <v>220000000</v>
      </c>
      <c r="N158">
        <v>500000</v>
      </c>
      <c r="O158">
        <v>220000</v>
      </c>
      <c r="P158">
        <v>2000000</v>
      </c>
    </row>
    <row r="159" spans="1:16" x14ac:dyDescent="0.35">
      <c r="A159">
        <v>157</v>
      </c>
      <c r="B159">
        <v>57</v>
      </c>
      <c r="C159">
        <v>2020</v>
      </c>
      <c r="D159" t="s">
        <v>253</v>
      </c>
      <c r="E159" t="s">
        <v>35</v>
      </c>
      <c r="F159">
        <v>43990</v>
      </c>
      <c r="G159" t="s">
        <v>38</v>
      </c>
      <c r="H159">
        <v>151153</v>
      </c>
      <c r="I159">
        <v>90692</v>
      </c>
      <c r="J159">
        <v>60461</v>
      </c>
      <c r="K159">
        <v>144882310</v>
      </c>
      <c r="L159">
        <v>300000000</v>
      </c>
      <c r="M159">
        <v>150000000</v>
      </c>
      <c r="N159">
        <v>300000</v>
      </c>
      <c r="O159">
        <v>130000</v>
      </c>
      <c r="P159">
        <v>1200000</v>
      </c>
    </row>
    <row r="160" spans="1:16" x14ac:dyDescent="0.35">
      <c r="A160">
        <v>158</v>
      </c>
      <c r="B160">
        <v>58</v>
      </c>
      <c r="C160">
        <v>2020</v>
      </c>
      <c r="D160" t="s">
        <v>41</v>
      </c>
      <c r="E160" t="s">
        <v>17</v>
      </c>
      <c r="F160">
        <v>42996</v>
      </c>
      <c r="G160" t="s">
        <v>18</v>
      </c>
      <c r="H160">
        <v>150656</v>
      </c>
      <c r="I160">
        <v>90394</v>
      </c>
      <c r="J160">
        <v>60262</v>
      </c>
      <c r="K160">
        <v>7118552441</v>
      </c>
      <c r="L160">
        <v>5500000000</v>
      </c>
      <c r="M160">
        <v>300000000</v>
      </c>
      <c r="N160">
        <v>900000</v>
      </c>
      <c r="O160">
        <v>400000</v>
      </c>
      <c r="P160">
        <v>4000000</v>
      </c>
    </row>
    <row r="161" spans="1:16" x14ac:dyDescent="0.35">
      <c r="A161">
        <v>159</v>
      </c>
      <c r="B161">
        <v>59</v>
      </c>
      <c r="C161">
        <v>2020</v>
      </c>
      <c r="D161" t="s">
        <v>254</v>
      </c>
      <c r="E161" t="s">
        <v>255</v>
      </c>
      <c r="F161">
        <v>43976</v>
      </c>
      <c r="G161" t="s">
        <v>21</v>
      </c>
      <c r="H161">
        <v>146068</v>
      </c>
      <c r="I161">
        <v>87641</v>
      </c>
      <c r="J161">
        <v>58427</v>
      </c>
      <c r="K161">
        <v>177994228</v>
      </c>
      <c r="L161">
        <v>400000000</v>
      </c>
      <c r="M161">
        <v>150000000</v>
      </c>
      <c r="N161">
        <v>300000</v>
      </c>
      <c r="O161">
        <v>130000</v>
      </c>
      <c r="P161">
        <v>1200000</v>
      </c>
    </row>
    <row r="162" spans="1:16" x14ac:dyDescent="0.35">
      <c r="A162">
        <v>160</v>
      </c>
      <c r="B162">
        <v>60</v>
      </c>
      <c r="C162">
        <v>2020</v>
      </c>
      <c r="D162" t="s">
        <v>256</v>
      </c>
      <c r="E162" t="s">
        <v>174</v>
      </c>
      <c r="F162">
        <v>44158</v>
      </c>
      <c r="G162" t="s">
        <v>24</v>
      </c>
      <c r="H162">
        <v>145146</v>
      </c>
      <c r="I162">
        <v>87088</v>
      </c>
      <c r="J162">
        <v>58058</v>
      </c>
      <c r="K162">
        <v>388441772</v>
      </c>
      <c r="L162">
        <v>1300000000</v>
      </c>
      <c r="M162">
        <v>220000000</v>
      </c>
      <c r="N162">
        <v>500000</v>
      </c>
      <c r="O162">
        <v>220000</v>
      </c>
      <c r="P162">
        <v>2000000</v>
      </c>
    </row>
    <row r="163" spans="1:16" x14ac:dyDescent="0.35">
      <c r="A163">
        <v>161</v>
      </c>
      <c r="B163">
        <v>61</v>
      </c>
      <c r="C163">
        <v>2020</v>
      </c>
      <c r="D163" t="s">
        <v>257</v>
      </c>
      <c r="E163" t="s">
        <v>258</v>
      </c>
      <c r="F163">
        <v>44008</v>
      </c>
      <c r="G163" t="s">
        <v>259</v>
      </c>
      <c r="H163">
        <v>143791</v>
      </c>
      <c r="I163">
        <v>86275</v>
      </c>
      <c r="J163">
        <v>57516</v>
      </c>
      <c r="K163">
        <v>266118994</v>
      </c>
      <c r="L163">
        <v>700000000</v>
      </c>
      <c r="M163">
        <v>150000000</v>
      </c>
      <c r="N163">
        <v>300000</v>
      </c>
      <c r="O163">
        <v>130000</v>
      </c>
      <c r="P163">
        <v>1200000</v>
      </c>
    </row>
    <row r="164" spans="1:16" x14ac:dyDescent="0.35">
      <c r="A164">
        <v>162</v>
      </c>
      <c r="B164">
        <v>62</v>
      </c>
      <c r="C164">
        <v>2020</v>
      </c>
      <c r="D164" t="s">
        <v>260</v>
      </c>
      <c r="E164" t="s">
        <v>77</v>
      </c>
      <c r="F164">
        <v>44038</v>
      </c>
      <c r="G164" t="s">
        <v>172</v>
      </c>
      <c r="H164">
        <v>139900</v>
      </c>
      <c r="I164">
        <v>83940</v>
      </c>
      <c r="J164">
        <v>55960</v>
      </c>
      <c r="K164">
        <v>299552118</v>
      </c>
      <c r="L164">
        <v>800000000</v>
      </c>
      <c r="M164">
        <v>150000000</v>
      </c>
      <c r="N164">
        <v>300000</v>
      </c>
      <c r="O164">
        <v>130000</v>
      </c>
      <c r="P164">
        <v>1200000</v>
      </c>
    </row>
    <row r="165" spans="1:16" x14ac:dyDescent="0.35">
      <c r="A165">
        <v>163</v>
      </c>
      <c r="B165">
        <v>63</v>
      </c>
      <c r="C165">
        <v>2020</v>
      </c>
      <c r="D165" t="s">
        <v>261</v>
      </c>
      <c r="E165" t="s">
        <v>249</v>
      </c>
      <c r="F165">
        <v>44046</v>
      </c>
      <c r="G165" t="s">
        <v>250</v>
      </c>
      <c r="H165">
        <v>124815</v>
      </c>
      <c r="I165">
        <v>74889</v>
      </c>
      <c r="J165">
        <v>49926</v>
      </c>
      <c r="K165">
        <v>312884661</v>
      </c>
      <c r="L165">
        <v>900000000</v>
      </c>
      <c r="M165">
        <v>200000000</v>
      </c>
      <c r="N165">
        <v>450000</v>
      </c>
      <c r="O165">
        <v>190000</v>
      </c>
      <c r="P165">
        <v>1800000</v>
      </c>
    </row>
    <row r="166" spans="1:16" x14ac:dyDescent="0.35">
      <c r="A166">
        <v>164</v>
      </c>
      <c r="B166">
        <v>64</v>
      </c>
      <c r="C166">
        <v>2020</v>
      </c>
      <c r="D166" t="s">
        <v>95</v>
      </c>
      <c r="E166" t="s">
        <v>17</v>
      </c>
      <c r="F166">
        <v>42492</v>
      </c>
      <c r="G166" t="s">
        <v>18</v>
      </c>
      <c r="H166">
        <v>123591</v>
      </c>
      <c r="I166">
        <v>74155</v>
      </c>
      <c r="J166">
        <v>49436</v>
      </c>
      <c r="K166">
        <v>4887552991</v>
      </c>
      <c r="L166">
        <v>3800000000</v>
      </c>
      <c r="M166">
        <v>280000000</v>
      </c>
      <c r="N166">
        <v>800000</v>
      </c>
      <c r="O166">
        <v>350000</v>
      </c>
      <c r="P166">
        <v>3500000</v>
      </c>
    </row>
    <row r="167" spans="1:16" x14ac:dyDescent="0.35">
      <c r="A167">
        <v>165</v>
      </c>
      <c r="B167">
        <v>65</v>
      </c>
      <c r="C167">
        <v>2020</v>
      </c>
      <c r="D167" t="s">
        <v>262</v>
      </c>
      <c r="E167" t="s">
        <v>115</v>
      </c>
      <c r="F167">
        <v>44144</v>
      </c>
      <c r="G167" t="s">
        <v>24</v>
      </c>
      <c r="H167">
        <v>123441</v>
      </c>
      <c r="I167">
        <v>74065</v>
      </c>
      <c r="J167">
        <v>49376</v>
      </c>
      <c r="K167">
        <v>566118884</v>
      </c>
      <c r="L167">
        <v>1200000000</v>
      </c>
      <c r="M167">
        <v>210000000</v>
      </c>
      <c r="N167">
        <v>480000</v>
      </c>
      <c r="O167">
        <v>200000</v>
      </c>
      <c r="P167">
        <v>1900000</v>
      </c>
    </row>
    <row r="168" spans="1:16" x14ac:dyDescent="0.35">
      <c r="A168">
        <v>166</v>
      </c>
      <c r="B168">
        <v>66</v>
      </c>
      <c r="C168">
        <v>2020</v>
      </c>
      <c r="D168" t="s">
        <v>263</v>
      </c>
      <c r="E168" t="s">
        <v>97</v>
      </c>
      <c r="F168">
        <v>43871</v>
      </c>
      <c r="G168" t="s">
        <v>98</v>
      </c>
      <c r="H168">
        <v>121621</v>
      </c>
      <c r="I168">
        <v>72973</v>
      </c>
      <c r="J168">
        <v>48648</v>
      </c>
      <c r="K168">
        <v>388994552</v>
      </c>
      <c r="L168">
        <v>900000000</v>
      </c>
      <c r="M168">
        <v>180000000</v>
      </c>
      <c r="N168">
        <v>400000</v>
      </c>
      <c r="O168">
        <v>170000</v>
      </c>
      <c r="P168">
        <v>1600000</v>
      </c>
    </row>
    <row r="169" spans="1:16" x14ac:dyDescent="0.35">
      <c r="A169">
        <v>167</v>
      </c>
      <c r="B169">
        <v>67</v>
      </c>
      <c r="C169">
        <v>2020</v>
      </c>
      <c r="D169" t="s">
        <v>264</v>
      </c>
      <c r="E169" t="s">
        <v>35</v>
      </c>
      <c r="F169">
        <v>43858</v>
      </c>
      <c r="G169" t="s">
        <v>24</v>
      </c>
      <c r="H169">
        <v>121293</v>
      </c>
      <c r="I169">
        <v>72776</v>
      </c>
      <c r="J169">
        <v>48517</v>
      </c>
      <c r="K169">
        <v>211552771</v>
      </c>
      <c r="L169">
        <v>400000000</v>
      </c>
      <c r="M169">
        <v>180000000</v>
      </c>
      <c r="N169">
        <v>400000</v>
      </c>
      <c r="O169">
        <v>170000</v>
      </c>
      <c r="P169">
        <v>1600000</v>
      </c>
    </row>
    <row r="170" spans="1:16" x14ac:dyDescent="0.35">
      <c r="A170">
        <v>168</v>
      </c>
      <c r="B170">
        <v>68</v>
      </c>
      <c r="C170">
        <v>2020</v>
      </c>
      <c r="D170" t="s">
        <v>94</v>
      </c>
      <c r="E170" t="s">
        <v>17</v>
      </c>
      <c r="F170">
        <v>42653</v>
      </c>
      <c r="G170" t="s">
        <v>18</v>
      </c>
      <c r="H170">
        <v>119148</v>
      </c>
      <c r="I170">
        <v>71489</v>
      </c>
      <c r="J170">
        <v>47659</v>
      </c>
      <c r="K170">
        <v>6882441903</v>
      </c>
      <c r="L170">
        <v>4500000000</v>
      </c>
      <c r="M170">
        <v>300000000</v>
      </c>
      <c r="N170">
        <v>900000</v>
      </c>
      <c r="O170">
        <v>400000</v>
      </c>
      <c r="P170">
        <v>4000000</v>
      </c>
    </row>
    <row r="171" spans="1:16" x14ac:dyDescent="0.35">
      <c r="A171">
        <v>169</v>
      </c>
      <c r="B171">
        <v>69</v>
      </c>
      <c r="C171">
        <v>2020</v>
      </c>
      <c r="D171" t="s">
        <v>265</v>
      </c>
      <c r="E171" t="s">
        <v>166</v>
      </c>
      <c r="F171">
        <v>43837</v>
      </c>
      <c r="G171" t="s">
        <v>167</v>
      </c>
      <c r="H171">
        <v>117785</v>
      </c>
      <c r="I171">
        <v>70671</v>
      </c>
      <c r="J171">
        <v>47114</v>
      </c>
      <c r="K171">
        <v>188552771</v>
      </c>
      <c r="L171">
        <v>300000000</v>
      </c>
      <c r="M171">
        <v>150000000</v>
      </c>
      <c r="N171">
        <v>300000</v>
      </c>
      <c r="O171">
        <v>130000</v>
      </c>
      <c r="P171">
        <v>1200000</v>
      </c>
    </row>
    <row r="172" spans="1:16" x14ac:dyDescent="0.35">
      <c r="A172">
        <v>170</v>
      </c>
      <c r="B172">
        <v>70</v>
      </c>
      <c r="C172">
        <v>2020</v>
      </c>
      <c r="D172" t="s">
        <v>266</v>
      </c>
      <c r="E172" t="s">
        <v>267</v>
      </c>
      <c r="F172">
        <v>43976</v>
      </c>
      <c r="G172" t="s">
        <v>98</v>
      </c>
      <c r="H172">
        <v>117570</v>
      </c>
      <c r="I172">
        <v>70542</v>
      </c>
      <c r="J172">
        <v>47028</v>
      </c>
      <c r="K172">
        <v>144882119</v>
      </c>
      <c r="L172">
        <v>300000000</v>
      </c>
      <c r="M172">
        <v>150000000</v>
      </c>
      <c r="N172">
        <v>300000</v>
      </c>
      <c r="O172">
        <v>130000</v>
      </c>
      <c r="P172">
        <v>1200000</v>
      </c>
    </row>
    <row r="173" spans="1:16" x14ac:dyDescent="0.35">
      <c r="A173">
        <v>171</v>
      </c>
      <c r="B173">
        <v>71</v>
      </c>
      <c r="C173">
        <v>2020</v>
      </c>
      <c r="D173" t="s">
        <v>268</v>
      </c>
      <c r="E173" t="s">
        <v>269</v>
      </c>
      <c r="F173">
        <v>44123</v>
      </c>
      <c r="G173" t="s">
        <v>270</v>
      </c>
      <c r="H173">
        <v>114503</v>
      </c>
      <c r="I173">
        <v>68702</v>
      </c>
      <c r="J173">
        <v>45801</v>
      </c>
      <c r="K173">
        <v>522774661</v>
      </c>
      <c r="L173">
        <v>1000000000</v>
      </c>
      <c r="M173">
        <v>200000000</v>
      </c>
      <c r="N173">
        <v>450000</v>
      </c>
      <c r="O173">
        <v>190000</v>
      </c>
      <c r="P173">
        <v>1800000</v>
      </c>
    </row>
    <row r="174" spans="1:16" x14ac:dyDescent="0.35">
      <c r="A174">
        <v>172</v>
      </c>
      <c r="B174">
        <v>72</v>
      </c>
      <c r="C174">
        <v>2020</v>
      </c>
      <c r="D174" t="s">
        <v>271</v>
      </c>
      <c r="E174" t="s">
        <v>100</v>
      </c>
      <c r="F174">
        <v>44161</v>
      </c>
      <c r="G174" t="s">
        <v>172</v>
      </c>
      <c r="H174">
        <v>114466</v>
      </c>
      <c r="I174">
        <v>68680</v>
      </c>
      <c r="J174">
        <v>45786</v>
      </c>
      <c r="K174">
        <v>211552884</v>
      </c>
      <c r="L174">
        <v>400000000</v>
      </c>
      <c r="M174">
        <v>120000000</v>
      </c>
      <c r="N174">
        <v>200000</v>
      </c>
      <c r="O174">
        <v>90000</v>
      </c>
      <c r="P174">
        <v>700000</v>
      </c>
    </row>
    <row r="175" spans="1:16" x14ac:dyDescent="0.35">
      <c r="A175">
        <v>173</v>
      </c>
      <c r="B175">
        <v>73</v>
      </c>
      <c r="C175">
        <v>2020</v>
      </c>
      <c r="D175" t="s">
        <v>272</v>
      </c>
      <c r="E175" t="s">
        <v>273</v>
      </c>
      <c r="F175">
        <v>43957</v>
      </c>
      <c r="G175" t="s">
        <v>80</v>
      </c>
      <c r="H175">
        <v>114286</v>
      </c>
      <c r="I175">
        <v>68572</v>
      </c>
      <c r="J175">
        <v>45714</v>
      </c>
      <c r="K175">
        <v>98441552</v>
      </c>
      <c r="L175">
        <v>200000000</v>
      </c>
      <c r="M175">
        <v>100000000</v>
      </c>
      <c r="N175">
        <v>180000</v>
      </c>
      <c r="O175">
        <v>70000</v>
      </c>
      <c r="P175">
        <v>500000</v>
      </c>
    </row>
    <row r="176" spans="1:16" x14ac:dyDescent="0.35">
      <c r="A176">
        <v>174</v>
      </c>
      <c r="B176">
        <v>74</v>
      </c>
      <c r="C176">
        <v>2020</v>
      </c>
      <c r="D176" t="s">
        <v>105</v>
      </c>
      <c r="E176" t="s">
        <v>17</v>
      </c>
      <c r="F176">
        <v>42779</v>
      </c>
      <c r="G176" t="s">
        <v>18</v>
      </c>
      <c r="H176">
        <v>113191</v>
      </c>
      <c r="I176">
        <v>67915</v>
      </c>
      <c r="J176">
        <v>45276</v>
      </c>
      <c r="K176">
        <v>5774118662</v>
      </c>
      <c r="L176">
        <v>4200000000</v>
      </c>
      <c r="M176">
        <v>300000000</v>
      </c>
      <c r="N176">
        <v>900000</v>
      </c>
      <c r="O176">
        <v>400000</v>
      </c>
      <c r="P176">
        <v>4000000</v>
      </c>
    </row>
    <row r="177" spans="1:16" x14ac:dyDescent="0.35">
      <c r="A177">
        <v>175</v>
      </c>
      <c r="B177">
        <v>75</v>
      </c>
      <c r="C177">
        <v>2020</v>
      </c>
      <c r="D177" t="s">
        <v>274</v>
      </c>
      <c r="E177" t="s">
        <v>275</v>
      </c>
      <c r="F177">
        <v>44097</v>
      </c>
      <c r="G177" t="s">
        <v>98</v>
      </c>
      <c r="H177">
        <v>110801</v>
      </c>
      <c r="I177">
        <v>66481</v>
      </c>
      <c r="J177">
        <v>44320</v>
      </c>
      <c r="K177">
        <v>188994552</v>
      </c>
      <c r="L177">
        <v>300000000</v>
      </c>
      <c r="M177">
        <v>150000000</v>
      </c>
      <c r="N177">
        <v>300000</v>
      </c>
      <c r="O177">
        <v>130000</v>
      </c>
      <c r="P177">
        <v>1200000</v>
      </c>
    </row>
    <row r="178" spans="1:16" x14ac:dyDescent="0.35">
      <c r="A178">
        <v>176</v>
      </c>
      <c r="B178">
        <v>76</v>
      </c>
      <c r="C178">
        <v>2020</v>
      </c>
      <c r="D178" t="s">
        <v>276</v>
      </c>
      <c r="E178" t="s">
        <v>277</v>
      </c>
      <c r="F178">
        <v>43941</v>
      </c>
      <c r="G178" t="s">
        <v>24</v>
      </c>
      <c r="H178">
        <v>109203</v>
      </c>
      <c r="I178">
        <v>65522</v>
      </c>
      <c r="J178">
        <v>43681</v>
      </c>
      <c r="K178">
        <v>144882661</v>
      </c>
      <c r="L178">
        <v>500000000</v>
      </c>
      <c r="M178">
        <v>200000000</v>
      </c>
      <c r="N178">
        <v>450000</v>
      </c>
      <c r="O178">
        <v>190000</v>
      </c>
      <c r="P178">
        <v>1800000</v>
      </c>
    </row>
    <row r="179" spans="1:16" x14ac:dyDescent="0.35">
      <c r="A179">
        <v>177</v>
      </c>
      <c r="B179">
        <v>77</v>
      </c>
      <c r="C179">
        <v>2020</v>
      </c>
      <c r="D179" t="s">
        <v>278</v>
      </c>
      <c r="E179" t="s">
        <v>279</v>
      </c>
      <c r="F179">
        <v>44062</v>
      </c>
      <c r="G179" t="s">
        <v>62</v>
      </c>
      <c r="H179">
        <v>108862</v>
      </c>
      <c r="I179">
        <v>65317</v>
      </c>
      <c r="J179">
        <v>43545</v>
      </c>
      <c r="K179">
        <v>277552118</v>
      </c>
      <c r="L179">
        <v>600000000</v>
      </c>
      <c r="M179">
        <v>150000000</v>
      </c>
      <c r="N179">
        <v>300000</v>
      </c>
      <c r="O179">
        <v>130000</v>
      </c>
      <c r="P179">
        <v>1200000</v>
      </c>
    </row>
    <row r="180" spans="1:16" x14ac:dyDescent="0.35">
      <c r="A180">
        <v>178</v>
      </c>
      <c r="B180">
        <v>78</v>
      </c>
      <c r="C180">
        <v>2020</v>
      </c>
      <c r="D180" t="s">
        <v>280</v>
      </c>
      <c r="E180" t="s">
        <v>281</v>
      </c>
      <c r="F180">
        <v>43991</v>
      </c>
      <c r="G180" t="s">
        <v>24</v>
      </c>
      <c r="H180">
        <v>107773</v>
      </c>
      <c r="I180">
        <v>64664</v>
      </c>
      <c r="J180">
        <v>43109</v>
      </c>
      <c r="K180">
        <v>612884441</v>
      </c>
      <c r="L180">
        <v>900000000</v>
      </c>
      <c r="M180">
        <v>210000000</v>
      </c>
      <c r="N180">
        <v>480000</v>
      </c>
      <c r="O180">
        <v>200000</v>
      </c>
      <c r="P180">
        <v>1900000</v>
      </c>
    </row>
    <row r="181" spans="1:16" x14ac:dyDescent="0.35">
      <c r="A181">
        <v>179</v>
      </c>
      <c r="B181">
        <v>79</v>
      </c>
      <c r="C181">
        <v>2020</v>
      </c>
      <c r="D181" t="s">
        <v>282</v>
      </c>
      <c r="E181" t="s">
        <v>77</v>
      </c>
      <c r="F181">
        <v>44158</v>
      </c>
      <c r="G181" t="s">
        <v>167</v>
      </c>
      <c r="H181">
        <v>106682</v>
      </c>
      <c r="I181">
        <v>64009</v>
      </c>
      <c r="J181">
        <v>42673</v>
      </c>
      <c r="K181">
        <v>188552994</v>
      </c>
      <c r="L181">
        <v>400000000</v>
      </c>
      <c r="M181">
        <v>150000000</v>
      </c>
      <c r="N181">
        <v>300000</v>
      </c>
      <c r="O181">
        <v>130000</v>
      </c>
      <c r="P181">
        <v>1200000</v>
      </c>
    </row>
    <row r="182" spans="1:16" x14ac:dyDescent="0.35">
      <c r="A182">
        <v>180</v>
      </c>
      <c r="B182">
        <v>80</v>
      </c>
      <c r="C182">
        <v>2020</v>
      </c>
      <c r="D182" t="s">
        <v>283</v>
      </c>
      <c r="E182" t="s">
        <v>166</v>
      </c>
      <c r="F182">
        <v>43976</v>
      </c>
      <c r="G182" t="s">
        <v>62</v>
      </c>
      <c r="H182">
        <v>105874</v>
      </c>
      <c r="I182">
        <v>63524</v>
      </c>
      <c r="J182">
        <v>42350</v>
      </c>
      <c r="K182">
        <v>244118552</v>
      </c>
      <c r="L182">
        <v>500000000</v>
      </c>
      <c r="M182">
        <v>150000000</v>
      </c>
      <c r="N182">
        <v>300000</v>
      </c>
      <c r="O182">
        <v>130000</v>
      </c>
      <c r="P182">
        <v>1200000</v>
      </c>
    </row>
    <row r="183" spans="1:16" x14ac:dyDescent="0.35">
      <c r="A183">
        <v>181</v>
      </c>
      <c r="B183">
        <v>81</v>
      </c>
      <c r="C183">
        <v>2020</v>
      </c>
      <c r="D183" t="s">
        <v>284</v>
      </c>
      <c r="E183" t="s">
        <v>133</v>
      </c>
      <c r="F183">
        <v>43927</v>
      </c>
      <c r="G183" t="s">
        <v>250</v>
      </c>
      <c r="H183">
        <v>105056</v>
      </c>
      <c r="I183">
        <v>63034</v>
      </c>
      <c r="J183">
        <v>42022</v>
      </c>
      <c r="K183">
        <v>311774882</v>
      </c>
      <c r="L183">
        <v>700000000</v>
      </c>
      <c r="M183">
        <v>200000000</v>
      </c>
      <c r="N183">
        <v>450000</v>
      </c>
      <c r="O183">
        <v>190000</v>
      </c>
      <c r="P183">
        <v>1800000</v>
      </c>
    </row>
    <row r="184" spans="1:16" x14ac:dyDescent="0.35">
      <c r="A184">
        <v>182</v>
      </c>
      <c r="B184">
        <v>82</v>
      </c>
      <c r="C184">
        <v>2020</v>
      </c>
      <c r="D184" t="s">
        <v>285</v>
      </c>
      <c r="E184" t="s">
        <v>286</v>
      </c>
      <c r="F184">
        <v>44060</v>
      </c>
      <c r="G184" t="s">
        <v>287</v>
      </c>
      <c r="H184">
        <v>99746</v>
      </c>
      <c r="I184">
        <v>59848</v>
      </c>
      <c r="J184">
        <v>39898</v>
      </c>
      <c r="K184">
        <v>344552771</v>
      </c>
      <c r="L184">
        <v>700000000</v>
      </c>
      <c r="M184">
        <v>180000000</v>
      </c>
      <c r="N184">
        <v>400000</v>
      </c>
      <c r="O184">
        <v>170000</v>
      </c>
      <c r="P184">
        <v>1600000</v>
      </c>
    </row>
    <row r="185" spans="1:16" x14ac:dyDescent="0.35">
      <c r="A185">
        <v>183</v>
      </c>
      <c r="B185">
        <v>83</v>
      </c>
      <c r="C185">
        <v>2020</v>
      </c>
      <c r="D185" t="s">
        <v>288</v>
      </c>
      <c r="E185" t="s">
        <v>82</v>
      </c>
      <c r="F185">
        <v>44180</v>
      </c>
      <c r="G185" t="s">
        <v>24</v>
      </c>
      <c r="H185">
        <v>99065</v>
      </c>
      <c r="I185">
        <v>59439</v>
      </c>
      <c r="J185">
        <v>39626</v>
      </c>
      <c r="K185">
        <v>322884661</v>
      </c>
      <c r="L185">
        <v>1200000000</v>
      </c>
      <c r="M185">
        <v>210000000</v>
      </c>
      <c r="N185">
        <v>480000</v>
      </c>
      <c r="O185">
        <v>200000</v>
      </c>
      <c r="P185">
        <v>1900000</v>
      </c>
    </row>
    <row r="186" spans="1:16" x14ac:dyDescent="0.35">
      <c r="A186">
        <v>184</v>
      </c>
      <c r="B186">
        <v>84</v>
      </c>
      <c r="C186">
        <v>2020</v>
      </c>
      <c r="D186" t="s">
        <v>289</v>
      </c>
      <c r="E186" t="s">
        <v>290</v>
      </c>
      <c r="F186">
        <v>44055</v>
      </c>
      <c r="G186" t="s">
        <v>98</v>
      </c>
      <c r="H186">
        <v>98239</v>
      </c>
      <c r="I186">
        <v>58943</v>
      </c>
      <c r="J186">
        <v>39296</v>
      </c>
      <c r="K186">
        <v>122774552</v>
      </c>
      <c r="L186">
        <v>300000000</v>
      </c>
      <c r="M186">
        <v>120000000</v>
      </c>
      <c r="N186">
        <v>200000</v>
      </c>
      <c r="O186">
        <v>90000</v>
      </c>
      <c r="P186">
        <v>700000</v>
      </c>
    </row>
    <row r="187" spans="1:16" x14ac:dyDescent="0.35">
      <c r="A187">
        <v>185</v>
      </c>
      <c r="B187">
        <v>85</v>
      </c>
      <c r="C187">
        <v>2020</v>
      </c>
      <c r="D187" t="s">
        <v>46</v>
      </c>
      <c r="E187" t="s">
        <v>47</v>
      </c>
      <c r="F187">
        <v>43560</v>
      </c>
      <c r="G187" t="s">
        <v>48</v>
      </c>
      <c r="H187">
        <v>98035</v>
      </c>
      <c r="I187">
        <v>58821</v>
      </c>
      <c r="J187">
        <v>39214</v>
      </c>
      <c r="K187">
        <v>3884552991</v>
      </c>
      <c r="L187">
        <v>6500000000</v>
      </c>
      <c r="M187">
        <v>300000000</v>
      </c>
      <c r="N187">
        <v>900000</v>
      </c>
      <c r="O187">
        <v>400000</v>
      </c>
      <c r="P187">
        <v>4000000</v>
      </c>
    </row>
    <row r="188" spans="1:16" x14ac:dyDescent="0.35">
      <c r="A188">
        <v>186</v>
      </c>
      <c r="B188">
        <v>86</v>
      </c>
      <c r="C188">
        <v>2020</v>
      </c>
      <c r="D188" t="s">
        <v>291</v>
      </c>
      <c r="E188" t="s">
        <v>102</v>
      </c>
      <c r="F188">
        <v>43962</v>
      </c>
      <c r="G188" t="s">
        <v>98</v>
      </c>
      <c r="H188">
        <v>97991</v>
      </c>
      <c r="I188">
        <v>58795</v>
      </c>
      <c r="J188">
        <v>39196</v>
      </c>
      <c r="K188">
        <v>211552994</v>
      </c>
      <c r="L188">
        <v>500000000</v>
      </c>
      <c r="M188">
        <v>150000000</v>
      </c>
      <c r="N188">
        <v>300000</v>
      </c>
      <c r="O188">
        <v>130000</v>
      </c>
      <c r="P188">
        <v>1200000</v>
      </c>
    </row>
    <row r="189" spans="1:16" x14ac:dyDescent="0.35">
      <c r="A189">
        <v>187</v>
      </c>
      <c r="B189">
        <v>87</v>
      </c>
      <c r="C189">
        <v>2020</v>
      </c>
      <c r="D189" t="s">
        <v>292</v>
      </c>
      <c r="E189" t="s">
        <v>293</v>
      </c>
      <c r="F189">
        <v>44158</v>
      </c>
      <c r="G189" t="s">
        <v>62</v>
      </c>
      <c r="H189">
        <v>97577</v>
      </c>
      <c r="I189">
        <v>58546</v>
      </c>
      <c r="J189">
        <v>39031</v>
      </c>
      <c r="K189">
        <v>166884552</v>
      </c>
      <c r="L189">
        <v>600000000</v>
      </c>
      <c r="M189">
        <v>150000000</v>
      </c>
      <c r="N189">
        <v>300000</v>
      </c>
      <c r="O189">
        <v>130000</v>
      </c>
      <c r="P189">
        <v>1200000</v>
      </c>
    </row>
    <row r="190" spans="1:16" x14ac:dyDescent="0.35">
      <c r="A190">
        <v>188</v>
      </c>
      <c r="B190">
        <v>88</v>
      </c>
      <c r="C190">
        <v>2020</v>
      </c>
      <c r="D190" t="s">
        <v>125</v>
      </c>
      <c r="E190" t="s">
        <v>17</v>
      </c>
      <c r="F190">
        <v>42338</v>
      </c>
      <c r="G190" t="s">
        <v>18</v>
      </c>
      <c r="H190">
        <v>97139</v>
      </c>
      <c r="I190">
        <v>58283</v>
      </c>
      <c r="J190">
        <v>38856</v>
      </c>
      <c r="K190">
        <v>3998441552</v>
      </c>
      <c r="L190">
        <v>3500000000</v>
      </c>
      <c r="M190">
        <v>280000000</v>
      </c>
      <c r="N190">
        <v>800000</v>
      </c>
      <c r="O190">
        <v>350000</v>
      </c>
      <c r="P190">
        <v>3500000</v>
      </c>
    </row>
    <row r="191" spans="1:16" x14ac:dyDescent="0.35">
      <c r="A191">
        <v>189</v>
      </c>
      <c r="B191">
        <v>89</v>
      </c>
      <c r="C191">
        <v>2020</v>
      </c>
      <c r="D191" t="s">
        <v>294</v>
      </c>
      <c r="E191" t="s">
        <v>144</v>
      </c>
      <c r="F191">
        <v>43966</v>
      </c>
      <c r="G191" t="s">
        <v>167</v>
      </c>
      <c r="H191">
        <v>95850</v>
      </c>
      <c r="I191">
        <v>57510</v>
      </c>
      <c r="J191">
        <v>38340</v>
      </c>
      <c r="K191">
        <v>144552118</v>
      </c>
      <c r="L191">
        <v>400000000</v>
      </c>
      <c r="M191">
        <v>120000000</v>
      </c>
      <c r="N191">
        <v>200000</v>
      </c>
      <c r="O191">
        <v>90000</v>
      </c>
      <c r="P191">
        <v>700000</v>
      </c>
    </row>
    <row r="192" spans="1:16" x14ac:dyDescent="0.35">
      <c r="A192">
        <v>190</v>
      </c>
      <c r="B192">
        <v>90</v>
      </c>
      <c r="C192">
        <v>2020</v>
      </c>
      <c r="D192" t="s">
        <v>295</v>
      </c>
      <c r="E192" t="s">
        <v>144</v>
      </c>
      <c r="F192">
        <v>43837</v>
      </c>
      <c r="G192" t="s">
        <v>98</v>
      </c>
      <c r="H192">
        <v>95709</v>
      </c>
      <c r="I192">
        <v>57425</v>
      </c>
      <c r="J192">
        <v>38284</v>
      </c>
      <c r="K192">
        <v>122884661</v>
      </c>
      <c r="L192">
        <v>300000000</v>
      </c>
      <c r="M192">
        <v>120000000</v>
      </c>
      <c r="N192">
        <v>200000</v>
      </c>
      <c r="O192">
        <v>90000</v>
      </c>
      <c r="P192">
        <v>700000</v>
      </c>
    </row>
    <row r="193" spans="1:16" x14ac:dyDescent="0.35">
      <c r="A193">
        <v>191</v>
      </c>
      <c r="B193">
        <v>91</v>
      </c>
      <c r="C193">
        <v>2020</v>
      </c>
      <c r="D193" t="s">
        <v>296</v>
      </c>
      <c r="E193" t="s">
        <v>258</v>
      </c>
      <c r="F193">
        <v>44088</v>
      </c>
      <c r="G193" t="s">
        <v>172</v>
      </c>
      <c r="H193">
        <v>95531</v>
      </c>
      <c r="I193">
        <v>57319</v>
      </c>
      <c r="J193">
        <v>38212</v>
      </c>
      <c r="K193">
        <v>188552771</v>
      </c>
      <c r="L193">
        <v>400000000</v>
      </c>
      <c r="M193">
        <v>150000000</v>
      </c>
      <c r="N193">
        <v>300000</v>
      </c>
      <c r="O193">
        <v>130000</v>
      </c>
      <c r="P193">
        <v>1200000</v>
      </c>
    </row>
    <row r="194" spans="1:16" x14ac:dyDescent="0.35">
      <c r="A194">
        <v>192</v>
      </c>
      <c r="B194">
        <v>92</v>
      </c>
      <c r="C194">
        <v>2020</v>
      </c>
      <c r="D194" t="s">
        <v>297</v>
      </c>
      <c r="E194" t="s">
        <v>128</v>
      </c>
      <c r="F194">
        <v>44025</v>
      </c>
      <c r="G194" t="s">
        <v>107</v>
      </c>
      <c r="H194">
        <v>90242</v>
      </c>
      <c r="I194">
        <v>54145</v>
      </c>
      <c r="J194">
        <v>36097</v>
      </c>
      <c r="K194">
        <v>388441229</v>
      </c>
      <c r="L194">
        <v>900000000</v>
      </c>
      <c r="M194">
        <v>200000000</v>
      </c>
      <c r="N194">
        <v>450000</v>
      </c>
      <c r="O194">
        <v>190000</v>
      </c>
      <c r="P194">
        <v>1800000</v>
      </c>
    </row>
    <row r="195" spans="1:16" x14ac:dyDescent="0.35">
      <c r="A195">
        <v>193</v>
      </c>
      <c r="B195">
        <v>93</v>
      </c>
      <c r="C195">
        <v>2020</v>
      </c>
      <c r="D195" t="s">
        <v>19</v>
      </c>
      <c r="E195" t="s">
        <v>20</v>
      </c>
      <c r="F195">
        <v>43724</v>
      </c>
      <c r="G195" t="s">
        <v>21</v>
      </c>
      <c r="H195">
        <v>89260</v>
      </c>
      <c r="I195">
        <v>53556</v>
      </c>
      <c r="J195">
        <v>35704</v>
      </c>
      <c r="K195">
        <v>2112884661</v>
      </c>
      <c r="L195">
        <v>1100000000</v>
      </c>
      <c r="M195">
        <v>200000000</v>
      </c>
      <c r="N195">
        <v>500000</v>
      </c>
      <c r="O195">
        <v>200000</v>
      </c>
      <c r="P195">
        <v>1800000</v>
      </c>
    </row>
    <row r="196" spans="1:16" x14ac:dyDescent="0.35">
      <c r="A196">
        <v>194</v>
      </c>
      <c r="B196">
        <v>94</v>
      </c>
      <c r="C196">
        <v>2020</v>
      </c>
      <c r="D196" t="s">
        <v>298</v>
      </c>
      <c r="E196" t="s">
        <v>299</v>
      </c>
      <c r="F196">
        <v>43838</v>
      </c>
      <c r="G196" t="s">
        <v>80</v>
      </c>
      <c r="H196">
        <v>86063</v>
      </c>
      <c r="I196">
        <v>51638</v>
      </c>
      <c r="J196">
        <v>34425</v>
      </c>
      <c r="K196">
        <v>144118552</v>
      </c>
      <c r="L196">
        <v>300000000</v>
      </c>
      <c r="M196">
        <v>120000000</v>
      </c>
      <c r="N196">
        <v>200000</v>
      </c>
      <c r="O196">
        <v>90000</v>
      </c>
      <c r="P196">
        <v>700000</v>
      </c>
    </row>
    <row r="197" spans="1:16" x14ac:dyDescent="0.35">
      <c r="A197">
        <v>195</v>
      </c>
      <c r="B197">
        <v>95</v>
      </c>
      <c r="C197">
        <v>2020</v>
      </c>
      <c r="D197" t="s">
        <v>300</v>
      </c>
      <c r="E197" t="s">
        <v>156</v>
      </c>
      <c r="F197">
        <v>43962</v>
      </c>
      <c r="G197" t="s">
        <v>38</v>
      </c>
      <c r="H197">
        <v>85898</v>
      </c>
      <c r="I197">
        <v>51539</v>
      </c>
      <c r="J197">
        <v>34359</v>
      </c>
      <c r="K197">
        <v>488552994</v>
      </c>
      <c r="L197">
        <v>500000000</v>
      </c>
      <c r="M197">
        <v>200000000</v>
      </c>
      <c r="N197">
        <v>450000</v>
      </c>
      <c r="O197">
        <v>190000</v>
      </c>
      <c r="P197">
        <v>1800000</v>
      </c>
    </row>
    <row r="198" spans="1:16" x14ac:dyDescent="0.35">
      <c r="A198">
        <v>196</v>
      </c>
      <c r="B198">
        <v>96</v>
      </c>
      <c r="C198">
        <v>2020</v>
      </c>
      <c r="D198" t="s">
        <v>301</v>
      </c>
      <c r="E198" t="s">
        <v>302</v>
      </c>
      <c r="F198">
        <v>43944</v>
      </c>
      <c r="G198" t="s">
        <v>62</v>
      </c>
      <c r="H198">
        <v>84951</v>
      </c>
      <c r="I198">
        <v>50971</v>
      </c>
      <c r="J198">
        <v>33980</v>
      </c>
      <c r="K198">
        <v>122774661</v>
      </c>
      <c r="L198">
        <v>300000000</v>
      </c>
      <c r="M198">
        <v>150000000</v>
      </c>
      <c r="N198">
        <v>300000</v>
      </c>
      <c r="O198">
        <v>130000</v>
      </c>
      <c r="P198">
        <v>1200000</v>
      </c>
    </row>
    <row r="199" spans="1:16" x14ac:dyDescent="0.35">
      <c r="A199">
        <v>197</v>
      </c>
      <c r="B199">
        <v>97</v>
      </c>
      <c r="C199">
        <v>2020</v>
      </c>
      <c r="D199" t="s">
        <v>303</v>
      </c>
      <c r="E199" t="s">
        <v>111</v>
      </c>
      <c r="F199">
        <v>43878</v>
      </c>
      <c r="G199" t="s">
        <v>98</v>
      </c>
      <c r="H199">
        <v>84769</v>
      </c>
      <c r="I199">
        <v>50861</v>
      </c>
      <c r="J199">
        <v>33908</v>
      </c>
      <c r="K199">
        <v>211884552</v>
      </c>
      <c r="L199">
        <v>400000000</v>
      </c>
      <c r="M199">
        <v>120000000</v>
      </c>
      <c r="N199">
        <v>200000</v>
      </c>
      <c r="O199">
        <v>90000</v>
      </c>
      <c r="P199">
        <v>700000</v>
      </c>
    </row>
    <row r="200" spans="1:16" x14ac:dyDescent="0.35">
      <c r="A200">
        <v>198</v>
      </c>
      <c r="B200">
        <v>98</v>
      </c>
      <c r="C200">
        <v>2020</v>
      </c>
      <c r="D200" t="s">
        <v>126</v>
      </c>
      <c r="E200" t="s">
        <v>17</v>
      </c>
      <c r="F200">
        <v>41682</v>
      </c>
      <c r="G200" t="s">
        <v>18</v>
      </c>
      <c r="H200">
        <v>84755</v>
      </c>
      <c r="I200">
        <v>50853</v>
      </c>
      <c r="J200">
        <v>33902</v>
      </c>
      <c r="K200">
        <v>2774552118</v>
      </c>
      <c r="L200">
        <v>2800000000</v>
      </c>
      <c r="M200">
        <v>260000000</v>
      </c>
      <c r="N200">
        <v>700000</v>
      </c>
      <c r="O200">
        <v>300000</v>
      </c>
      <c r="P200">
        <v>3000000</v>
      </c>
    </row>
    <row r="201" spans="1:16" x14ac:dyDescent="0.35">
      <c r="A201">
        <v>199</v>
      </c>
      <c r="B201">
        <v>99</v>
      </c>
      <c r="C201">
        <v>2020</v>
      </c>
      <c r="D201" t="s">
        <v>137</v>
      </c>
      <c r="E201" t="s">
        <v>17</v>
      </c>
      <c r="F201">
        <v>42123</v>
      </c>
      <c r="G201" t="s">
        <v>18</v>
      </c>
      <c r="H201">
        <v>84641</v>
      </c>
      <c r="I201">
        <v>50785</v>
      </c>
      <c r="J201">
        <v>33856</v>
      </c>
      <c r="K201">
        <v>3441884661</v>
      </c>
      <c r="L201">
        <v>3200000000</v>
      </c>
      <c r="M201">
        <v>280000000</v>
      </c>
      <c r="N201">
        <v>800000</v>
      </c>
      <c r="O201">
        <v>350000</v>
      </c>
      <c r="P201">
        <v>3500000</v>
      </c>
    </row>
    <row r="202" spans="1:16" x14ac:dyDescent="0.35">
      <c r="A202">
        <v>200</v>
      </c>
      <c r="B202">
        <v>100</v>
      </c>
      <c r="C202">
        <v>2020</v>
      </c>
      <c r="D202" t="s">
        <v>304</v>
      </c>
      <c r="E202" t="s">
        <v>128</v>
      </c>
      <c r="F202">
        <v>43864</v>
      </c>
      <c r="G202" t="s">
        <v>107</v>
      </c>
      <c r="H202">
        <v>82760</v>
      </c>
      <c r="I202">
        <v>49656</v>
      </c>
      <c r="J202">
        <v>33104</v>
      </c>
      <c r="K202">
        <v>344552118</v>
      </c>
      <c r="L202">
        <v>800000000</v>
      </c>
      <c r="M202">
        <v>200000000</v>
      </c>
      <c r="N202">
        <v>450000</v>
      </c>
      <c r="O202">
        <v>190000</v>
      </c>
      <c r="P202">
        <v>1800000</v>
      </c>
    </row>
    <row r="203" spans="1:16" x14ac:dyDescent="0.35">
      <c r="A203">
        <v>201</v>
      </c>
      <c r="B203">
        <v>1</v>
      </c>
      <c r="C203">
        <v>2021</v>
      </c>
      <c r="D203" t="s">
        <v>305</v>
      </c>
      <c r="E203" t="s">
        <v>17</v>
      </c>
      <c r="F203">
        <v>44337</v>
      </c>
      <c r="G203" t="s">
        <v>18</v>
      </c>
      <c r="H203">
        <v>2999407</v>
      </c>
      <c r="I203">
        <v>1199763</v>
      </c>
      <c r="J203">
        <v>1799644</v>
      </c>
      <c r="K203">
        <v>1842774552</v>
      </c>
      <c r="L203">
        <v>8800000000</v>
      </c>
      <c r="M203">
        <v>320000000</v>
      </c>
      <c r="N203">
        <v>1000000</v>
      </c>
      <c r="O203">
        <v>450000</v>
      </c>
      <c r="P203">
        <v>4500000</v>
      </c>
    </row>
    <row r="204" spans="1:16" x14ac:dyDescent="0.35">
      <c r="A204">
        <v>202</v>
      </c>
      <c r="B204">
        <v>2</v>
      </c>
      <c r="C204">
        <v>2021</v>
      </c>
      <c r="D204" t="s">
        <v>306</v>
      </c>
      <c r="E204" t="s">
        <v>53</v>
      </c>
      <c r="F204">
        <v>44456</v>
      </c>
      <c r="G204" t="s">
        <v>24</v>
      </c>
      <c r="H204">
        <v>2427559</v>
      </c>
      <c r="I204">
        <v>971024</v>
      </c>
      <c r="J204">
        <v>1456535</v>
      </c>
      <c r="K204">
        <v>1244882661</v>
      </c>
      <c r="L204">
        <v>1300000000</v>
      </c>
      <c r="M204">
        <v>260000000</v>
      </c>
      <c r="N204">
        <v>600000</v>
      </c>
      <c r="O204">
        <v>250000</v>
      </c>
      <c r="P204">
        <v>2500000</v>
      </c>
    </row>
    <row r="205" spans="1:16" x14ac:dyDescent="0.35">
      <c r="A205">
        <v>203</v>
      </c>
      <c r="B205">
        <v>3</v>
      </c>
      <c r="C205">
        <v>2021</v>
      </c>
      <c r="D205" t="s">
        <v>307</v>
      </c>
      <c r="E205" t="s">
        <v>45</v>
      </c>
      <c r="F205">
        <v>44326</v>
      </c>
      <c r="G205" t="s">
        <v>24</v>
      </c>
      <c r="H205">
        <v>2097185</v>
      </c>
      <c r="I205">
        <v>838874</v>
      </c>
      <c r="J205">
        <v>1258311</v>
      </c>
      <c r="K205">
        <v>1566118994</v>
      </c>
      <c r="L205">
        <v>2400000000</v>
      </c>
      <c r="M205">
        <v>250000000</v>
      </c>
      <c r="N205">
        <v>580000</v>
      </c>
      <c r="O205">
        <v>240000</v>
      </c>
      <c r="P205">
        <v>2300000</v>
      </c>
    </row>
    <row r="206" spans="1:16" x14ac:dyDescent="0.35">
      <c r="A206">
        <v>204</v>
      </c>
      <c r="B206">
        <v>4</v>
      </c>
      <c r="C206">
        <v>2021</v>
      </c>
      <c r="D206" t="s">
        <v>308</v>
      </c>
      <c r="E206" t="s">
        <v>20</v>
      </c>
      <c r="F206">
        <v>44491</v>
      </c>
      <c r="G206" t="s">
        <v>21</v>
      </c>
      <c r="H206">
        <v>2059073</v>
      </c>
      <c r="I206">
        <v>823629</v>
      </c>
      <c r="J206">
        <v>1235444</v>
      </c>
      <c r="K206">
        <v>1344552118</v>
      </c>
      <c r="L206">
        <v>1400000000</v>
      </c>
      <c r="M206">
        <v>210000000</v>
      </c>
      <c r="N206">
        <v>500000</v>
      </c>
      <c r="O206">
        <v>220000</v>
      </c>
      <c r="P206">
        <v>2000000</v>
      </c>
    </row>
    <row r="207" spans="1:16" x14ac:dyDescent="0.35">
      <c r="A207">
        <v>205</v>
      </c>
      <c r="B207">
        <v>5</v>
      </c>
      <c r="C207">
        <v>2021</v>
      </c>
      <c r="D207" t="s">
        <v>309</v>
      </c>
      <c r="E207" t="s">
        <v>174</v>
      </c>
      <c r="F207">
        <v>44544</v>
      </c>
      <c r="G207" t="s">
        <v>24</v>
      </c>
      <c r="H207">
        <v>1630715</v>
      </c>
      <c r="I207">
        <v>652286</v>
      </c>
      <c r="J207">
        <v>978429</v>
      </c>
      <c r="K207">
        <v>822774661</v>
      </c>
      <c r="L207">
        <v>1500000000</v>
      </c>
      <c r="M207">
        <v>220000000</v>
      </c>
      <c r="N207">
        <v>500000</v>
      </c>
      <c r="O207">
        <v>220000</v>
      </c>
      <c r="P207">
        <v>2000000</v>
      </c>
    </row>
    <row r="208" spans="1:16" x14ac:dyDescent="0.35">
      <c r="A208">
        <v>206</v>
      </c>
      <c r="B208">
        <v>6</v>
      </c>
      <c r="C208">
        <v>2021</v>
      </c>
      <c r="D208" t="s">
        <v>310</v>
      </c>
      <c r="E208" t="s">
        <v>20</v>
      </c>
      <c r="F208">
        <v>44365</v>
      </c>
      <c r="G208" t="s">
        <v>21</v>
      </c>
      <c r="H208">
        <v>1462405</v>
      </c>
      <c r="I208">
        <v>731203</v>
      </c>
      <c r="J208">
        <v>731202</v>
      </c>
      <c r="K208">
        <v>1488552994</v>
      </c>
      <c r="L208">
        <v>1600000000</v>
      </c>
      <c r="M208">
        <v>240000000</v>
      </c>
      <c r="N208">
        <v>550000</v>
      </c>
      <c r="O208">
        <v>240000</v>
      </c>
      <c r="P208">
        <v>2200000</v>
      </c>
    </row>
    <row r="209" spans="1:16" x14ac:dyDescent="0.35">
      <c r="A209">
        <v>207</v>
      </c>
      <c r="B209">
        <v>7</v>
      </c>
      <c r="C209">
        <v>2021</v>
      </c>
      <c r="D209" t="s">
        <v>311</v>
      </c>
      <c r="E209" t="s">
        <v>23</v>
      </c>
      <c r="F209">
        <v>44354</v>
      </c>
      <c r="G209" t="s">
        <v>24</v>
      </c>
      <c r="H209">
        <v>1326189</v>
      </c>
      <c r="I209">
        <v>663095</v>
      </c>
      <c r="J209">
        <v>663094</v>
      </c>
      <c r="K209">
        <v>1122884661</v>
      </c>
      <c r="L209">
        <v>1600000000</v>
      </c>
      <c r="M209">
        <v>230000000</v>
      </c>
      <c r="N209">
        <v>520000</v>
      </c>
      <c r="O209">
        <v>230000</v>
      </c>
      <c r="P209">
        <v>2100000</v>
      </c>
    </row>
    <row r="210" spans="1:16" x14ac:dyDescent="0.35">
      <c r="A210">
        <v>208</v>
      </c>
      <c r="B210">
        <v>8</v>
      </c>
      <c r="C210">
        <v>2021</v>
      </c>
      <c r="D210" t="s">
        <v>312</v>
      </c>
      <c r="E210" t="s">
        <v>74</v>
      </c>
      <c r="F210">
        <v>44431</v>
      </c>
      <c r="G210" t="s">
        <v>38</v>
      </c>
      <c r="H210">
        <v>1303106</v>
      </c>
      <c r="I210">
        <v>651553</v>
      </c>
      <c r="J210">
        <v>651553</v>
      </c>
      <c r="K210">
        <v>2774552118</v>
      </c>
      <c r="L210">
        <v>3000000000</v>
      </c>
      <c r="M210">
        <v>260000000</v>
      </c>
      <c r="N210">
        <v>650000</v>
      </c>
      <c r="O210">
        <v>280000</v>
      </c>
      <c r="P210">
        <v>2500000</v>
      </c>
    </row>
    <row r="211" spans="1:16" x14ac:dyDescent="0.35">
      <c r="A211">
        <v>209</v>
      </c>
      <c r="B211">
        <v>9</v>
      </c>
      <c r="C211">
        <v>2021</v>
      </c>
      <c r="D211" t="s">
        <v>313</v>
      </c>
      <c r="E211" t="s">
        <v>214</v>
      </c>
      <c r="F211">
        <v>44481</v>
      </c>
      <c r="G211" t="s">
        <v>215</v>
      </c>
      <c r="H211">
        <v>1205949</v>
      </c>
      <c r="I211">
        <v>602975</v>
      </c>
      <c r="J211">
        <v>602974</v>
      </c>
      <c r="K211">
        <v>1344118552</v>
      </c>
      <c r="L211">
        <v>1800000000</v>
      </c>
      <c r="M211">
        <v>220000000</v>
      </c>
      <c r="N211">
        <v>500000</v>
      </c>
      <c r="O211">
        <v>220000</v>
      </c>
      <c r="P211">
        <v>2000000</v>
      </c>
    </row>
    <row r="212" spans="1:16" x14ac:dyDescent="0.35">
      <c r="A212">
        <v>210</v>
      </c>
      <c r="B212">
        <v>10</v>
      </c>
      <c r="C212">
        <v>2021</v>
      </c>
      <c r="D212" t="s">
        <v>189</v>
      </c>
      <c r="E212" t="s">
        <v>17</v>
      </c>
      <c r="F212">
        <v>44155</v>
      </c>
      <c r="G212" t="s">
        <v>18</v>
      </c>
      <c r="H212">
        <v>1049496</v>
      </c>
      <c r="I212">
        <v>524748</v>
      </c>
      <c r="J212">
        <v>524748</v>
      </c>
      <c r="K212">
        <v>3552884661</v>
      </c>
      <c r="L212">
        <v>2800000000</v>
      </c>
      <c r="M212">
        <v>300000000</v>
      </c>
      <c r="N212">
        <v>900000</v>
      </c>
      <c r="O212">
        <v>400000</v>
      </c>
      <c r="P212">
        <v>4000000</v>
      </c>
    </row>
    <row r="213" spans="1:16" x14ac:dyDescent="0.35">
      <c r="A213">
        <v>211</v>
      </c>
      <c r="B213">
        <v>11</v>
      </c>
      <c r="C213">
        <v>2021</v>
      </c>
      <c r="D213" t="s">
        <v>314</v>
      </c>
      <c r="E213" t="s">
        <v>45</v>
      </c>
      <c r="F213">
        <v>44375</v>
      </c>
      <c r="G213" t="s">
        <v>24</v>
      </c>
      <c r="H213">
        <v>1025005</v>
      </c>
      <c r="I213">
        <v>512503</v>
      </c>
      <c r="J213">
        <v>512502</v>
      </c>
      <c r="K213">
        <v>1988552118</v>
      </c>
      <c r="L213">
        <v>2200000000</v>
      </c>
      <c r="M213">
        <v>230000000</v>
      </c>
      <c r="N213">
        <v>520000</v>
      </c>
      <c r="O213">
        <v>230000</v>
      </c>
      <c r="P213">
        <v>2100000</v>
      </c>
    </row>
    <row r="214" spans="1:16" x14ac:dyDescent="0.35">
      <c r="A214">
        <v>212</v>
      </c>
      <c r="B214">
        <v>12</v>
      </c>
      <c r="C214">
        <v>2021</v>
      </c>
      <c r="D214" t="s">
        <v>315</v>
      </c>
      <c r="E214" t="s">
        <v>30</v>
      </c>
      <c r="F214">
        <v>44285</v>
      </c>
      <c r="G214" t="s">
        <v>24</v>
      </c>
      <c r="H214">
        <v>996850</v>
      </c>
      <c r="I214">
        <v>598110</v>
      </c>
      <c r="J214">
        <v>398740</v>
      </c>
      <c r="K214">
        <v>1122774552</v>
      </c>
      <c r="L214">
        <v>1200000000</v>
      </c>
      <c r="M214">
        <v>210000000</v>
      </c>
      <c r="N214">
        <v>480000</v>
      </c>
      <c r="O214">
        <v>200000</v>
      </c>
      <c r="P214">
        <v>1900000</v>
      </c>
    </row>
    <row r="215" spans="1:16" x14ac:dyDescent="0.35">
      <c r="A215">
        <v>213</v>
      </c>
      <c r="B215">
        <v>13</v>
      </c>
      <c r="C215">
        <v>2021</v>
      </c>
      <c r="D215" t="s">
        <v>316</v>
      </c>
      <c r="E215" t="s">
        <v>53</v>
      </c>
      <c r="F215">
        <v>44494</v>
      </c>
      <c r="G215" t="s">
        <v>24</v>
      </c>
      <c r="H215">
        <v>934986</v>
      </c>
      <c r="I215">
        <v>560992</v>
      </c>
      <c r="J215">
        <v>373994</v>
      </c>
      <c r="K215">
        <v>1488118994</v>
      </c>
      <c r="L215">
        <v>1400000000</v>
      </c>
      <c r="M215">
        <v>230000000</v>
      </c>
      <c r="N215">
        <v>520000</v>
      </c>
      <c r="O215">
        <v>230000</v>
      </c>
      <c r="P215">
        <v>2100000</v>
      </c>
    </row>
    <row r="216" spans="1:16" x14ac:dyDescent="0.35">
      <c r="A216">
        <v>214</v>
      </c>
      <c r="B216">
        <v>14</v>
      </c>
      <c r="C216">
        <v>2021</v>
      </c>
      <c r="D216" t="s">
        <v>317</v>
      </c>
      <c r="E216" t="s">
        <v>66</v>
      </c>
      <c r="F216">
        <v>44347</v>
      </c>
      <c r="G216" t="s">
        <v>18</v>
      </c>
      <c r="H216">
        <v>877917</v>
      </c>
      <c r="I216">
        <v>526750</v>
      </c>
      <c r="J216">
        <v>351167</v>
      </c>
      <c r="K216">
        <v>2112774661</v>
      </c>
      <c r="L216">
        <v>2300000000</v>
      </c>
      <c r="M216">
        <v>260000000</v>
      </c>
      <c r="N216">
        <v>650000</v>
      </c>
      <c r="O216">
        <v>280000</v>
      </c>
      <c r="P216">
        <v>2500000</v>
      </c>
    </row>
    <row r="217" spans="1:16" x14ac:dyDescent="0.35">
      <c r="A217">
        <v>215</v>
      </c>
      <c r="B217">
        <v>15</v>
      </c>
      <c r="C217">
        <v>2021</v>
      </c>
      <c r="D217" t="s">
        <v>318</v>
      </c>
      <c r="E217" t="s">
        <v>214</v>
      </c>
      <c r="F217">
        <v>44312</v>
      </c>
      <c r="G217" t="s">
        <v>215</v>
      </c>
      <c r="H217">
        <v>788451</v>
      </c>
      <c r="I217">
        <v>473071</v>
      </c>
      <c r="J217">
        <v>315380</v>
      </c>
      <c r="K217">
        <v>1566552118</v>
      </c>
      <c r="L217">
        <v>1700000000</v>
      </c>
      <c r="M217">
        <v>220000000</v>
      </c>
      <c r="N217">
        <v>500000</v>
      </c>
      <c r="O217">
        <v>220000</v>
      </c>
      <c r="P217">
        <v>2000000</v>
      </c>
    </row>
    <row r="218" spans="1:16" x14ac:dyDescent="0.35">
      <c r="A218">
        <v>216</v>
      </c>
      <c r="B218">
        <v>16</v>
      </c>
      <c r="C218">
        <v>2021</v>
      </c>
      <c r="D218" t="s">
        <v>319</v>
      </c>
      <c r="E218" t="s">
        <v>66</v>
      </c>
      <c r="F218">
        <v>44425</v>
      </c>
      <c r="G218" t="s">
        <v>18</v>
      </c>
      <c r="H218">
        <v>775121</v>
      </c>
      <c r="I218">
        <v>465073</v>
      </c>
      <c r="J218">
        <v>310048</v>
      </c>
      <c r="K218">
        <v>2344118552</v>
      </c>
      <c r="L218">
        <v>2100000000</v>
      </c>
      <c r="M218">
        <v>240000000</v>
      </c>
      <c r="N218">
        <v>600000</v>
      </c>
      <c r="O218">
        <v>250000</v>
      </c>
      <c r="P218">
        <v>2500000</v>
      </c>
    </row>
    <row r="219" spans="1:16" x14ac:dyDescent="0.35">
      <c r="A219">
        <v>217</v>
      </c>
      <c r="B219">
        <v>17</v>
      </c>
      <c r="C219">
        <v>2021</v>
      </c>
      <c r="D219" t="s">
        <v>320</v>
      </c>
      <c r="E219" t="s">
        <v>74</v>
      </c>
      <c r="F219">
        <v>44529</v>
      </c>
      <c r="G219" t="s">
        <v>38</v>
      </c>
      <c r="H219">
        <v>743047</v>
      </c>
      <c r="I219">
        <v>445828</v>
      </c>
      <c r="J219">
        <v>297219</v>
      </c>
      <c r="K219">
        <v>1774552118</v>
      </c>
      <c r="L219">
        <v>1800000000</v>
      </c>
      <c r="M219">
        <v>200000000</v>
      </c>
      <c r="N219">
        <v>450000</v>
      </c>
      <c r="O219">
        <v>190000</v>
      </c>
      <c r="P219">
        <v>1800000</v>
      </c>
    </row>
    <row r="220" spans="1:16" x14ac:dyDescent="0.35">
      <c r="A220">
        <v>218</v>
      </c>
      <c r="B220">
        <v>18</v>
      </c>
      <c r="C220">
        <v>2021</v>
      </c>
      <c r="D220" t="s">
        <v>321</v>
      </c>
      <c r="E220" t="s">
        <v>84</v>
      </c>
      <c r="F220">
        <v>44452</v>
      </c>
      <c r="G220" t="s">
        <v>85</v>
      </c>
      <c r="H220">
        <v>737124</v>
      </c>
      <c r="I220">
        <v>442274</v>
      </c>
      <c r="J220">
        <v>294850</v>
      </c>
      <c r="K220">
        <v>1022884661</v>
      </c>
      <c r="L220">
        <v>1300000000</v>
      </c>
      <c r="M220">
        <v>210000000</v>
      </c>
      <c r="N220">
        <v>480000</v>
      </c>
      <c r="O220">
        <v>200000</v>
      </c>
      <c r="P220">
        <v>1900000</v>
      </c>
    </row>
    <row r="221" spans="1:16" x14ac:dyDescent="0.35">
      <c r="A221">
        <v>219</v>
      </c>
      <c r="B221">
        <v>19</v>
      </c>
      <c r="C221">
        <v>2021</v>
      </c>
      <c r="D221" t="s">
        <v>322</v>
      </c>
      <c r="E221" t="s">
        <v>37</v>
      </c>
      <c r="F221">
        <v>44512</v>
      </c>
      <c r="G221" t="s">
        <v>38</v>
      </c>
      <c r="H221">
        <v>714955</v>
      </c>
      <c r="I221">
        <v>428973</v>
      </c>
      <c r="J221">
        <v>285982</v>
      </c>
      <c r="K221">
        <v>1988441229</v>
      </c>
      <c r="L221">
        <v>2400000000</v>
      </c>
      <c r="M221">
        <v>230000000</v>
      </c>
      <c r="N221">
        <v>520000</v>
      </c>
      <c r="O221">
        <v>230000</v>
      </c>
      <c r="P221">
        <v>2100000</v>
      </c>
    </row>
    <row r="222" spans="1:16" x14ac:dyDescent="0.35">
      <c r="A222">
        <v>220</v>
      </c>
      <c r="B222">
        <v>20</v>
      </c>
      <c r="C222">
        <v>2021</v>
      </c>
      <c r="D222" t="s">
        <v>323</v>
      </c>
      <c r="E222" t="s">
        <v>324</v>
      </c>
      <c r="F222">
        <v>44449</v>
      </c>
      <c r="G222" t="s">
        <v>48</v>
      </c>
      <c r="H222">
        <v>708475</v>
      </c>
      <c r="I222">
        <v>425085</v>
      </c>
      <c r="J222">
        <v>283390</v>
      </c>
      <c r="K222">
        <v>1744552991</v>
      </c>
      <c r="L222">
        <v>4500000000</v>
      </c>
      <c r="M222">
        <v>260000000</v>
      </c>
      <c r="N222">
        <v>700000</v>
      </c>
      <c r="O222">
        <v>300000</v>
      </c>
      <c r="P222">
        <v>3000000</v>
      </c>
    </row>
    <row r="223" spans="1:16" x14ac:dyDescent="0.35">
      <c r="A223">
        <v>221</v>
      </c>
      <c r="B223">
        <v>21</v>
      </c>
      <c r="C223">
        <v>2021</v>
      </c>
      <c r="D223" t="s">
        <v>325</v>
      </c>
      <c r="E223" t="s">
        <v>97</v>
      </c>
      <c r="F223">
        <v>44417</v>
      </c>
      <c r="G223" t="s">
        <v>98</v>
      </c>
      <c r="H223">
        <v>642992</v>
      </c>
      <c r="I223">
        <v>385795</v>
      </c>
      <c r="J223">
        <v>257197</v>
      </c>
      <c r="K223">
        <v>522118552</v>
      </c>
      <c r="L223">
        <v>900000000</v>
      </c>
      <c r="M223">
        <v>150000000</v>
      </c>
      <c r="N223">
        <v>300000</v>
      </c>
      <c r="O223">
        <v>130000</v>
      </c>
      <c r="P223">
        <v>1200000</v>
      </c>
    </row>
    <row r="224" spans="1:16" x14ac:dyDescent="0.35">
      <c r="A224">
        <v>222</v>
      </c>
      <c r="B224">
        <v>22</v>
      </c>
      <c r="C224">
        <v>2021</v>
      </c>
      <c r="D224" t="s">
        <v>326</v>
      </c>
      <c r="E224" t="s">
        <v>97</v>
      </c>
      <c r="F224">
        <v>44501</v>
      </c>
      <c r="G224" t="s">
        <v>98</v>
      </c>
      <c r="H224">
        <v>642369</v>
      </c>
      <c r="I224">
        <v>385421</v>
      </c>
      <c r="J224">
        <v>256948</v>
      </c>
      <c r="K224">
        <v>611774882</v>
      </c>
      <c r="L224">
        <v>1000000000</v>
      </c>
      <c r="M224">
        <v>160000000</v>
      </c>
      <c r="N224">
        <v>320000</v>
      </c>
      <c r="O224">
        <v>140000</v>
      </c>
      <c r="P224">
        <v>1300000</v>
      </c>
    </row>
    <row r="225" spans="1:16" x14ac:dyDescent="0.35">
      <c r="A225">
        <v>223</v>
      </c>
      <c r="B225">
        <v>23</v>
      </c>
      <c r="C225">
        <v>2021</v>
      </c>
      <c r="D225" t="s">
        <v>327</v>
      </c>
      <c r="E225" t="s">
        <v>328</v>
      </c>
      <c r="F225">
        <v>44474</v>
      </c>
      <c r="G225" t="s">
        <v>24</v>
      </c>
      <c r="H225">
        <v>574445</v>
      </c>
      <c r="I225">
        <v>344667</v>
      </c>
      <c r="J225">
        <v>229778</v>
      </c>
      <c r="K225">
        <v>1288552118</v>
      </c>
      <c r="L225">
        <v>2800000000</v>
      </c>
      <c r="M225">
        <v>220000000</v>
      </c>
      <c r="N225">
        <v>500000</v>
      </c>
      <c r="O225">
        <v>220000</v>
      </c>
      <c r="P225">
        <v>2000000</v>
      </c>
    </row>
    <row r="226" spans="1:16" x14ac:dyDescent="0.35">
      <c r="A226">
        <v>224</v>
      </c>
      <c r="B226">
        <v>24</v>
      </c>
      <c r="C226">
        <v>2021</v>
      </c>
      <c r="D226" t="s">
        <v>329</v>
      </c>
      <c r="E226" t="s">
        <v>37</v>
      </c>
      <c r="F226">
        <v>44358</v>
      </c>
      <c r="G226" t="s">
        <v>38</v>
      </c>
      <c r="H226">
        <v>559093</v>
      </c>
      <c r="I226">
        <v>335456</v>
      </c>
      <c r="J226">
        <v>223637</v>
      </c>
      <c r="K226">
        <v>1544118994</v>
      </c>
      <c r="L226">
        <v>2000000000</v>
      </c>
      <c r="M226">
        <v>210000000</v>
      </c>
      <c r="N226">
        <v>480000</v>
      </c>
      <c r="O226">
        <v>200000</v>
      </c>
      <c r="P226">
        <v>1900000</v>
      </c>
    </row>
    <row r="227" spans="1:16" x14ac:dyDescent="0.35">
      <c r="A227">
        <v>225</v>
      </c>
      <c r="B227">
        <v>25</v>
      </c>
      <c r="C227">
        <v>2021</v>
      </c>
      <c r="D227" t="s">
        <v>330</v>
      </c>
      <c r="E227" t="s">
        <v>331</v>
      </c>
      <c r="F227">
        <v>44267</v>
      </c>
      <c r="G227" t="s">
        <v>48</v>
      </c>
      <c r="H227">
        <v>516915</v>
      </c>
      <c r="I227">
        <v>310149</v>
      </c>
      <c r="J227">
        <v>206766</v>
      </c>
      <c r="K227">
        <v>2112774552</v>
      </c>
      <c r="L227">
        <v>3200000000</v>
      </c>
      <c r="M227">
        <v>260000000</v>
      </c>
      <c r="N227">
        <v>700000</v>
      </c>
      <c r="O227">
        <v>300000</v>
      </c>
      <c r="P227">
        <v>3000000</v>
      </c>
    </row>
    <row r="228" spans="1:16" x14ac:dyDescent="0.35">
      <c r="A228">
        <v>226</v>
      </c>
      <c r="B228">
        <v>26</v>
      </c>
      <c r="C228">
        <v>2021</v>
      </c>
      <c r="D228" t="s">
        <v>332</v>
      </c>
      <c r="E228" t="s">
        <v>84</v>
      </c>
      <c r="F228">
        <v>44256</v>
      </c>
      <c r="G228" t="s">
        <v>85</v>
      </c>
      <c r="H228">
        <v>514515</v>
      </c>
      <c r="I228">
        <v>308709</v>
      </c>
      <c r="J228">
        <v>205806</v>
      </c>
      <c r="K228">
        <v>888552118</v>
      </c>
      <c r="L228">
        <v>1200000000</v>
      </c>
      <c r="M228">
        <v>200000000</v>
      </c>
      <c r="N228">
        <v>450000</v>
      </c>
      <c r="O228">
        <v>190000</v>
      </c>
      <c r="P228">
        <v>1800000</v>
      </c>
    </row>
    <row r="229" spans="1:16" x14ac:dyDescent="0.35">
      <c r="A229">
        <v>227</v>
      </c>
      <c r="B229">
        <v>27</v>
      </c>
      <c r="C229">
        <v>2021</v>
      </c>
      <c r="D229" t="s">
        <v>333</v>
      </c>
      <c r="E229" t="s">
        <v>104</v>
      </c>
      <c r="F229">
        <v>44463</v>
      </c>
      <c r="G229" t="s">
        <v>38</v>
      </c>
      <c r="H229">
        <v>500124</v>
      </c>
      <c r="I229">
        <v>300074</v>
      </c>
      <c r="J229">
        <v>200050</v>
      </c>
      <c r="K229">
        <v>1322884661</v>
      </c>
      <c r="L229">
        <v>2300000000</v>
      </c>
      <c r="M229">
        <v>230000000</v>
      </c>
      <c r="N229">
        <v>520000</v>
      </c>
      <c r="O229">
        <v>230000</v>
      </c>
      <c r="P229">
        <v>2100000</v>
      </c>
    </row>
    <row r="230" spans="1:16" x14ac:dyDescent="0.35">
      <c r="A230">
        <v>228</v>
      </c>
      <c r="B230">
        <v>28</v>
      </c>
      <c r="C230">
        <v>2021</v>
      </c>
      <c r="D230" t="s">
        <v>43</v>
      </c>
      <c r="E230" t="s">
        <v>17</v>
      </c>
      <c r="F230">
        <v>43238</v>
      </c>
      <c r="G230" t="s">
        <v>18</v>
      </c>
      <c r="H230">
        <v>458050</v>
      </c>
      <c r="I230">
        <v>274830</v>
      </c>
      <c r="J230">
        <v>183220</v>
      </c>
      <c r="K230">
        <v>10442118775</v>
      </c>
      <c r="L230">
        <v>6800000000</v>
      </c>
      <c r="M230">
        <v>300000000</v>
      </c>
      <c r="N230">
        <v>900000</v>
      </c>
      <c r="O230">
        <v>400000</v>
      </c>
      <c r="P230">
        <v>4000000</v>
      </c>
    </row>
    <row r="231" spans="1:16" x14ac:dyDescent="0.35">
      <c r="A231">
        <v>229</v>
      </c>
      <c r="B231">
        <v>29</v>
      </c>
      <c r="C231">
        <v>2021</v>
      </c>
      <c r="D231" t="s">
        <v>334</v>
      </c>
      <c r="E231" t="s">
        <v>35</v>
      </c>
      <c r="F231">
        <v>44271</v>
      </c>
      <c r="G231" t="s">
        <v>24</v>
      </c>
      <c r="H231">
        <v>442742</v>
      </c>
      <c r="I231">
        <v>265645</v>
      </c>
      <c r="J231">
        <v>177097</v>
      </c>
      <c r="K231">
        <v>344118552</v>
      </c>
      <c r="L231">
        <v>600000000</v>
      </c>
      <c r="M231">
        <v>200000000</v>
      </c>
      <c r="N231">
        <v>450000</v>
      </c>
      <c r="O231">
        <v>190000</v>
      </c>
      <c r="P231">
        <v>1800000</v>
      </c>
    </row>
    <row r="232" spans="1:16" x14ac:dyDescent="0.35">
      <c r="A232">
        <v>230</v>
      </c>
      <c r="B232">
        <v>30</v>
      </c>
      <c r="C232">
        <v>2021</v>
      </c>
      <c r="D232" t="s">
        <v>335</v>
      </c>
      <c r="E232" t="s">
        <v>58</v>
      </c>
      <c r="F232">
        <v>44519</v>
      </c>
      <c r="G232" t="s">
        <v>59</v>
      </c>
      <c r="H232">
        <v>424618</v>
      </c>
      <c r="I232">
        <v>254771</v>
      </c>
      <c r="J232">
        <v>169847</v>
      </c>
      <c r="K232">
        <v>611884661</v>
      </c>
      <c r="L232">
        <v>1000000000</v>
      </c>
      <c r="M232">
        <v>200000000</v>
      </c>
      <c r="N232">
        <v>450000</v>
      </c>
      <c r="O232">
        <v>190000</v>
      </c>
      <c r="P232">
        <v>1800000</v>
      </c>
    </row>
    <row r="233" spans="1:16" x14ac:dyDescent="0.35">
      <c r="A233">
        <v>231</v>
      </c>
      <c r="B233">
        <v>31</v>
      </c>
      <c r="C233">
        <v>2021</v>
      </c>
      <c r="D233" t="s">
        <v>42</v>
      </c>
      <c r="E233" t="s">
        <v>17</v>
      </c>
      <c r="F233">
        <v>43336</v>
      </c>
      <c r="G233" t="s">
        <v>18</v>
      </c>
      <c r="H233">
        <v>411822</v>
      </c>
      <c r="I233">
        <v>247093</v>
      </c>
      <c r="J233">
        <v>164729</v>
      </c>
      <c r="K233">
        <v>9884662114</v>
      </c>
      <c r="L233">
        <v>7000000000</v>
      </c>
      <c r="M233">
        <v>300000000</v>
      </c>
      <c r="N233">
        <v>900000</v>
      </c>
      <c r="O233">
        <v>400000</v>
      </c>
      <c r="P233">
        <v>4000000</v>
      </c>
    </row>
    <row r="234" spans="1:16" x14ac:dyDescent="0.35">
      <c r="A234">
        <v>232</v>
      </c>
      <c r="B234">
        <v>32</v>
      </c>
      <c r="C234">
        <v>2021</v>
      </c>
      <c r="D234" t="s">
        <v>336</v>
      </c>
      <c r="E234" t="s">
        <v>84</v>
      </c>
      <c r="F234">
        <v>44540</v>
      </c>
      <c r="G234" t="s">
        <v>85</v>
      </c>
      <c r="H234">
        <v>407165</v>
      </c>
      <c r="I234">
        <v>244299</v>
      </c>
      <c r="J234">
        <v>162866</v>
      </c>
      <c r="K234">
        <v>822552118</v>
      </c>
      <c r="L234">
        <v>1400000000</v>
      </c>
      <c r="M234">
        <v>210000000</v>
      </c>
      <c r="N234">
        <v>480000</v>
      </c>
      <c r="O234">
        <v>200000</v>
      </c>
      <c r="P234">
        <v>1900000</v>
      </c>
    </row>
    <row r="235" spans="1:16" x14ac:dyDescent="0.35">
      <c r="A235">
        <v>233</v>
      </c>
      <c r="B235">
        <v>33</v>
      </c>
      <c r="C235">
        <v>2021</v>
      </c>
      <c r="D235" t="s">
        <v>337</v>
      </c>
      <c r="E235" t="s">
        <v>69</v>
      </c>
      <c r="F235">
        <v>44280</v>
      </c>
      <c r="G235" t="s">
        <v>70</v>
      </c>
      <c r="H235">
        <v>402864</v>
      </c>
      <c r="I235">
        <v>241718</v>
      </c>
      <c r="J235">
        <v>161146</v>
      </c>
      <c r="K235">
        <v>2774552884</v>
      </c>
      <c r="L235">
        <v>2500000000</v>
      </c>
      <c r="M235">
        <v>260000000</v>
      </c>
      <c r="N235">
        <v>700000</v>
      </c>
      <c r="O235">
        <v>300000</v>
      </c>
      <c r="P235">
        <v>2500000</v>
      </c>
    </row>
    <row r="236" spans="1:16" x14ac:dyDescent="0.35">
      <c r="A236">
        <v>234</v>
      </c>
      <c r="B236">
        <v>34</v>
      </c>
      <c r="C236">
        <v>2021</v>
      </c>
      <c r="D236" t="s">
        <v>196</v>
      </c>
      <c r="E236" t="s">
        <v>174</v>
      </c>
      <c r="F236">
        <v>44158</v>
      </c>
      <c r="G236" t="s">
        <v>24</v>
      </c>
      <c r="H236">
        <v>393900</v>
      </c>
      <c r="I236">
        <v>236340</v>
      </c>
      <c r="J236">
        <v>157560</v>
      </c>
      <c r="K236">
        <v>524118907</v>
      </c>
      <c r="L236">
        <v>1300000000</v>
      </c>
      <c r="M236">
        <v>220000000</v>
      </c>
      <c r="N236">
        <v>500000</v>
      </c>
      <c r="O236">
        <v>220000</v>
      </c>
      <c r="P236">
        <v>2000000</v>
      </c>
    </row>
    <row r="237" spans="1:16" x14ac:dyDescent="0.35">
      <c r="A237">
        <v>235</v>
      </c>
      <c r="B237">
        <v>35</v>
      </c>
      <c r="C237">
        <v>2021</v>
      </c>
      <c r="D237" t="s">
        <v>41</v>
      </c>
      <c r="E237" t="s">
        <v>17</v>
      </c>
      <c r="F237">
        <v>42996</v>
      </c>
      <c r="G237" t="s">
        <v>18</v>
      </c>
      <c r="H237">
        <v>391160</v>
      </c>
      <c r="I237">
        <v>234696</v>
      </c>
      <c r="J237">
        <v>156464</v>
      </c>
      <c r="K237">
        <v>7118552441</v>
      </c>
      <c r="L237">
        <v>5500000000</v>
      </c>
      <c r="M237">
        <v>300000000</v>
      </c>
      <c r="N237">
        <v>900000</v>
      </c>
      <c r="O237">
        <v>400000</v>
      </c>
      <c r="P237">
        <v>4000000</v>
      </c>
    </row>
    <row r="238" spans="1:16" x14ac:dyDescent="0.35">
      <c r="A238">
        <v>236</v>
      </c>
      <c r="B238">
        <v>36</v>
      </c>
      <c r="C238">
        <v>2021</v>
      </c>
      <c r="D238" t="s">
        <v>338</v>
      </c>
      <c r="E238" t="s">
        <v>339</v>
      </c>
      <c r="F238">
        <v>44285</v>
      </c>
      <c r="G238" t="s">
        <v>24</v>
      </c>
      <c r="H238">
        <v>380178</v>
      </c>
      <c r="I238">
        <v>228107</v>
      </c>
      <c r="J238">
        <v>152071</v>
      </c>
      <c r="K238">
        <v>1022884552</v>
      </c>
      <c r="L238">
        <v>900000000</v>
      </c>
      <c r="M238">
        <v>210000000</v>
      </c>
      <c r="N238">
        <v>480000</v>
      </c>
      <c r="O238">
        <v>200000</v>
      </c>
      <c r="P238">
        <v>1900000</v>
      </c>
    </row>
    <row r="239" spans="1:16" x14ac:dyDescent="0.35">
      <c r="A239">
        <v>237</v>
      </c>
      <c r="B239">
        <v>37</v>
      </c>
      <c r="C239">
        <v>2021</v>
      </c>
      <c r="D239" t="s">
        <v>340</v>
      </c>
      <c r="E239" t="s">
        <v>88</v>
      </c>
      <c r="F239">
        <v>44424</v>
      </c>
      <c r="G239" t="s">
        <v>24</v>
      </c>
      <c r="H239">
        <v>363602</v>
      </c>
      <c r="I239">
        <v>218161</v>
      </c>
      <c r="J239">
        <v>145441</v>
      </c>
      <c r="K239">
        <v>822118552</v>
      </c>
      <c r="L239">
        <v>1600000000</v>
      </c>
      <c r="M239">
        <v>200000000</v>
      </c>
      <c r="N239">
        <v>450000</v>
      </c>
      <c r="O239">
        <v>190000</v>
      </c>
      <c r="P239">
        <v>1800000</v>
      </c>
    </row>
    <row r="240" spans="1:16" x14ac:dyDescent="0.35">
      <c r="A240">
        <v>238</v>
      </c>
      <c r="B240">
        <v>38</v>
      </c>
      <c r="C240">
        <v>2021</v>
      </c>
      <c r="D240" t="s">
        <v>341</v>
      </c>
      <c r="E240" t="s">
        <v>102</v>
      </c>
      <c r="F240">
        <v>44291</v>
      </c>
      <c r="G240" t="s">
        <v>59</v>
      </c>
      <c r="H240">
        <v>360911</v>
      </c>
      <c r="I240">
        <v>216547</v>
      </c>
      <c r="J240">
        <v>144364</v>
      </c>
      <c r="K240">
        <v>611552118</v>
      </c>
      <c r="L240">
        <v>900000000</v>
      </c>
      <c r="M240">
        <v>200000000</v>
      </c>
      <c r="N240">
        <v>450000</v>
      </c>
      <c r="O240">
        <v>190000</v>
      </c>
      <c r="P240">
        <v>1800000</v>
      </c>
    </row>
    <row r="241" spans="1:16" x14ac:dyDescent="0.35">
      <c r="A241">
        <v>239</v>
      </c>
      <c r="B241">
        <v>39</v>
      </c>
      <c r="C241">
        <v>2021</v>
      </c>
      <c r="D241" t="s">
        <v>16</v>
      </c>
      <c r="E241" t="s">
        <v>17</v>
      </c>
      <c r="F241">
        <v>43567</v>
      </c>
      <c r="G241" t="s">
        <v>18</v>
      </c>
      <c r="H241">
        <v>358154</v>
      </c>
      <c r="I241">
        <v>214892</v>
      </c>
      <c r="J241">
        <v>143262</v>
      </c>
      <c r="K241">
        <v>6214552883</v>
      </c>
      <c r="L241">
        <v>3900000000</v>
      </c>
      <c r="M241">
        <v>300000000</v>
      </c>
      <c r="N241">
        <v>900000</v>
      </c>
      <c r="O241">
        <v>400000</v>
      </c>
      <c r="P241">
        <v>4000000</v>
      </c>
    </row>
    <row r="242" spans="1:16" x14ac:dyDescent="0.35">
      <c r="A242">
        <v>240</v>
      </c>
      <c r="B242">
        <v>40</v>
      </c>
      <c r="C242">
        <v>2021</v>
      </c>
      <c r="D242" t="s">
        <v>342</v>
      </c>
      <c r="E242" t="s">
        <v>58</v>
      </c>
      <c r="F242">
        <v>44270</v>
      </c>
      <c r="G242" t="s">
        <v>62</v>
      </c>
      <c r="H242">
        <v>352734</v>
      </c>
      <c r="I242">
        <v>211640</v>
      </c>
      <c r="J242">
        <v>141094</v>
      </c>
      <c r="K242">
        <v>522884661</v>
      </c>
      <c r="L242">
        <v>1000000000</v>
      </c>
      <c r="M242">
        <v>150000000</v>
      </c>
      <c r="N242">
        <v>300000</v>
      </c>
      <c r="O242">
        <v>130000</v>
      </c>
      <c r="P242">
        <v>1200000</v>
      </c>
    </row>
    <row r="243" spans="1:16" x14ac:dyDescent="0.35">
      <c r="A243">
        <v>241</v>
      </c>
      <c r="B243">
        <v>41</v>
      </c>
      <c r="C243">
        <v>2021</v>
      </c>
      <c r="D243" t="s">
        <v>188</v>
      </c>
      <c r="E243" t="s">
        <v>17</v>
      </c>
      <c r="F243">
        <v>43882</v>
      </c>
      <c r="G243" t="s">
        <v>18</v>
      </c>
      <c r="H243">
        <v>345192</v>
      </c>
      <c r="I243">
        <v>207115</v>
      </c>
      <c r="J243">
        <v>138077</v>
      </c>
      <c r="K243">
        <v>12884552118</v>
      </c>
      <c r="L243">
        <v>7200000000</v>
      </c>
      <c r="M243">
        <v>320000000</v>
      </c>
      <c r="N243">
        <v>1000000</v>
      </c>
      <c r="O243">
        <v>450000</v>
      </c>
      <c r="P243">
        <v>4500000</v>
      </c>
    </row>
    <row r="244" spans="1:16" x14ac:dyDescent="0.35">
      <c r="A244">
        <v>242</v>
      </c>
      <c r="B244">
        <v>42</v>
      </c>
      <c r="C244">
        <v>2021</v>
      </c>
      <c r="D244" t="s">
        <v>343</v>
      </c>
      <c r="E244" t="s">
        <v>104</v>
      </c>
      <c r="F244">
        <v>44316</v>
      </c>
      <c r="G244" t="s">
        <v>38</v>
      </c>
      <c r="H244">
        <v>339940</v>
      </c>
      <c r="I244">
        <v>203964</v>
      </c>
      <c r="J244">
        <v>135976</v>
      </c>
      <c r="K244">
        <v>1122884661</v>
      </c>
      <c r="L244">
        <v>2200000000</v>
      </c>
      <c r="M244">
        <v>220000000</v>
      </c>
      <c r="N244">
        <v>500000</v>
      </c>
      <c r="O244">
        <v>220000</v>
      </c>
      <c r="P244">
        <v>2000000</v>
      </c>
    </row>
    <row r="245" spans="1:16" x14ac:dyDescent="0.35">
      <c r="A245">
        <v>243</v>
      </c>
      <c r="B245">
        <v>43</v>
      </c>
      <c r="C245">
        <v>2021</v>
      </c>
      <c r="D245" t="s">
        <v>344</v>
      </c>
      <c r="E245" t="s">
        <v>235</v>
      </c>
      <c r="F245">
        <v>44207</v>
      </c>
      <c r="G245" t="s">
        <v>48</v>
      </c>
      <c r="H245">
        <v>331320</v>
      </c>
      <c r="I245">
        <v>198792</v>
      </c>
      <c r="J245">
        <v>132528</v>
      </c>
      <c r="K245">
        <v>622774552</v>
      </c>
      <c r="L245">
        <v>1200000000</v>
      </c>
      <c r="M245">
        <v>210000000</v>
      </c>
      <c r="N245">
        <v>480000</v>
      </c>
      <c r="O245">
        <v>200000</v>
      </c>
      <c r="P245">
        <v>1900000</v>
      </c>
    </row>
    <row r="246" spans="1:16" x14ac:dyDescent="0.35">
      <c r="A246">
        <v>244</v>
      </c>
      <c r="B246">
        <v>44</v>
      </c>
      <c r="C246">
        <v>2021</v>
      </c>
      <c r="D246" t="s">
        <v>345</v>
      </c>
      <c r="E246" t="s">
        <v>32</v>
      </c>
      <c r="F246">
        <v>44257</v>
      </c>
      <c r="G246" t="s">
        <v>224</v>
      </c>
      <c r="H246">
        <v>320114</v>
      </c>
      <c r="I246">
        <v>192068</v>
      </c>
      <c r="J246">
        <v>128046</v>
      </c>
      <c r="K246">
        <v>344118552</v>
      </c>
      <c r="L246">
        <v>900000000</v>
      </c>
      <c r="M246">
        <v>150000000</v>
      </c>
      <c r="N246">
        <v>300000</v>
      </c>
      <c r="O246">
        <v>130000</v>
      </c>
      <c r="P246">
        <v>1200000</v>
      </c>
    </row>
    <row r="247" spans="1:16" x14ac:dyDescent="0.35">
      <c r="A247">
        <v>245</v>
      </c>
      <c r="B247">
        <v>45</v>
      </c>
      <c r="C247">
        <v>2021</v>
      </c>
      <c r="D247" t="s">
        <v>346</v>
      </c>
      <c r="E247" t="s">
        <v>102</v>
      </c>
      <c r="F247">
        <v>44410</v>
      </c>
      <c r="G247" t="s">
        <v>62</v>
      </c>
      <c r="H247">
        <v>310979</v>
      </c>
      <c r="I247">
        <v>186587</v>
      </c>
      <c r="J247">
        <v>124392</v>
      </c>
      <c r="K247">
        <v>488552118</v>
      </c>
      <c r="L247">
        <v>900000000</v>
      </c>
      <c r="M247">
        <v>180000000</v>
      </c>
      <c r="N247">
        <v>400000</v>
      </c>
      <c r="O247">
        <v>170000</v>
      </c>
      <c r="P247">
        <v>1600000</v>
      </c>
    </row>
    <row r="248" spans="1:16" x14ac:dyDescent="0.35">
      <c r="A248">
        <v>246</v>
      </c>
      <c r="B248">
        <v>46</v>
      </c>
      <c r="C248">
        <v>2021</v>
      </c>
      <c r="D248" t="s">
        <v>347</v>
      </c>
      <c r="E248" t="s">
        <v>348</v>
      </c>
      <c r="F248">
        <v>44249</v>
      </c>
      <c r="G248" t="s">
        <v>24</v>
      </c>
      <c r="H248">
        <v>307859</v>
      </c>
      <c r="I248">
        <v>184715</v>
      </c>
      <c r="J248">
        <v>123144</v>
      </c>
      <c r="K248">
        <v>1122552118</v>
      </c>
      <c r="L248">
        <v>2200000000</v>
      </c>
      <c r="M248">
        <v>220000000</v>
      </c>
      <c r="N248">
        <v>500000</v>
      </c>
      <c r="O248">
        <v>220000</v>
      </c>
      <c r="P248">
        <v>2000000</v>
      </c>
    </row>
    <row r="249" spans="1:16" x14ac:dyDescent="0.35">
      <c r="A249">
        <v>247</v>
      </c>
      <c r="B249">
        <v>47</v>
      </c>
      <c r="C249">
        <v>2021</v>
      </c>
      <c r="D249" t="s">
        <v>349</v>
      </c>
      <c r="E249" t="s">
        <v>281</v>
      </c>
      <c r="F249">
        <v>44265</v>
      </c>
      <c r="G249" t="s">
        <v>24</v>
      </c>
      <c r="H249">
        <v>276132</v>
      </c>
      <c r="I249">
        <v>165679</v>
      </c>
      <c r="J249">
        <v>110453</v>
      </c>
      <c r="K249">
        <v>744118552</v>
      </c>
      <c r="L249">
        <v>1300000000</v>
      </c>
      <c r="M249">
        <v>210000000</v>
      </c>
      <c r="N249">
        <v>480000</v>
      </c>
      <c r="O249">
        <v>200000</v>
      </c>
      <c r="P249">
        <v>1900000</v>
      </c>
    </row>
    <row r="250" spans="1:16" x14ac:dyDescent="0.35">
      <c r="A250">
        <v>248</v>
      </c>
      <c r="B250">
        <v>48</v>
      </c>
      <c r="C250">
        <v>2021</v>
      </c>
      <c r="D250" t="s">
        <v>350</v>
      </c>
      <c r="E250" t="s">
        <v>45</v>
      </c>
      <c r="F250">
        <v>44375</v>
      </c>
      <c r="G250" t="s">
        <v>24</v>
      </c>
      <c r="H250">
        <v>269641</v>
      </c>
      <c r="I250">
        <v>161785</v>
      </c>
      <c r="J250">
        <v>107856</v>
      </c>
      <c r="K250">
        <v>388552118</v>
      </c>
      <c r="L250">
        <v>2200000000</v>
      </c>
      <c r="M250">
        <v>230000000</v>
      </c>
      <c r="N250">
        <v>520000</v>
      </c>
      <c r="O250">
        <v>230000</v>
      </c>
      <c r="P250">
        <v>2100000</v>
      </c>
    </row>
    <row r="251" spans="1:16" x14ac:dyDescent="0.35">
      <c r="A251">
        <v>249</v>
      </c>
      <c r="B251">
        <v>49</v>
      </c>
      <c r="C251">
        <v>2021</v>
      </c>
      <c r="D251" t="s">
        <v>351</v>
      </c>
      <c r="E251" t="s">
        <v>352</v>
      </c>
      <c r="F251">
        <v>44531</v>
      </c>
      <c r="G251" t="s">
        <v>59</v>
      </c>
      <c r="H251">
        <v>268396</v>
      </c>
      <c r="I251">
        <v>161038</v>
      </c>
      <c r="J251">
        <v>107358</v>
      </c>
      <c r="K251">
        <v>1544118994</v>
      </c>
      <c r="L251">
        <v>3000000000</v>
      </c>
      <c r="M251">
        <v>260000000</v>
      </c>
      <c r="N251">
        <v>600000</v>
      </c>
      <c r="O251">
        <v>260000</v>
      </c>
      <c r="P251">
        <v>2200000</v>
      </c>
    </row>
    <row r="252" spans="1:16" x14ac:dyDescent="0.35">
      <c r="A252">
        <v>250</v>
      </c>
      <c r="B252">
        <v>50</v>
      </c>
      <c r="C252">
        <v>2021</v>
      </c>
      <c r="D252" t="s">
        <v>353</v>
      </c>
      <c r="E252" t="s">
        <v>221</v>
      </c>
      <c r="F252">
        <v>44530</v>
      </c>
      <c r="G252" t="s">
        <v>24</v>
      </c>
      <c r="H252">
        <v>265201</v>
      </c>
      <c r="I252">
        <v>159121</v>
      </c>
      <c r="J252">
        <v>106080</v>
      </c>
      <c r="K252">
        <v>822884661</v>
      </c>
      <c r="L252">
        <v>1200000000</v>
      </c>
      <c r="M252">
        <v>200000000</v>
      </c>
      <c r="N252">
        <v>450000</v>
      </c>
      <c r="O252">
        <v>190000</v>
      </c>
      <c r="P252">
        <v>1800000</v>
      </c>
    </row>
    <row r="253" spans="1:16" x14ac:dyDescent="0.35">
      <c r="A253">
        <v>251</v>
      </c>
      <c r="B253">
        <v>51</v>
      </c>
      <c r="C253">
        <v>2021</v>
      </c>
      <c r="D253" t="s">
        <v>354</v>
      </c>
      <c r="E253" t="s">
        <v>53</v>
      </c>
      <c r="F253">
        <v>44494</v>
      </c>
      <c r="G253" t="s">
        <v>24</v>
      </c>
      <c r="H253">
        <v>230350</v>
      </c>
      <c r="I253">
        <v>138210</v>
      </c>
      <c r="J253">
        <v>92140</v>
      </c>
      <c r="K253">
        <v>411552118</v>
      </c>
      <c r="L253">
        <v>1400000000</v>
      </c>
      <c r="M253">
        <v>230000000</v>
      </c>
      <c r="N253">
        <v>520000</v>
      </c>
      <c r="O253">
        <v>230000</v>
      </c>
      <c r="P253">
        <v>2100000</v>
      </c>
    </row>
    <row r="254" spans="1:16" x14ac:dyDescent="0.35">
      <c r="A254">
        <v>252</v>
      </c>
      <c r="B254">
        <v>52</v>
      </c>
      <c r="C254">
        <v>2021</v>
      </c>
      <c r="D254" t="s">
        <v>355</v>
      </c>
      <c r="E254" t="s">
        <v>249</v>
      </c>
      <c r="F254">
        <v>44207</v>
      </c>
      <c r="G254" t="s">
        <v>250</v>
      </c>
      <c r="H254">
        <v>219409</v>
      </c>
      <c r="I254">
        <v>131645</v>
      </c>
      <c r="J254">
        <v>87764</v>
      </c>
      <c r="K254">
        <v>988552118</v>
      </c>
      <c r="L254">
        <v>1800000000</v>
      </c>
      <c r="M254">
        <v>200000000</v>
      </c>
      <c r="N254">
        <v>450000</v>
      </c>
      <c r="O254">
        <v>190000</v>
      </c>
      <c r="P254">
        <v>1800000</v>
      </c>
    </row>
    <row r="255" spans="1:16" x14ac:dyDescent="0.35">
      <c r="A255">
        <v>253</v>
      </c>
      <c r="B255">
        <v>53</v>
      </c>
      <c r="C255">
        <v>2021</v>
      </c>
      <c r="D255" t="s">
        <v>356</v>
      </c>
      <c r="E255" t="s">
        <v>166</v>
      </c>
      <c r="F255">
        <v>44378</v>
      </c>
      <c r="G255" t="s">
        <v>62</v>
      </c>
      <c r="H255">
        <v>217201</v>
      </c>
      <c r="I255">
        <v>130321</v>
      </c>
      <c r="J255">
        <v>86880</v>
      </c>
      <c r="K255">
        <v>211774552</v>
      </c>
      <c r="L255">
        <v>600000000</v>
      </c>
      <c r="M255">
        <v>150000000</v>
      </c>
      <c r="N255">
        <v>300000</v>
      </c>
      <c r="O255">
        <v>130000</v>
      </c>
      <c r="P255">
        <v>1200000</v>
      </c>
    </row>
    <row r="256" spans="1:16" x14ac:dyDescent="0.35">
      <c r="A256">
        <v>254</v>
      </c>
      <c r="B256">
        <v>54</v>
      </c>
      <c r="C256">
        <v>2021</v>
      </c>
      <c r="D256" t="s">
        <v>357</v>
      </c>
      <c r="E256" t="s">
        <v>61</v>
      </c>
      <c r="F256">
        <v>44305</v>
      </c>
      <c r="G256" t="s">
        <v>172</v>
      </c>
      <c r="H256">
        <v>205972</v>
      </c>
      <c r="I256">
        <v>123583</v>
      </c>
      <c r="J256">
        <v>82389</v>
      </c>
      <c r="K256">
        <v>311552118</v>
      </c>
      <c r="L256">
        <v>700000000</v>
      </c>
      <c r="M256">
        <v>200000000</v>
      </c>
      <c r="N256">
        <v>450000</v>
      </c>
      <c r="O256">
        <v>190000</v>
      </c>
      <c r="P256">
        <v>1800000</v>
      </c>
    </row>
    <row r="257" spans="1:16" x14ac:dyDescent="0.35">
      <c r="A257">
        <v>255</v>
      </c>
      <c r="B257">
        <v>55</v>
      </c>
      <c r="C257">
        <v>2021</v>
      </c>
      <c r="D257" t="s">
        <v>173</v>
      </c>
      <c r="E257" t="s">
        <v>174</v>
      </c>
      <c r="F257">
        <v>43173</v>
      </c>
      <c r="G257" t="s">
        <v>24</v>
      </c>
      <c r="H257">
        <v>199062</v>
      </c>
      <c r="I257">
        <v>119437</v>
      </c>
      <c r="J257">
        <v>79625</v>
      </c>
      <c r="K257">
        <v>1844552118</v>
      </c>
      <c r="L257">
        <v>1800000000</v>
      </c>
      <c r="M257">
        <v>220000000</v>
      </c>
      <c r="N257">
        <v>500000</v>
      </c>
      <c r="O257">
        <v>220000</v>
      </c>
      <c r="P257">
        <v>2000000</v>
      </c>
    </row>
    <row r="258" spans="1:16" x14ac:dyDescent="0.35">
      <c r="A258">
        <v>256</v>
      </c>
      <c r="B258">
        <v>56</v>
      </c>
      <c r="C258">
        <v>2021</v>
      </c>
      <c r="D258" t="s">
        <v>192</v>
      </c>
      <c r="E258" t="s">
        <v>47</v>
      </c>
      <c r="F258">
        <v>44106</v>
      </c>
      <c r="G258" t="s">
        <v>48</v>
      </c>
      <c r="H258">
        <v>190729</v>
      </c>
      <c r="I258">
        <v>114437</v>
      </c>
      <c r="J258">
        <v>76292</v>
      </c>
      <c r="K258">
        <v>4146080911</v>
      </c>
      <c r="L258">
        <v>8500000000</v>
      </c>
      <c r="M258">
        <v>300000000</v>
      </c>
      <c r="N258">
        <v>800000</v>
      </c>
      <c r="O258">
        <v>350000</v>
      </c>
      <c r="P258">
        <v>3500000</v>
      </c>
    </row>
    <row r="259" spans="1:16" x14ac:dyDescent="0.35">
      <c r="A259">
        <v>257</v>
      </c>
      <c r="B259">
        <v>57</v>
      </c>
      <c r="C259">
        <v>2021</v>
      </c>
      <c r="D259" t="s">
        <v>213</v>
      </c>
      <c r="E259" t="s">
        <v>214</v>
      </c>
      <c r="F259">
        <v>44165</v>
      </c>
      <c r="G259" t="s">
        <v>215</v>
      </c>
      <c r="H259">
        <v>189832</v>
      </c>
      <c r="I259">
        <v>113899</v>
      </c>
      <c r="J259">
        <v>75933</v>
      </c>
      <c r="K259">
        <v>1102775631</v>
      </c>
      <c r="L259">
        <v>1500000000</v>
      </c>
      <c r="M259">
        <v>200000000</v>
      </c>
      <c r="N259">
        <v>450000</v>
      </c>
      <c r="O259">
        <v>190000</v>
      </c>
      <c r="P259">
        <v>1800000</v>
      </c>
    </row>
    <row r="260" spans="1:16" x14ac:dyDescent="0.35">
      <c r="A260">
        <v>258</v>
      </c>
      <c r="B260">
        <v>58</v>
      </c>
      <c r="C260">
        <v>2021</v>
      </c>
      <c r="D260" t="s">
        <v>95</v>
      </c>
      <c r="E260" t="s">
        <v>17</v>
      </c>
      <c r="F260">
        <v>42492</v>
      </c>
      <c r="G260" t="s">
        <v>18</v>
      </c>
      <c r="H260">
        <v>186595</v>
      </c>
      <c r="I260">
        <v>111957</v>
      </c>
      <c r="J260">
        <v>74638</v>
      </c>
      <c r="K260">
        <v>4887552991</v>
      </c>
      <c r="L260">
        <v>3800000000</v>
      </c>
      <c r="M260">
        <v>280000000</v>
      </c>
      <c r="N260">
        <v>800000</v>
      </c>
      <c r="O260">
        <v>350000</v>
      </c>
      <c r="P260">
        <v>3500000</v>
      </c>
    </row>
    <row r="261" spans="1:16" x14ac:dyDescent="0.35">
      <c r="A261">
        <v>259</v>
      </c>
      <c r="B261">
        <v>59</v>
      </c>
      <c r="C261">
        <v>2021</v>
      </c>
      <c r="D261" t="s">
        <v>94</v>
      </c>
      <c r="E261" t="s">
        <v>17</v>
      </c>
      <c r="F261">
        <v>42653</v>
      </c>
      <c r="G261" t="s">
        <v>18</v>
      </c>
      <c r="H261">
        <v>184418</v>
      </c>
      <c r="I261">
        <v>110651</v>
      </c>
      <c r="J261">
        <v>73767</v>
      </c>
      <c r="K261">
        <v>6882441903</v>
      </c>
      <c r="L261">
        <v>4500000000</v>
      </c>
      <c r="M261">
        <v>300000000</v>
      </c>
      <c r="N261">
        <v>900000</v>
      </c>
      <c r="O261">
        <v>400000</v>
      </c>
      <c r="P261">
        <v>4000000</v>
      </c>
    </row>
    <row r="262" spans="1:16" x14ac:dyDescent="0.35">
      <c r="A262">
        <v>260</v>
      </c>
      <c r="B262">
        <v>60</v>
      </c>
      <c r="C262">
        <v>2021</v>
      </c>
      <c r="D262" t="s">
        <v>105</v>
      </c>
      <c r="E262" t="s">
        <v>17</v>
      </c>
      <c r="F262">
        <v>42779</v>
      </c>
      <c r="G262" t="s">
        <v>18</v>
      </c>
      <c r="H262">
        <v>184398</v>
      </c>
      <c r="I262">
        <v>110639</v>
      </c>
      <c r="J262">
        <v>73759</v>
      </c>
      <c r="K262">
        <v>5774118662</v>
      </c>
      <c r="L262">
        <v>4200000000</v>
      </c>
      <c r="M262">
        <v>300000000</v>
      </c>
      <c r="N262">
        <v>900000</v>
      </c>
      <c r="O262">
        <v>400000</v>
      </c>
      <c r="P262">
        <v>4000000</v>
      </c>
    </row>
    <row r="263" spans="1:16" x14ac:dyDescent="0.35">
      <c r="A263">
        <v>261</v>
      </c>
      <c r="B263">
        <v>61</v>
      </c>
      <c r="C263">
        <v>2021</v>
      </c>
      <c r="D263" t="s">
        <v>358</v>
      </c>
      <c r="E263" t="s">
        <v>246</v>
      </c>
      <c r="F263">
        <v>44298</v>
      </c>
      <c r="G263" t="s">
        <v>167</v>
      </c>
      <c r="H263">
        <v>181291</v>
      </c>
      <c r="I263">
        <v>108775</v>
      </c>
      <c r="J263">
        <v>72516</v>
      </c>
      <c r="K263">
        <v>188552118</v>
      </c>
      <c r="L263">
        <v>800000000</v>
      </c>
      <c r="M263">
        <v>150000000</v>
      </c>
      <c r="N263">
        <v>300000</v>
      </c>
      <c r="O263">
        <v>130000</v>
      </c>
      <c r="P263">
        <v>1200000</v>
      </c>
    </row>
    <row r="264" spans="1:16" x14ac:dyDescent="0.35">
      <c r="A264">
        <v>262</v>
      </c>
      <c r="B264">
        <v>62</v>
      </c>
      <c r="C264">
        <v>2021</v>
      </c>
      <c r="D264" t="s">
        <v>359</v>
      </c>
      <c r="E264" t="s">
        <v>166</v>
      </c>
      <c r="F264">
        <v>44519</v>
      </c>
      <c r="G264" t="s">
        <v>62</v>
      </c>
      <c r="H264">
        <v>179581</v>
      </c>
      <c r="I264">
        <v>107749</v>
      </c>
      <c r="J264">
        <v>71832</v>
      </c>
      <c r="K264">
        <v>244118552</v>
      </c>
      <c r="L264">
        <v>600000000</v>
      </c>
      <c r="M264">
        <v>200000000</v>
      </c>
      <c r="N264">
        <v>450000</v>
      </c>
      <c r="O264">
        <v>190000</v>
      </c>
      <c r="P264">
        <v>1800000</v>
      </c>
    </row>
    <row r="265" spans="1:16" x14ac:dyDescent="0.35">
      <c r="A265">
        <v>263</v>
      </c>
      <c r="B265">
        <v>63</v>
      </c>
      <c r="C265">
        <v>2021</v>
      </c>
      <c r="D265" t="s">
        <v>360</v>
      </c>
      <c r="E265" t="s">
        <v>92</v>
      </c>
      <c r="F265">
        <v>44312</v>
      </c>
      <c r="G265" t="s">
        <v>98</v>
      </c>
      <c r="H265">
        <v>178643</v>
      </c>
      <c r="I265">
        <v>107186</v>
      </c>
      <c r="J265">
        <v>71457</v>
      </c>
      <c r="K265">
        <v>122552118</v>
      </c>
      <c r="L265">
        <v>1200000000</v>
      </c>
      <c r="M265">
        <v>150000000</v>
      </c>
      <c r="N265">
        <v>300000</v>
      </c>
      <c r="O265">
        <v>130000</v>
      </c>
      <c r="P265">
        <v>1200000</v>
      </c>
    </row>
    <row r="266" spans="1:16" x14ac:dyDescent="0.35">
      <c r="A266">
        <v>264</v>
      </c>
      <c r="B266">
        <v>64</v>
      </c>
      <c r="C266">
        <v>2021</v>
      </c>
      <c r="D266" t="s">
        <v>361</v>
      </c>
      <c r="E266" t="s">
        <v>279</v>
      </c>
      <c r="F266">
        <v>44509</v>
      </c>
      <c r="G266" t="s">
        <v>62</v>
      </c>
      <c r="H266">
        <v>177877</v>
      </c>
      <c r="I266">
        <v>106726</v>
      </c>
      <c r="J266">
        <v>71151</v>
      </c>
      <c r="K266">
        <v>311552118</v>
      </c>
      <c r="L266">
        <v>800000000</v>
      </c>
      <c r="M266">
        <v>180000000</v>
      </c>
      <c r="N266">
        <v>400000</v>
      </c>
      <c r="O266">
        <v>170000</v>
      </c>
      <c r="P266">
        <v>1600000</v>
      </c>
    </row>
    <row r="267" spans="1:16" x14ac:dyDescent="0.35">
      <c r="A267">
        <v>265</v>
      </c>
      <c r="B267">
        <v>65</v>
      </c>
      <c r="C267">
        <v>2021</v>
      </c>
      <c r="D267" t="s">
        <v>362</v>
      </c>
      <c r="E267" t="s">
        <v>246</v>
      </c>
      <c r="F267">
        <v>44215</v>
      </c>
      <c r="G267" t="s">
        <v>59</v>
      </c>
      <c r="H267">
        <v>176511</v>
      </c>
      <c r="I267">
        <v>105907</v>
      </c>
      <c r="J267">
        <v>70604</v>
      </c>
      <c r="K267">
        <v>244884661</v>
      </c>
      <c r="L267">
        <v>600000000</v>
      </c>
      <c r="M267">
        <v>200000000</v>
      </c>
      <c r="N267">
        <v>450000</v>
      </c>
      <c r="O267">
        <v>190000</v>
      </c>
      <c r="P267">
        <v>1800000</v>
      </c>
    </row>
    <row r="268" spans="1:16" x14ac:dyDescent="0.35">
      <c r="A268">
        <v>266</v>
      </c>
      <c r="B268">
        <v>66</v>
      </c>
      <c r="C268">
        <v>2021</v>
      </c>
      <c r="D268" t="s">
        <v>363</v>
      </c>
      <c r="E268" t="s">
        <v>364</v>
      </c>
      <c r="F268">
        <v>44291</v>
      </c>
      <c r="G268" t="s">
        <v>24</v>
      </c>
      <c r="H268">
        <v>172598</v>
      </c>
      <c r="I268">
        <v>103559</v>
      </c>
      <c r="J268">
        <v>69039</v>
      </c>
      <c r="K268">
        <v>988552118</v>
      </c>
      <c r="L268">
        <v>1200000000</v>
      </c>
      <c r="M268">
        <v>200000000</v>
      </c>
      <c r="N268">
        <v>450000</v>
      </c>
      <c r="O268">
        <v>190000</v>
      </c>
      <c r="P268">
        <v>1800000</v>
      </c>
    </row>
    <row r="269" spans="1:16" x14ac:dyDescent="0.35">
      <c r="A269">
        <v>267</v>
      </c>
      <c r="B269">
        <v>67</v>
      </c>
      <c r="C269">
        <v>2021</v>
      </c>
      <c r="D269" t="s">
        <v>125</v>
      </c>
      <c r="E269" t="s">
        <v>17</v>
      </c>
      <c r="F269">
        <v>42338</v>
      </c>
      <c r="G269" t="s">
        <v>18</v>
      </c>
      <c r="H269">
        <v>166566</v>
      </c>
      <c r="I269">
        <v>99940</v>
      </c>
      <c r="J269">
        <v>66626</v>
      </c>
      <c r="K269">
        <v>3998441552</v>
      </c>
      <c r="L269">
        <v>3500000000</v>
      </c>
      <c r="M269">
        <v>280000000</v>
      </c>
      <c r="N269">
        <v>800000</v>
      </c>
      <c r="O269">
        <v>350000</v>
      </c>
      <c r="P269">
        <v>3500000</v>
      </c>
    </row>
    <row r="270" spans="1:16" x14ac:dyDescent="0.35">
      <c r="A270">
        <v>268</v>
      </c>
      <c r="B270">
        <v>68</v>
      </c>
      <c r="C270">
        <v>2021</v>
      </c>
      <c r="D270" t="s">
        <v>365</v>
      </c>
      <c r="E270" t="s">
        <v>366</v>
      </c>
      <c r="F270">
        <v>44445</v>
      </c>
      <c r="G270" t="s">
        <v>367</v>
      </c>
      <c r="H270">
        <v>166529</v>
      </c>
      <c r="I270">
        <v>99917</v>
      </c>
      <c r="J270">
        <v>66612</v>
      </c>
      <c r="K270">
        <v>822552118</v>
      </c>
      <c r="L270">
        <v>2200000000</v>
      </c>
      <c r="M270">
        <v>200000000</v>
      </c>
      <c r="N270">
        <v>450000</v>
      </c>
      <c r="O270">
        <v>190000</v>
      </c>
      <c r="P270">
        <v>1800000</v>
      </c>
    </row>
    <row r="271" spans="1:16" x14ac:dyDescent="0.35">
      <c r="A271">
        <v>269</v>
      </c>
      <c r="B271">
        <v>69</v>
      </c>
      <c r="C271">
        <v>2021</v>
      </c>
      <c r="D271" t="s">
        <v>208</v>
      </c>
      <c r="E271" t="s">
        <v>66</v>
      </c>
      <c r="F271">
        <v>44130</v>
      </c>
      <c r="G271" t="s">
        <v>18</v>
      </c>
      <c r="H271">
        <v>161879</v>
      </c>
      <c r="I271">
        <v>97127</v>
      </c>
      <c r="J271">
        <v>64752</v>
      </c>
      <c r="K271">
        <v>1487880445</v>
      </c>
      <c r="L271">
        <v>1800000000</v>
      </c>
      <c r="M271">
        <v>240000000</v>
      </c>
      <c r="N271">
        <v>600000</v>
      </c>
      <c r="O271">
        <v>250000</v>
      </c>
      <c r="P271">
        <v>2500000</v>
      </c>
    </row>
    <row r="272" spans="1:16" x14ac:dyDescent="0.35">
      <c r="A272">
        <v>270</v>
      </c>
      <c r="B272">
        <v>70</v>
      </c>
      <c r="C272">
        <v>2021</v>
      </c>
      <c r="D272" t="s">
        <v>19</v>
      </c>
      <c r="E272" t="s">
        <v>20</v>
      </c>
      <c r="F272">
        <v>43724</v>
      </c>
      <c r="G272" t="s">
        <v>21</v>
      </c>
      <c r="H272">
        <v>153073</v>
      </c>
      <c r="I272">
        <v>91844</v>
      </c>
      <c r="J272">
        <v>61229</v>
      </c>
      <c r="K272">
        <v>2112884661</v>
      </c>
      <c r="L272">
        <v>1100000000</v>
      </c>
      <c r="M272">
        <v>200000000</v>
      </c>
      <c r="N272">
        <v>500000</v>
      </c>
      <c r="O272">
        <v>200000</v>
      </c>
      <c r="P272">
        <v>1800000</v>
      </c>
    </row>
    <row r="273" spans="1:16" x14ac:dyDescent="0.35">
      <c r="A273">
        <v>271</v>
      </c>
      <c r="B273">
        <v>71</v>
      </c>
      <c r="C273">
        <v>2021</v>
      </c>
      <c r="D273" t="s">
        <v>368</v>
      </c>
      <c r="E273" t="s">
        <v>290</v>
      </c>
      <c r="F273">
        <v>44417</v>
      </c>
      <c r="G273" t="s">
        <v>98</v>
      </c>
      <c r="H273">
        <v>148177</v>
      </c>
      <c r="I273">
        <v>88906</v>
      </c>
      <c r="J273">
        <v>59271</v>
      </c>
      <c r="K273">
        <v>188552118</v>
      </c>
      <c r="L273">
        <v>700000000</v>
      </c>
      <c r="M273">
        <v>150000000</v>
      </c>
      <c r="N273">
        <v>300000</v>
      </c>
      <c r="O273">
        <v>130000</v>
      </c>
      <c r="P273">
        <v>1200000</v>
      </c>
    </row>
    <row r="274" spans="1:16" x14ac:dyDescent="0.35">
      <c r="A274">
        <v>272</v>
      </c>
      <c r="B274">
        <v>72</v>
      </c>
      <c r="C274">
        <v>2021</v>
      </c>
      <c r="D274" t="s">
        <v>369</v>
      </c>
      <c r="E274" t="s">
        <v>348</v>
      </c>
      <c r="F274">
        <v>44298</v>
      </c>
      <c r="G274" t="s">
        <v>24</v>
      </c>
      <c r="H274">
        <v>147023</v>
      </c>
      <c r="I274">
        <v>88214</v>
      </c>
      <c r="J274">
        <v>58809</v>
      </c>
      <c r="K274">
        <v>611552118</v>
      </c>
      <c r="L274">
        <v>2000000000</v>
      </c>
      <c r="M274">
        <v>210000000</v>
      </c>
      <c r="N274">
        <v>480000</v>
      </c>
      <c r="O274">
        <v>200000</v>
      </c>
      <c r="P274">
        <v>1900000</v>
      </c>
    </row>
    <row r="275" spans="1:16" x14ac:dyDescent="0.35">
      <c r="A275">
        <v>273</v>
      </c>
      <c r="B275">
        <v>73</v>
      </c>
      <c r="C275">
        <v>2021</v>
      </c>
      <c r="D275" t="s">
        <v>370</v>
      </c>
      <c r="E275" t="s">
        <v>371</v>
      </c>
      <c r="F275">
        <v>44258</v>
      </c>
      <c r="G275" t="s">
        <v>80</v>
      </c>
      <c r="H275">
        <v>144576</v>
      </c>
      <c r="I275">
        <v>86746</v>
      </c>
      <c r="J275">
        <v>57830</v>
      </c>
      <c r="K275">
        <v>122884661</v>
      </c>
      <c r="L275">
        <v>800000000</v>
      </c>
      <c r="M275">
        <v>100000000</v>
      </c>
      <c r="N275">
        <v>180000</v>
      </c>
      <c r="O275">
        <v>70000</v>
      </c>
      <c r="P275">
        <v>500000</v>
      </c>
    </row>
    <row r="276" spans="1:16" x14ac:dyDescent="0.35">
      <c r="A276">
        <v>274</v>
      </c>
      <c r="B276">
        <v>74</v>
      </c>
      <c r="C276">
        <v>2021</v>
      </c>
      <c r="D276" t="s">
        <v>372</v>
      </c>
      <c r="E276" t="s">
        <v>373</v>
      </c>
      <c r="F276">
        <v>44375</v>
      </c>
      <c r="G276" t="s">
        <v>38</v>
      </c>
      <c r="H276">
        <v>143480</v>
      </c>
      <c r="I276">
        <v>86088</v>
      </c>
      <c r="J276">
        <v>57392</v>
      </c>
      <c r="K276">
        <v>188552118</v>
      </c>
      <c r="L276">
        <v>900000000</v>
      </c>
      <c r="M276">
        <v>200000000</v>
      </c>
      <c r="N276">
        <v>450000</v>
      </c>
      <c r="O276">
        <v>190000</v>
      </c>
      <c r="P276">
        <v>1800000</v>
      </c>
    </row>
    <row r="277" spans="1:16" x14ac:dyDescent="0.35">
      <c r="A277">
        <v>275</v>
      </c>
      <c r="B277">
        <v>75</v>
      </c>
      <c r="C277">
        <v>2021</v>
      </c>
      <c r="D277" t="s">
        <v>374</v>
      </c>
      <c r="E277" t="s">
        <v>115</v>
      </c>
      <c r="F277">
        <v>44334</v>
      </c>
      <c r="G277" t="s">
        <v>24</v>
      </c>
      <c r="H277">
        <v>136370</v>
      </c>
      <c r="I277">
        <v>81822</v>
      </c>
      <c r="J277">
        <v>54548</v>
      </c>
      <c r="K277">
        <v>611552118</v>
      </c>
      <c r="L277">
        <v>1400000000</v>
      </c>
      <c r="M277">
        <v>210000000</v>
      </c>
      <c r="N277">
        <v>480000</v>
      </c>
      <c r="O277">
        <v>200000</v>
      </c>
      <c r="P277">
        <v>1900000</v>
      </c>
    </row>
    <row r="278" spans="1:16" x14ac:dyDescent="0.35">
      <c r="A278">
        <v>276</v>
      </c>
      <c r="B278">
        <v>76</v>
      </c>
      <c r="C278">
        <v>2021</v>
      </c>
      <c r="D278" t="s">
        <v>375</v>
      </c>
      <c r="E278" t="s">
        <v>113</v>
      </c>
      <c r="F278">
        <v>44349</v>
      </c>
      <c r="G278" t="s">
        <v>62</v>
      </c>
      <c r="H278">
        <v>135165</v>
      </c>
      <c r="I278">
        <v>81099</v>
      </c>
      <c r="J278">
        <v>54066</v>
      </c>
      <c r="K278">
        <v>522118552</v>
      </c>
      <c r="L278">
        <v>1200000000</v>
      </c>
      <c r="M278">
        <v>180000000</v>
      </c>
      <c r="N278">
        <v>400000</v>
      </c>
      <c r="O278">
        <v>170000</v>
      </c>
      <c r="P278">
        <v>1600000</v>
      </c>
    </row>
    <row r="279" spans="1:16" x14ac:dyDescent="0.35">
      <c r="A279">
        <v>277</v>
      </c>
      <c r="B279">
        <v>77</v>
      </c>
      <c r="C279">
        <v>2021</v>
      </c>
      <c r="D279" t="s">
        <v>376</v>
      </c>
      <c r="E279" t="s">
        <v>377</v>
      </c>
      <c r="F279">
        <v>44362</v>
      </c>
      <c r="G279" t="s">
        <v>378</v>
      </c>
      <c r="H279">
        <v>134845</v>
      </c>
      <c r="I279">
        <v>80907</v>
      </c>
      <c r="J279">
        <v>53938</v>
      </c>
      <c r="K279">
        <v>488552118</v>
      </c>
      <c r="L279">
        <v>1100000000</v>
      </c>
      <c r="M279">
        <v>180000000</v>
      </c>
      <c r="N279">
        <v>400000</v>
      </c>
      <c r="O279">
        <v>170000</v>
      </c>
      <c r="P279">
        <v>1600000</v>
      </c>
    </row>
    <row r="280" spans="1:16" x14ac:dyDescent="0.35">
      <c r="A280">
        <v>278</v>
      </c>
      <c r="B280">
        <v>78</v>
      </c>
      <c r="C280">
        <v>2021</v>
      </c>
      <c r="D280" t="s">
        <v>137</v>
      </c>
      <c r="E280" t="s">
        <v>17</v>
      </c>
      <c r="F280">
        <v>42123</v>
      </c>
      <c r="G280" t="s">
        <v>18</v>
      </c>
      <c r="H280">
        <v>132293</v>
      </c>
      <c r="I280">
        <v>79376</v>
      </c>
      <c r="J280">
        <v>52917</v>
      </c>
      <c r="K280">
        <v>3441884661</v>
      </c>
      <c r="L280">
        <v>3200000000</v>
      </c>
      <c r="M280">
        <v>280000000</v>
      </c>
      <c r="N280">
        <v>800000</v>
      </c>
      <c r="O280">
        <v>350000</v>
      </c>
      <c r="P280">
        <v>3500000</v>
      </c>
    </row>
    <row r="281" spans="1:16" x14ac:dyDescent="0.35">
      <c r="A281">
        <v>279</v>
      </c>
      <c r="B281">
        <v>79</v>
      </c>
      <c r="C281">
        <v>2021</v>
      </c>
      <c r="D281" t="s">
        <v>44</v>
      </c>
      <c r="E281" t="s">
        <v>45</v>
      </c>
      <c r="F281">
        <v>43672</v>
      </c>
      <c r="G281" t="s">
        <v>24</v>
      </c>
      <c r="H281">
        <v>129803</v>
      </c>
      <c r="I281">
        <v>77882</v>
      </c>
      <c r="J281">
        <v>51921</v>
      </c>
      <c r="K281">
        <v>988552118</v>
      </c>
      <c r="L281">
        <v>900000000</v>
      </c>
      <c r="M281">
        <v>200000000</v>
      </c>
      <c r="N281">
        <v>450000</v>
      </c>
      <c r="O281">
        <v>190000</v>
      </c>
      <c r="P281">
        <v>1800000</v>
      </c>
    </row>
    <row r="282" spans="1:16" x14ac:dyDescent="0.35">
      <c r="A282">
        <v>280</v>
      </c>
      <c r="B282">
        <v>80</v>
      </c>
      <c r="C282">
        <v>2021</v>
      </c>
      <c r="D282" t="s">
        <v>379</v>
      </c>
      <c r="E282" t="s">
        <v>286</v>
      </c>
      <c r="F282">
        <v>44222</v>
      </c>
      <c r="G282" t="s">
        <v>287</v>
      </c>
      <c r="H282">
        <v>129797</v>
      </c>
      <c r="I282">
        <v>77878</v>
      </c>
      <c r="J282">
        <v>51919</v>
      </c>
      <c r="K282">
        <v>522118552</v>
      </c>
      <c r="L282">
        <v>800000000</v>
      </c>
      <c r="M282">
        <v>180000000</v>
      </c>
      <c r="N282">
        <v>400000</v>
      </c>
      <c r="O282">
        <v>170000</v>
      </c>
      <c r="P282">
        <v>1600000</v>
      </c>
    </row>
    <row r="283" spans="1:16" x14ac:dyDescent="0.35">
      <c r="A283">
        <v>281</v>
      </c>
      <c r="B283">
        <v>81</v>
      </c>
      <c r="C283">
        <v>2021</v>
      </c>
      <c r="D283" t="s">
        <v>380</v>
      </c>
      <c r="E283" t="s">
        <v>286</v>
      </c>
      <c r="F283">
        <v>44407</v>
      </c>
      <c r="G283" t="s">
        <v>287</v>
      </c>
      <c r="H283">
        <v>129715</v>
      </c>
      <c r="I283">
        <v>77829</v>
      </c>
      <c r="J283">
        <v>51886</v>
      </c>
      <c r="K283">
        <v>611552118</v>
      </c>
      <c r="L283">
        <v>900000000</v>
      </c>
      <c r="M283">
        <v>180000000</v>
      </c>
      <c r="N283">
        <v>400000</v>
      </c>
      <c r="O283">
        <v>170000</v>
      </c>
      <c r="P283">
        <v>1600000</v>
      </c>
    </row>
    <row r="284" spans="1:16" x14ac:dyDescent="0.35">
      <c r="A284">
        <v>282</v>
      </c>
      <c r="B284">
        <v>82</v>
      </c>
      <c r="C284">
        <v>2021</v>
      </c>
      <c r="D284" t="s">
        <v>381</v>
      </c>
      <c r="E284" t="s">
        <v>269</v>
      </c>
      <c r="F284">
        <v>44375</v>
      </c>
      <c r="G284" t="s">
        <v>270</v>
      </c>
      <c r="H284">
        <v>128517</v>
      </c>
      <c r="I284">
        <v>77110</v>
      </c>
      <c r="J284">
        <v>51407</v>
      </c>
      <c r="K284">
        <v>744118552</v>
      </c>
      <c r="L284">
        <v>1200000000</v>
      </c>
      <c r="M284">
        <v>200000000</v>
      </c>
      <c r="N284">
        <v>450000</v>
      </c>
      <c r="O284">
        <v>190000</v>
      </c>
      <c r="P284">
        <v>1800000</v>
      </c>
    </row>
    <row r="285" spans="1:16" x14ac:dyDescent="0.35">
      <c r="A285">
        <v>283</v>
      </c>
      <c r="B285">
        <v>83</v>
      </c>
      <c r="C285">
        <v>2021</v>
      </c>
      <c r="D285" t="s">
        <v>382</v>
      </c>
      <c r="E285" t="s">
        <v>383</v>
      </c>
      <c r="F285">
        <v>44466</v>
      </c>
      <c r="G285" t="s">
        <v>24</v>
      </c>
      <c r="H285">
        <v>128448</v>
      </c>
      <c r="I285">
        <v>77069</v>
      </c>
      <c r="J285">
        <v>51379</v>
      </c>
      <c r="K285">
        <v>822552118</v>
      </c>
      <c r="L285">
        <v>1300000000</v>
      </c>
      <c r="M285">
        <v>200000000</v>
      </c>
      <c r="N285">
        <v>450000</v>
      </c>
      <c r="O285">
        <v>190000</v>
      </c>
      <c r="P285">
        <v>1800000</v>
      </c>
    </row>
    <row r="286" spans="1:16" x14ac:dyDescent="0.35">
      <c r="A286">
        <v>284</v>
      </c>
      <c r="B286">
        <v>84</v>
      </c>
      <c r="C286">
        <v>2021</v>
      </c>
      <c r="D286" t="s">
        <v>211</v>
      </c>
      <c r="E286" t="s">
        <v>74</v>
      </c>
      <c r="F286">
        <v>44088</v>
      </c>
      <c r="G286" t="s">
        <v>38</v>
      </c>
      <c r="H286">
        <v>125570</v>
      </c>
      <c r="I286">
        <v>75342</v>
      </c>
      <c r="J286">
        <v>50228</v>
      </c>
      <c r="K286">
        <v>1764552381</v>
      </c>
      <c r="L286">
        <v>2200000000</v>
      </c>
      <c r="M286">
        <v>260000000</v>
      </c>
      <c r="N286">
        <v>650000</v>
      </c>
      <c r="O286">
        <v>280000</v>
      </c>
      <c r="P286">
        <v>2500000</v>
      </c>
    </row>
    <row r="287" spans="1:16" x14ac:dyDescent="0.35">
      <c r="A287">
        <v>285</v>
      </c>
      <c r="B287">
        <v>85</v>
      </c>
      <c r="C287">
        <v>2021</v>
      </c>
      <c r="D287" t="s">
        <v>153</v>
      </c>
      <c r="E287" t="s">
        <v>17</v>
      </c>
      <c r="F287">
        <v>41528</v>
      </c>
      <c r="G287" t="s">
        <v>18</v>
      </c>
      <c r="H287">
        <v>125217</v>
      </c>
      <c r="I287">
        <v>75130</v>
      </c>
      <c r="J287">
        <v>50087</v>
      </c>
      <c r="K287">
        <v>2112552118</v>
      </c>
      <c r="L287">
        <v>2700000000</v>
      </c>
      <c r="M287">
        <v>250000000</v>
      </c>
      <c r="N287">
        <v>700000</v>
      </c>
      <c r="O287">
        <v>300000</v>
      </c>
      <c r="P287">
        <v>3000000</v>
      </c>
    </row>
    <row r="288" spans="1:16" x14ac:dyDescent="0.35">
      <c r="A288">
        <v>286</v>
      </c>
      <c r="B288">
        <v>86</v>
      </c>
      <c r="C288">
        <v>2021</v>
      </c>
      <c r="D288" t="s">
        <v>384</v>
      </c>
      <c r="E288" t="s">
        <v>279</v>
      </c>
      <c r="F288">
        <v>44209</v>
      </c>
      <c r="G288" t="s">
        <v>21</v>
      </c>
      <c r="H288">
        <v>123380</v>
      </c>
      <c r="I288">
        <v>74028</v>
      </c>
      <c r="J288">
        <v>49352</v>
      </c>
      <c r="K288">
        <v>244118552</v>
      </c>
      <c r="L288">
        <v>800000000</v>
      </c>
      <c r="M288">
        <v>150000000</v>
      </c>
      <c r="N288">
        <v>300000</v>
      </c>
      <c r="O288">
        <v>130000</v>
      </c>
      <c r="P288">
        <v>1200000</v>
      </c>
    </row>
    <row r="289" spans="1:16" x14ac:dyDescent="0.35">
      <c r="A289">
        <v>287</v>
      </c>
      <c r="B289">
        <v>87</v>
      </c>
      <c r="C289">
        <v>2021</v>
      </c>
      <c r="D289" t="s">
        <v>142</v>
      </c>
      <c r="E289" t="s">
        <v>17</v>
      </c>
      <c r="F289">
        <v>41871</v>
      </c>
      <c r="G289" t="s">
        <v>18</v>
      </c>
      <c r="H289">
        <v>122505</v>
      </c>
      <c r="I289">
        <v>73503</v>
      </c>
      <c r="J289">
        <v>49002</v>
      </c>
      <c r="K289">
        <v>4112552118</v>
      </c>
      <c r="L289">
        <v>3800000000</v>
      </c>
      <c r="M289">
        <v>280000000</v>
      </c>
      <c r="N289">
        <v>800000</v>
      </c>
      <c r="O289">
        <v>350000</v>
      </c>
      <c r="P289">
        <v>3500000</v>
      </c>
    </row>
    <row r="290" spans="1:16" x14ac:dyDescent="0.35">
      <c r="A290">
        <v>288</v>
      </c>
      <c r="B290">
        <v>88</v>
      </c>
      <c r="C290">
        <v>2021</v>
      </c>
      <c r="D290" t="s">
        <v>126</v>
      </c>
      <c r="E290" t="s">
        <v>17</v>
      </c>
      <c r="F290">
        <v>41682</v>
      </c>
      <c r="G290" t="s">
        <v>18</v>
      </c>
      <c r="H290">
        <v>121285</v>
      </c>
      <c r="I290">
        <v>72771</v>
      </c>
      <c r="J290">
        <v>48514</v>
      </c>
      <c r="K290">
        <v>2774552118</v>
      </c>
      <c r="L290">
        <v>2800000000</v>
      </c>
      <c r="M290">
        <v>260000000</v>
      </c>
      <c r="N290">
        <v>700000</v>
      </c>
      <c r="O290">
        <v>300000</v>
      </c>
      <c r="P290">
        <v>3000000</v>
      </c>
    </row>
    <row r="291" spans="1:16" x14ac:dyDescent="0.35">
      <c r="A291">
        <v>289</v>
      </c>
      <c r="B291">
        <v>89</v>
      </c>
      <c r="C291">
        <v>2021</v>
      </c>
      <c r="D291" t="s">
        <v>46</v>
      </c>
      <c r="E291" t="s">
        <v>47</v>
      </c>
      <c r="F291">
        <v>43560</v>
      </c>
      <c r="G291" t="s">
        <v>48</v>
      </c>
      <c r="H291">
        <v>120001</v>
      </c>
      <c r="I291">
        <v>72001</v>
      </c>
      <c r="J291">
        <v>48000</v>
      </c>
      <c r="K291">
        <v>3884552991</v>
      </c>
      <c r="L291">
        <v>6500000000</v>
      </c>
      <c r="M291">
        <v>300000000</v>
      </c>
      <c r="N291">
        <v>900000</v>
      </c>
      <c r="O291">
        <v>400000</v>
      </c>
      <c r="P291">
        <v>4000000</v>
      </c>
    </row>
    <row r="292" spans="1:16" x14ac:dyDescent="0.35">
      <c r="A292">
        <v>290</v>
      </c>
      <c r="B292">
        <v>90</v>
      </c>
      <c r="C292">
        <v>2021</v>
      </c>
      <c r="D292" t="s">
        <v>146</v>
      </c>
      <c r="E292" t="s">
        <v>17</v>
      </c>
      <c r="F292">
        <v>41437</v>
      </c>
      <c r="G292" t="s">
        <v>18</v>
      </c>
      <c r="H292">
        <v>115160</v>
      </c>
      <c r="I292">
        <v>69096</v>
      </c>
      <c r="J292">
        <v>46064</v>
      </c>
      <c r="K292">
        <v>2552118552</v>
      </c>
      <c r="L292">
        <v>2500000000</v>
      </c>
      <c r="M292">
        <v>250000000</v>
      </c>
      <c r="N292">
        <v>700000</v>
      </c>
      <c r="O292">
        <v>300000</v>
      </c>
      <c r="P292">
        <v>3000000</v>
      </c>
    </row>
    <row r="293" spans="1:16" x14ac:dyDescent="0.35">
      <c r="A293">
        <v>291</v>
      </c>
      <c r="B293">
        <v>91</v>
      </c>
      <c r="C293">
        <v>2021</v>
      </c>
      <c r="D293" t="s">
        <v>385</v>
      </c>
      <c r="E293" t="s">
        <v>275</v>
      </c>
      <c r="F293">
        <v>44270</v>
      </c>
      <c r="G293" t="s">
        <v>250</v>
      </c>
      <c r="H293">
        <v>114355</v>
      </c>
      <c r="I293">
        <v>68613</v>
      </c>
      <c r="J293">
        <v>45742</v>
      </c>
      <c r="K293">
        <v>188552118</v>
      </c>
      <c r="L293">
        <v>900000000</v>
      </c>
      <c r="M293">
        <v>180000000</v>
      </c>
      <c r="N293">
        <v>400000</v>
      </c>
      <c r="O293">
        <v>170000</v>
      </c>
      <c r="P293">
        <v>1600000</v>
      </c>
    </row>
    <row r="294" spans="1:16" x14ac:dyDescent="0.35">
      <c r="A294">
        <v>292</v>
      </c>
      <c r="B294">
        <v>92</v>
      </c>
      <c r="C294">
        <v>2021</v>
      </c>
      <c r="D294" t="s">
        <v>386</v>
      </c>
      <c r="E294" t="s">
        <v>144</v>
      </c>
      <c r="F294">
        <v>44207</v>
      </c>
      <c r="G294" t="s">
        <v>62</v>
      </c>
      <c r="H294">
        <v>114245</v>
      </c>
      <c r="I294">
        <v>68547</v>
      </c>
      <c r="J294">
        <v>45698</v>
      </c>
      <c r="K294">
        <v>244118552</v>
      </c>
      <c r="L294">
        <v>800000000</v>
      </c>
      <c r="M294">
        <v>180000000</v>
      </c>
      <c r="N294">
        <v>400000</v>
      </c>
      <c r="O294">
        <v>170000</v>
      </c>
      <c r="P294">
        <v>1600000</v>
      </c>
    </row>
    <row r="295" spans="1:16" x14ac:dyDescent="0.35">
      <c r="A295">
        <v>293</v>
      </c>
      <c r="B295">
        <v>93</v>
      </c>
      <c r="C295">
        <v>2021</v>
      </c>
      <c r="D295" t="s">
        <v>256</v>
      </c>
      <c r="E295" t="s">
        <v>174</v>
      </c>
      <c r="F295">
        <v>44158</v>
      </c>
      <c r="G295" t="s">
        <v>24</v>
      </c>
      <c r="H295">
        <v>114093</v>
      </c>
      <c r="I295">
        <v>68456</v>
      </c>
      <c r="J295">
        <v>45637</v>
      </c>
      <c r="K295">
        <v>388441772</v>
      </c>
      <c r="L295">
        <v>1300000000</v>
      </c>
      <c r="M295">
        <v>220000000</v>
      </c>
      <c r="N295">
        <v>500000</v>
      </c>
      <c r="O295">
        <v>220000</v>
      </c>
      <c r="P295">
        <v>2000000</v>
      </c>
    </row>
    <row r="296" spans="1:16" x14ac:dyDescent="0.35">
      <c r="A296">
        <v>294</v>
      </c>
      <c r="B296">
        <v>94</v>
      </c>
      <c r="C296">
        <v>2021</v>
      </c>
      <c r="D296" t="s">
        <v>387</v>
      </c>
      <c r="E296" t="s">
        <v>290</v>
      </c>
      <c r="F296">
        <v>44291</v>
      </c>
      <c r="G296" t="s">
        <v>98</v>
      </c>
      <c r="H296">
        <v>113966</v>
      </c>
      <c r="I296">
        <v>68380</v>
      </c>
      <c r="J296">
        <v>45586</v>
      </c>
      <c r="K296">
        <v>144552118</v>
      </c>
      <c r="L296">
        <v>700000000</v>
      </c>
      <c r="M296">
        <v>150000000</v>
      </c>
      <c r="N296">
        <v>300000</v>
      </c>
      <c r="O296">
        <v>130000</v>
      </c>
      <c r="P296">
        <v>1200000</v>
      </c>
    </row>
    <row r="297" spans="1:16" x14ac:dyDescent="0.35">
      <c r="A297">
        <v>295</v>
      </c>
      <c r="B297">
        <v>95</v>
      </c>
      <c r="C297">
        <v>2021</v>
      </c>
      <c r="D297" t="s">
        <v>218</v>
      </c>
      <c r="E297" t="s">
        <v>74</v>
      </c>
      <c r="F297">
        <v>43999</v>
      </c>
      <c r="G297" t="s">
        <v>38</v>
      </c>
      <c r="H297">
        <v>113463</v>
      </c>
      <c r="I297">
        <v>68078</v>
      </c>
      <c r="J297">
        <v>45385</v>
      </c>
      <c r="K297">
        <v>2104665912</v>
      </c>
      <c r="L297">
        <v>2600000000</v>
      </c>
      <c r="M297">
        <v>260000000</v>
      </c>
      <c r="N297">
        <v>650000</v>
      </c>
      <c r="O297">
        <v>280000</v>
      </c>
      <c r="P297">
        <v>2500000</v>
      </c>
    </row>
    <row r="298" spans="1:16" x14ac:dyDescent="0.35">
      <c r="A298">
        <v>296</v>
      </c>
      <c r="B298">
        <v>96</v>
      </c>
      <c r="C298">
        <v>2021</v>
      </c>
      <c r="D298" t="s">
        <v>388</v>
      </c>
      <c r="E298" t="s">
        <v>389</v>
      </c>
      <c r="F298">
        <v>44319</v>
      </c>
      <c r="G298" t="s">
        <v>98</v>
      </c>
      <c r="H298">
        <v>111968</v>
      </c>
      <c r="I298">
        <v>67181</v>
      </c>
      <c r="J298">
        <v>44787</v>
      </c>
      <c r="K298">
        <v>188552118</v>
      </c>
      <c r="L298">
        <v>700000000</v>
      </c>
      <c r="M298">
        <v>150000000</v>
      </c>
      <c r="N298">
        <v>300000</v>
      </c>
      <c r="O298">
        <v>130000</v>
      </c>
      <c r="P298">
        <v>1200000</v>
      </c>
    </row>
    <row r="299" spans="1:16" x14ac:dyDescent="0.35">
      <c r="A299">
        <v>297</v>
      </c>
      <c r="B299">
        <v>97</v>
      </c>
      <c r="C299">
        <v>2021</v>
      </c>
      <c r="D299" t="s">
        <v>390</v>
      </c>
      <c r="E299" t="s">
        <v>391</v>
      </c>
      <c r="F299">
        <v>44214</v>
      </c>
      <c r="G299" t="s">
        <v>80</v>
      </c>
      <c r="H299">
        <v>111817</v>
      </c>
      <c r="I299">
        <v>67090</v>
      </c>
      <c r="J299">
        <v>44727</v>
      </c>
      <c r="K299">
        <v>122552118</v>
      </c>
      <c r="L299">
        <v>500000000</v>
      </c>
      <c r="M299">
        <v>100000000</v>
      </c>
      <c r="N299">
        <v>180000</v>
      </c>
      <c r="O299">
        <v>70000</v>
      </c>
      <c r="P299">
        <v>500000</v>
      </c>
    </row>
    <row r="300" spans="1:16" x14ac:dyDescent="0.35">
      <c r="A300">
        <v>298</v>
      </c>
      <c r="B300">
        <v>98</v>
      </c>
      <c r="C300">
        <v>2021</v>
      </c>
      <c r="D300" t="s">
        <v>392</v>
      </c>
      <c r="E300" t="s">
        <v>393</v>
      </c>
      <c r="F300">
        <v>44326</v>
      </c>
      <c r="G300" t="s">
        <v>172</v>
      </c>
      <c r="H300">
        <v>111804</v>
      </c>
      <c r="I300">
        <v>67082</v>
      </c>
      <c r="J300">
        <v>44722</v>
      </c>
      <c r="K300">
        <v>488552118</v>
      </c>
      <c r="L300">
        <v>1200000000</v>
      </c>
      <c r="M300">
        <v>180000000</v>
      </c>
      <c r="N300">
        <v>400000</v>
      </c>
      <c r="O300">
        <v>170000</v>
      </c>
      <c r="P300">
        <v>1600000</v>
      </c>
    </row>
    <row r="301" spans="1:16" x14ac:dyDescent="0.35">
      <c r="A301">
        <v>299</v>
      </c>
      <c r="B301">
        <v>99</v>
      </c>
      <c r="C301">
        <v>2021</v>
      </c>
      <c r="D301" t="s">
        <v>394</v>
      </c>
      <c r="E301" t="s">
        <v>395</v>
      </c>
      <c r="F301">
        <v>44417</v>
      </c>
      <c r="G301" t="s">
        <v>172</v>
      </c>
      <c r="H301">
        <v>111696</v>
      </c>
      <c r="I301">
        <v>67018</v>
      </c>
      <c r="J301">
        <v>44678</v>
      </c>
      <c r="K301">
        <v>188552118</v>
      </c>
      <c r="L301">
        <v>900000000</v>
      </c>
      <c r="M301">
        <v>150000000</v>
      </c>
      <c r="N301">
        <v>300000</v>
      </c>
      <c r="O301">
        <v>130000</v>
      </c>
      <c r="P301">
        <v>1200000</v>
      </c>
    </row>
    <row r="302" spans="1:16" x14ac:dyDescent="0.35">
      <c r="A302">
        <v>300</v>
      </c>
      <c r="B302">
        <v>100</v>
      </c>
      <c r="C302">
        <v>2021</v>
      </c>
      <c r="D302" t="s">
        <v>396</v>
      </c>
      <c r="E302" t="s">
        <v>397</v>
      </c>
      <c r="F302">
        <v>44299</v>
      </c>
      <c r="G302" t="s">
        <v>98</v>
      </c>
      <c r="H302">
        <v>111497</v>
      </c>
      <c r="I302">
        <v>66898</v>
      </c>
      <c r="J302">
        <v>44599</v>
      </c>
      <c r="K302">
        <v>244118552</v>
      </c>
      <c r="L302">
        <v>600000000</v>
      </c>
      <c r="M302">
        <v>150000000</v>
      </c>
      <c r="N302">
        <v>300000</v>
      </c>
      <c r="O302">
        <v>130000</v>
      </c>
      <c r="P302">
        <v>1200000</v>
      </c>
    </row>
    <row r="303" spans="1:16" x14ac:dyDescent="0.35">
      <c r="A303">
        <v>301</v>
      </c>
      <c r="B303">
        <v>1</v>
      </c>
      <c r="C303">
        <v>2022</v>
      </c>
      <c r="D303" t="s">
        <v>398</v>
      </c>
      <c r="E303" t="s">
        <v>17</v>
      </c>
      <c r="F303">
        <v>44722</v>
      </c>
      <c r="G303" t="s">
        <v>18</v>
      </c>
      <c r="H303">
        <v>3482598</v>
      </c>
      <c r="I303">
        <v>1393039</v>
      </c>
      <c r="J303">
        <v>2089559</v>
      </c>
      <c r="K303">
        <v>3884552118</v>
      </c>
      <c r="L303">
        <v>4800000000</v>
      </c>
      <c r="M303">
        <v>300000000</v>
      </c>
      <c r="N303">
        <v>900000</v>
      </c>
      <c r="O303">
        <v>400000</v>
      </c>
      <c r="P303">
        <v>4500000</v>
      </c>
    </row>
    <row r="304" spans="1:16" x14ac:dyDescent="0.35">
      <c r="A304">
        <v>302</v>
      </c>
      <c r="B304">
        <v>2</v>
      </c>
      <c r="C304">
        <v>2022</v>
      </c>
      <c r="D304" t="s">
        <v>399</v>
      </c>
      <c r="E304" t="s">
        <v>74</v>
      </c>
      <c r="F304">
        <v>44841</v>
      </c>
      <c r="G304" t="s">
        <v>38</v>
      </c>
      <c r="H304">
        <v>3176233</v>
      </c>
      <c r="I304">
        <v>1270493</v>
      </c>
      <c r="J304">
        <v>1905740</v>
      </c>
      <c r="K304">
        <v>2488774552</v>
      </c>
      <c r="L304">
        <v>3200000000</v>
      </c>
      <c r="M304">
        <v>240000000</v>
      </c>
      <c r="N304">
        <v>600000</v>
      </c>
      <c r="O304">
        <v>250000</v>
      </c>
      <c r="P304">
        <v>2500000</v>
      </c>
    </row>
    <row r="305" spans="1:16" x14ac:dyDescent="0.35">
      <c r="A305">
        <v>303</v>
      </c>
      <c r="B305">
        <v>3</v>
      </c>
      <c r="C305">
        <v>2022</v>
      </c>
      <c r="D305" t="s">
        <v>400</v>
      </c>
      <c r="E305" t="s">
        <v>20</v>
      </c>
      <c r="F305">
        <v>44708</v>
      </c>
      <c r="G305" t="s">
        <v>21</v>
      </c>
      <c r="H305">
        <v>2867353</v>
      </c>
      <c r="I305">
        <v>1146941</v>
      </c>
      <c r="J305">
        <v>1720412</v>
      </c>
      <c r="K305">
        <v>2112884661</v>
      </c>
      <c r="L305">
        <v>2400000000</v>
      </c>
      <c r="M305">
        <v>220000000</v>
      </c>
      <c r="N305">
        <v>600000</v>
      </c>
      <c r="O305">
        <v>250000</v>
      </c>
      <c r="P305">
        <v>2000000</v>
      </c>
    </row>
    <row r="306" spans="1:16" x14ac:dyDescent="0.35">
      <c r="A306">
        <v>304</v>
      </c>
      <c r="B306">
        <v>4</v>
      </c>
      <c r="C306">
        <v>2022</v>
      </c>
      <c r="D306" t="s">
        <v>401</v>
      </c>
      <c r="E306" t="s">
        <v>47</v>
      </c>
      <c r="F306">
        <v>44820</v>
      </c>
      <c r="G306" t="s">
        <v>48</v>
      </c>
      <c r="H306">
        <v>2522941</v>
      </c>
      <c r="I306">
        <v>1009176</v>
      </c>
      <c r="J306">
        <v>1513765</v>
      </c>
      <c r="K306">
        <v>5774552118</v>
      </c>
      <c r="L306">
        <v>9200000000</v>
      </c>
      <c r="M306">
        <v>280000000</v>
      </c>
      <c r="N306">
        <v>700000</v>
      </c>
      <c r="O306">
        <v>300000</v>
      </c>
      <c r="P306">
        <v>3000000</v>
      </c>
    </row>
    <row r="307" spans="1:16" x14ac:dyDescent="0.35">
      <c r="A307">
        <v>305</v>
      </c>
      <c r="B307">
        <v>5</v>
      </c>
      <c r="C307">
        <v>2022</v>
      </c>
      <c r="D307" t="s">
        <v>402</v>
      </c>
      <c r="E307" t="s">
        <v>45</v>
      </c>
      <c r="F307">
        <v>44648</v>
      </c>
      <c r="G307" t="s">
        <v>24</v>
      </c>
      <c r="H307">
        <v>2095544</v>
      </c>
      <c r="I307">
        <v>838218</v>
      </c>
      <c r="J307">
        <v>1257326</v>
      </c>
      <c r="K307">
        <v>1822552118</v>
      </c>
      <c r="L307">
        <v>2300000000</v>
      </c>
      <c r="M307">
        <v>210000000</v>
      </c>
      <c r="N307">
        <v>480000</v>
      </c>
      <c r="O307">
        <v>200000</v>
      </c>
      <c r="P307">
        <v>1900000</v>
      </c>
    </row>
    <row r="308" spans="1:16" x14ac:dyDescent="0.35">
      <c r="A308">
        <v>306</v>
      </c>
      <c r="B308">
        <v>6</v>
      </c>
      <c r="C308">
        <v>2022</v>
      </c>
      <c r="D308" t="s">
        <v>403</v>
      </c>
      <c r="E308" t="s">
        <v>53</v>
      </c>
      <c r="F308">
        <v>44820</v>
      </c>
      <c r="G308" t="s">
        <v>24</v>
      </c>
      <c r="H308">
        <v>1825170</v>
      </c>
      <c r="I308">
        <v>730068</v>
      </c>
      <c r="J308">
        <v>1095102</v>
      </c>
      <c r="K308">
        <v>1488552118</v>
      </c>
      <c r="L308">
        <v>2000000000</v>
      </c>
      <c r="M308">
        <v>220000000</v>
      </c>
      <c r="N308">
        <v>500000</v>
      </c>
      <c r="O308">
        <v>220000</v>
      </c>
      <c r="P308">
        <v>2000000</v>
      </c>
    </row>
    <row r="309" spans="1:16" x14ac:dyDescent="0.35">
      <c r="A309">
        <v>307</v>
      </c>
      <c r="B309">
        <v>7</v>
      </c>
      <c r="C309">
        <v>2022</v>
      </c>
      <c r="D309" t="s">
        <v>404</v>
      </c>
      <c r="E309" t="s">
        <v>66</v>
      </c>
      <c r="F309">
        <v>44690</v>
      </c>
      <c r="G309" t="s">
        <v>18</v>
      </c>
      <c r="H309">
        <v>1806679</v>
      </c>
      <c r="I309">
        <v>722672</v>
      </c>
      <c r="J309">
        <v>1084007</v>
      </c>
      <c r="K309">
        <v>2112552118</v>
      </c>
      <c r="L309">
        <v>2100000000</v>
      </c>
      <c r="M309">
        <v>240000000</v>
      </c>
      <c r="N309">
        <v>550000</v>
      </c>
      <c r="O309">
        <v>240000</v>
      </c>
      <c r="P309">
        <v>2200000</v>
      </c>
    </row>
    <row r="310" spans="1:16" x14ac:dyDescent="0.35">
      <c r="A310">
        <v>308</v>
      </c>
      <c r="B310">
        <v>8</v>
      </c>
      <c r="C310">
        <v>2022</v>
      </c>
      <c r="D310" t="s">
        <v>405</v>
      </c>
      <c r="E310" t="s">
        <v>328</v>
      </c>
      <c r="F310">
        <v>44750</v>
      </c>
      <c r="G310" t="s">
        <v>24</v>
      </c>
      <c r="H310">
        <v>1803050</v>
      </c>
      <c r="I310">
        <v>721220</v>
      </c>
      <c r="J310">
        <v>1081830</v>
      </c>
      <c r="K310">
        <v>1488552118</v>
      </c>
      <c r="L310">
        <v>3000000000</v>
      </c>
      <c r="M310">
        <v>200000000</v>
      </c>
      <c r="N310">
        <v>450000</v>
      </c>
      <c r="O310">
        <v>190000</v>
      </c>
      <c r="P310">
        <v>1800000</v>
      </c>
    </row>
    <row r="311" spans="1:16" x14ac:dyDescent="0.35">
      <c r="A311">
        <v>309</v>
      </c>
      <c r="B311">
        <v>9</v>
      </c>
      <c r="C311">
        <v>2022</v>
      </c>
      <c r="D311" t="s">
        <v>406</v>
      </c>
      <c r="E311" t="s">
        <v>74</v>
      </c>
      <c r="F311">
        <v>44638</v>
      </c>
      <c r="G311" t="s">
        <v>38</v>
      </c>
      <c r="H311">
        <v>1762168</v>
      </c>
      <c r="I311">
        <v>704867</v>
      </c>
      <c r="J311">
        <v>1057301</v>
      </c>
      <c r="K311">
        <v>2988552118</v>
      </c>
      <c r="L311">
        <v>3100000000</v>
      </c>
      <c r="M311">
        <v>260000000</v>
      </c>
      <c r="N311">
        <v>650000</v>
      </c>
      <c r="O311">
        <v>280000</v>
      </c>
      <c r="P311">
        <v>2500000</v>
      </c>
    </row>
    <row r="312" spans="1:16" x14ac:dyDescent="0.35">
      <c r="A312">
        <v>310</v>
      </c>
      <c r="B312">
        <v>10</v>
      </c>
      <c r="C312">
        <v>2022</v>
      </c>
      <c r="D312" t="s">
        <v>407</v>
      </c>
      <c r="E312" t="s">
        <v>352</v>
      </c>
      <c r="F312">
        <v>44795</v>
      </c>
      <c r="G312" t="s">
        <v>59</v>
      </c>
      <c r="H312">
        <v>1652402</v>
      </c>
      <c r="I312">
        <v>660961</v>
      </c>
      <c r="J312">
        <v>991441</v>
      </c>
      <c r="K312">
        <v>2112774552</v>
      </c>
      <c r="L312">
        <v>3800000000</v>
      </c>
      <c r="M312">
        <v>230000000</v>
      </c>
      <c r="N312">
        <v>520000</v>
      </c>
      <c r="O312">
        <v>230000</v>
      </c>
      <c r="P312">
        <v>2000000</v>
      </c>
    </row>
    <row r="313" spans="1:16" x14ac:dyDescent="0.35">
      <c r="A313">
        <v>311</v>
      </c>
      <c r="B313">
        <v>11</v>
      </c>
      <c r="C313">
        <v>2022</v>
      </c>
      <c r="D313" t="s">
        <v>408</v>
      </c>
      <c r="E313" t="s">
        <v>45</v>
      </c>
      <c r="F313">
        <v>44711</v>
      </c>
      <c r="G313" t="s">
        <v>24</v>
      </c>
      <c r="H313">
        <v>1517211</v>
      </c>
      <c r="I313">
        <v>758606</v>
      </c>
      <c r="J313">
        <v>758605</v>
      </c>
      <c r="K313">
        <v>2244552118</v>
      </c>
      <c r="L313">
        <v>2200000000</v>
      </c>
      <c r="M313">
        <v>210000000</v>
      </c>
      <c r="N313">
        <v>480000</v>
      </c>
      <c r="O313">
        <v>200000</v>
      </c>
      <c r="P313">
        <v>1900000</v>
      </c>
    </row>
    <row r="314" spans="1:16" x14ac:dyDescent="0.35">
      <c r="A314">
        <v>312</v>
      </c>
      <c r="B314">
        <v>12</v>
      </c>
      <c r="C314">
        <v>2022</v>
      </c>
      <c r="D314" t="s">
        <v>409</v>
      </c>
      <c r="E314" t="s">
        <v>20</v>
      </c>
      <c r="F314">
        <v>44760</v>
      </c>
      <c r="G314" t="s">
        <v>21</v>
      </c>
      <c r="H314">
        <v>1470928</v>
      </c>
      <c r="I314">
        <v>735464</v>
      </c>
      <c r="J314">
        <v>735464</v>
      </c>
      <c r="K314">
        <v>2488552118</v>
      </c>
      <c r="L314">
        <v>2500000000</v>
      </c>
      <c r="M314">
        <v>220000000</v>
      </c>
      <c r="N314">
        <v>550000</v>
      </c>
      <c r="O314">
        <v>240000</v>
      </c>
      <c r="P314">
        <v>2200000</v>
      </c>
    </row>
    <row r="315" spans="1:16" x14ac:dyDescent="0.35">
      <c r="A315">
        <v>313</v>
      </c>
      <c r="B315">
        <v>13</v>
      </c>
      <c r="C315">
        <v>2022</v>
      </c>
      <c r="D315" t="s">
        <v>410</v>
      </c>
      <c r="E315" t="s">
        <v>45</v>
      </c>
      <c r="F315">
        <v>44911</v>
      </c>
      <c r="G315" t="s">
        <v>24</v>
      </c>
      <c r="H315">
        <v>1395187</v>
      </c>
      <c r="I315">
        <v>697594</v>
      </c>
      <c r="J315">
        <v>697593</v>
      </c>
      <c r="K315">
        <v>1122552118</v>
      </c>
      <c r="L315">
        <v>2100000000</v>
      </c>
      <c r="M315">
        <v>200000000</v>
      </c>
      <c r="N315">
        <v>450000</v>
      </c>
      <c r="O315">
        <v>190000</v>
      </c>
      <c r="P315">
        <v>1800000</v>
      </c>
    </row>
    <row r="316" spans="1:16" x14ac:dyDescent="0.35">
      <c r="A316">
        <v>314</v>
      </c>
      <c r="B316">
        <v>14</v>
      </c>
      <c r="C316">
        <v>2022</v>
      </c>
      <c r="D316" t="s">
        <v>411</v>
      </c>
      <c r="E316" t="s">
        <v>214</v>
      </c>
      <c r="F316">
        <v>44746</v>
      </c>
      <c r="G316" t="s">
        <v>215</v>
      </c>
      <c r="H316">
        <v>1387150</v>
      </c>
      <c r="I316">
        <v>693575</v>
      </c>
      <c r="J316">
        <v>693575</v>
      </c>
      <c r="K316">
        <v>1744552118</v>
      </c>
      <c r="L316">
        <v>1900000000</v>
      </c>
      <c r="M316">
        <v>220000000</v>
      </c>
      <c r="N316">
        <v>500000</v>
      </c>
      <c r="O316">
        <v>220000</v>
      </c>
      <c r="P316">
        <v>2000000</v>
      </c>
    </row>
    <row r="317" spans="1:16" x14ac:dyDescent="0.35">
      <c r="A317">
        <v>315</v>
      </c>
      <c r="B317">
        <v>15</v>
      </c>
      <c r="C317">
        <v>2022</v>
      </c>
      <c r="D317" t="s">
        <v>412</v>
      </c>
      <c r="E317" t="s">
        <v>413</v>
      </c>
      <c r="F317">
        <v>44683</v>
      </c>
      <c r="G317" t="s">
        <v>414</v>
      </c>
      <c r="H317">
        <v>1149643</v>
      </c>
      <c r="I317">
        <v>574822</v>
      </c>
      <c r="J317">
        <v>574821</v>
      </c>
      <c r="K317">
        <v>388552118</v>
      </c>
      <c r="L317">
        <v>1200000000</v>
      </c>
      <c r="M317">
        <v>260000000</v>
      </c>
      <c r="N317">
        <v>400000</v>
      </c>
      <c r="O317">
        <v>180000</v>
      </c>
      <c r="P317">
        <v>2200000</v>
      </c>
    </row>
    <row r="318" spans="1:16" x14ac:dyDescent="0.35">
      <c r="A318">
        <v>316</v>
      </c>
      <c r="B318">
        <v>16</v>
      </c>
      <c r="C318">
        <v>2022</v>
      </c>
      <c r="D318" t="s">
        <v>415</v>
      </c>
      <c r="E318" t="s">
        <v>37</v>
      </c>
      <c r="F318">
        <v>44799</v>
      </c>
      <c r="G318" t="s">
        <v>38</v>
      </c>
      <c r="H318">
        <v>1121912</v>
      </c>
      <c r="I318">
        <v>560956</v>
      </c>
      <c r="J318">
        <v>560956</v>
      </c>
      <c r="K318">
        <v>1822552118</v>
      </c>
      <c r="L318">
        <v>2400000000</v>
      </c>
      <c r="M318">
        <v>230000000</v>
      </c>
      <c r="N318">
        <v>520000</v>
      </c>
      <c r="O318">
        <v>230000</v>
      </c>
      <c r="P318">
        <v>2000000</v>
      </c>
    </row>
    <row r="319" spans="1:16" x14ac:dyDescent="0.35">
      <c r="A319">
        <v>317</v>
      </c>
      <c r="B319">
        <v>17</v>
      </c>
      <c r="C319">
        <v>2022</v>
      </c>
      <c r="D319" t="s">
        <v>416</v>
      </c>
      <c r="E319" t="s">
        <v>417</v>
      </c>
      <c r="F319">
        <v>44862</v>
      </c>
      <c r="G319" t="s">
        <v>18</v>
      </c>
      <c r="H319">
        <v>1040155</v>
      </c>
      <c r="I319">
        <v>520078</v>
      </c>
      <c r="J319">
        <v>520077</v>
      </c>
      <c r="K319">
        <v>522552118</v>
      </c>
      <c r="L319">
        <v>2200000000</v>
      </c>
      <c r="M319">
        <v>300000000</v>
      </c>
      <c r="N319">
        <v>800000</v>
      </c>
      <c r="O319">
        <v>350000</v>
      </c>
      <c r="P319">
        <v>4000000</v>
      </c>
    </row>
    <row r="320" spans="1:16" x14ac:dyDescent="0.35">
      <c r="A320">
        <v>318</v>
      </c>
      <c r="B320">
        <v>18</v>
      </c>
      <c r="C320">
        <v>2022</v>
      </c>
      <c r="D320" t="s">
        <v>418</v>
      </c>
      <c r="E320" t="s">
        <v>104</v>
      </c>
      <c r="F320">
        <v>44757</v>
      </c>
      <c r="G320" t="s">
        <v>38</v>
      </c>
      <c r="H320">
        <v>1032930</v>
      </c>
      <c r="I320">
        <v>516465</v>
      </c>
      <c r="J320">
        <v>516465</v>
      </c>
      <c r="K320">
        <v>1488552118</v>
      </c>
      <c r="L320">
        <v>2200000000</v>
      </c>
      <c r="M320">
        <v>210000000</v>
      </c>
      <c r="N320">
        <v>480000</v>
      </c>
      <c r="O320">
        <v>200000</v>
      </c>
      <c r="P320">
        <v>1900000</v>
      </c>
    </row>
    <row r="321" spans="1:16" x14ac:dyDescent="0.35">
      <c r="A321">
        <v>319</v>
      </c>
      <c r="B321">
        <v>19</v>
      </c>
      <c r="C321">
        <v>2022</v>
      </c>
      <c r="D321" t="s">
        <v>419</v>
      </c>
      <c r="E321" t="s">
        <v>84</v>
      </c>
      <c r="F321">
        <v>44771</v>
      </c>
      <c r="G321" t="s">
        <v>85</v>
      </c>
      <c r="H321">
        <v>1007575</v>
      </c>
      <c r="I321">
        <v>503788</v>
      </c>
      <c r="J321">
        <v>503787</v>
      </c>
      <c r="K321">
        <v>1122552118</v>
      </c>
      <c r="L321">
        <v>1800000000</v>
      </c>
      <c r="M321">
        <v>210000000</v>
      </c>
      <c r="N321">
        <v>480000</v>
      </c>
      <c r="O321">
        <v>200000</v>
      </c>
      <c r="P321">
        <v>1900000</v>
      </c>
    </row>
    <row r="322" spans="1:16" x14ac:dyDescent="0.35">
      <c r="A322">
        <v>320</v>
      </c>
      <c r="B322">
        <v>20</v>
      </c>
      <c r="C322">
        <v>2022</v>
      </c>
      <c r="D322" t="s">
        <v>420</v>
      </c>
      <c r="E322" t="s">
        <v>104</v>
      </c>
      <c r="F322">
        <v>44895</v>
      </c>
      <c r="G322" t="s">
        <v>38</v>
      </c>
      <c r="H322">
        <v>1003533</v>
      </c>
      <c r="I322">
        <v>501767</v>
      </c>
      <c r="J322">
        <v>501766</v>
      </c>
      <c r="K322">
        <v>1022552118</v>
      </c>
      <c r="L322">
        <v>2000000000</v>
      </c>
      <c r="M322">
        <v>200000000</v>
      </c>
      <c r="N322">
        <v>450000</v>
      </c>
      <c r="O322">
        <v>190000</v>
      </c>
      <c r="P322">
        <v>1800000</v>
      </c>
    </row>
    <row r="323" spans="1:16" x14ac:dyDescent="0.35">
      <c r="A323">
        <v>321</v>
      </c>
      <c r="B323">
        <v>21</v>
      </c>
      <c r="C323">
        <v>2022</v>
      </c>
      <c r="D323" t="s">
        <v>421</v>
      </c>
      <c r="E323" t="s">
        <v>352</v>
      </c>
      <c r="F323">
        <v>44656</v>
      </c>
      <c r="G323" t="s">
        <v>59</v>
      </c>
      <c r="H323">
        <v>861185</v>
      </c>
      <c r="I323">
        <v>516711</v>
      </c>
      <c r="J323">
        <v>344474</v>
      </c>
      <c r="K323">
        <v>2988552118</v>
      </c>
      <c r="L323">
        <v>4200000000</v>
      </c>
      <c r="M323">
        <v>260000000</v>
      </c>
      <c r="N323">
        <v>600000</v>
      </c>
      <c r="O323">
        <v>260000</v>
      </c>
      <c r="P323">
        <v>2200000</v>
      </c>
    </row>
    <row r="324" spans="1:16" x14ac:dyDescent="0.35">
      <c r="A324">
        <v>322</v>
      </c>
      <c r="B324">
        <v>22</v>
      </c>
      <c r="C324">
        <v>2022</v>
      </c>
      <c r="D324" t="s">
        <v>422</v>
      </c>
      <c r="E324" t="s">
        <v>249</v>
      </c>
      <c r="F324">
        <v>44851</v>
      </c>
      <c r="G324" t="s">
        <v>250</v>
      </c>
      <c r="H324">
        <v>824113</v>
      </c>
      <c r="I324">
        <v>494468</v>
      </c>
      <c r="J324">
        <v>329645</v>
      </c>
      <c r="K324">
        <v>1988552118</v>
      </c>
      <c r="L324">
        <v>2600000000</v>
      </c>
      <c r="M324">
        <v>220000000</v>
      </c>
      <c r="N324">
        <v>500000</v>
      </c>
      <c r="O324">
        <v>220000</v>
      </c>
      <c r="P324">
        <v>2000000</v>
      </c>
    </row>
    <row r="325" spans="1:16" x14ac:dyDescent="0.35">
      <c r="A325">
        <v>323</v>
      </c>
      <c r="B325">
        <v>23</v>
      </c>
      <c r="C325">
        <v>2022</v>
      </c>
      <c r="D325" t="s">
        <v>423</v>
      </c>
      <c r="E325" t="s">
        <v>88</v>
      </c>
      <c r="F325">
        <v>44893</v>
      </c>
      <c r="G325" t="s">
        <v>24</v>
      </c>
      <c r="H325">
        <v>803108</v>
      </c>
      <c r="I325">
        <v>481865</v>
      </c>
      <c r="J325">
        <v>321243</v>
      </c>
      <c r="K325">
        <v>988552118</v>
      </c>
      <c r="L325">
        <v>1900000000</v>
      </c>
      <c r="M325">
        <v>200000000</v>
      </c>
      <c r="N325">
        <v>450000</v>
      </c>
      <c r="O325">
        <v>190000</v>
      </c>
      <c r="P325">
        <v>1800000</v>
      </c>
    </row>
    <row r="326" spans="1:16" x14ac:dyDescent="0.35">
      <c r="A326">
        <v>324</v>
      </c>
      <c r="B326">
        <v>24</v>
      </c>
      <c r="C326">
        <v>2022</v>
      </c>
      <c r="D326" t="s">
        <v>424</v>
      </c>
      <c r="E326" t="s">
        <v>235</v>
      </c>
      <c r="F326">
        <v>44607</v>
      </c>
      <c r="G326" t="s">
        <v>48</v>
      </c>
      <c r="H326">
        <v>797717</v>
      </c>
      <c r="I326">
        <v>478630</v>
      </c>
      <c r="J326">
        <v>319087</v>
      </c>
      <c r="K326">
        <v>522552118</v>
      </c>
      <c r="L326">
        <v>1400000000</v>
      </c>
      <c r="M326">
        <v>200000000</v>
      </c>
      <c r="N326">
        <v>450000</v>
      </c>
      <c r="O326">
        <v>190000</v>
      </c>
      <c r="P326">
        <v>1800000</v>
      </c>
    </row>
    <row r="327" spans="1:16" x14ac:dyDescent="0.35">
      <c r="A327">
        <v>325</v>
      </c>
      <c r="B327">
        <v>25</v>
      </c>
      <c r="C327">
        <v>2022</v>
      </c>
      <c r="D327" t="s">
        <v>425</v>
      </c>
      <c r="E327" t="s">
        <v>214</v>
      </c>
      <c r="F327">
        <v>44571</v>
      </c>
      <c r="G327" t="s">
        <v>215</v>
      </c>
      <c r="H327">
        <v>782590</v>
      </c>
      <c r="I327">
        <v>469554</v>
      </c>
      <c r="J327">
        <v>313036</v>
      </c>
      <c r="K327">
        <v>1822552118</v>
      </c>
      <c r="L327">
        <v>1900000000</v>
      </c>
      <c r="M327">
        <v>220000000</v>
      </c>
      <c r="N327">
        <v>500000</v>
      </c>
      <c r="O327">
        <v>220000</v>
      </c>
      <c r="P327">
        <v>2000000</v>
      </c>
    </row>
    <row r="328" spans="1:16" x14ac:dyDescent="0.35">
      <c r="A328">
        <v>326</v>
      </c>
      <c r="B328">
        <v>26</v>
      </c>
      <c r="C328">
        <v>2022</v>
      </c>
      <c r="D328" t="s">
        <v>426</v>
      </c>
      <c r="E328" t="s">
        <v>427</v>
      </c>
      <c r="F328">
        <v>44851</v>
      </c>
      <c r="G328" t="s">
        <v>107</v>
      </c>
      <c r="H328">
        <v>754657</v>
      </c>
      <c r="I328">
        <v>452794</v>
      </c>
      <c r="J328">
        <v>301863</v>
      </c>
      <c r="K328">
        <v>2774552118</v>
      </c>
      <c r="L328">
        <v>4500000000</v>
      </c>
      <c r="M328">
        <v>260000000</v>
      </c>
      <c r="N328">
        <v>650000</v>
      </c>
      <c r="O328">
        <v>280000</v>
      </c>
      <c r="P328">
        <v>2500000</v>
      </c>
    </row>
    <row r="329" spans="1:16" x14ac:dyDescent="0.35">
      <c r="A329">
        <v>327</v>
      </c>
      <c r="B329">
        <v>27</v>
      </c>
      <c r="C329">
        <v>2022</v>
      </c>
      <c r="D329" t="s">
        <v>428</v>
      </c>
      <c r="E329" t="s">
        <v>88</v>
      </c>
      <c r="F329">
        <v>44641</v>
      </c>
      <c r="G329" t="s">
        <v>24</v>
      </c>
      <c r="H329">
        <v>694304</v>
      </c>
      <c r="I329">
        <v>416582</v>
      </c>
      <c r="J329">
        <v>277722</v>
      </c>
      <c r="K329">
        <v>1122552118</v>
      </c>
      <c r="L329">
        <v>2300000000</v>
      </c>
      <c r="M329">
        <v>210000000</v>
      </c>
      <c r="N329">
        <v>480000</v>
      </c>
      <c r="O329">
        <v>200000</v>
      </c>
      <c r="P329">
        <v>1900000</v>
      </c>
    </row>
    <row r="330" spans="1:16" x14ac:dyDescent="0.35">
      <c r="A330">
        <v>328</v>
      </c>
      <c r="B330">
        <v>28</v>
      </c>
      <c r="C330">
        <v>2022</v>
      </c>
      <c r="D330" t="s">
        <v>429</v>
      </c>
      <c r="E330" t="s">
        <v>201</v>
      </c>
      <c r="F330">
        <v>44172</v>
      </c>
      <c r="G330" t="s">
        <v>204</v>
      </c>
      <c r="H330">
        <v>686586</v>
      </c>
      <c r="I330">
        <v>411952</v>
      </c>
      <c r="J330">
        <v>274634</v>
      </c>
      <c r="K330">
        <v>1744552118</v>
      </c>
      <c r="L330">
        <v>1500000000</v>
      </c>
      <c r="M330">
        <v>220000000</v>
      </c>
      <c r="N330">
        <v>500000</v>
      </c>
      <c r="O330">
        <v>220000</v>
      </c>
      <c r="P330">
        <v>2000000</v>
      </c>
    </row>
    <row r="331" spans="1:16" x14ac:dyDescent="0.35">
      <c r="A331">
        <v>329</v>
      </c>
      <c r="B331">
        <v>29</v>
      </c>
      <c r="C331">
        <v>2022</v>
      </c>
      <c r="D331" t="s">
        <v>430</v>
      </c>
      <c r="E331" t="s">
        <v>431</v>
      </c>
      <c r="F331">
        <v>44557</v>
      </c>
      <c r="G331" t="s">
        <v>24</v>
      </c>
      <c r="H331">
        <v>564410</v>
      </c>
      <c r="I331">
        <v>338646</v>
      </c>
      <c r="J331">
        <v>225764</v>
      </c>
      <c r="K331">
        <v>188552118</v>
      </c>
      <c r="L331">
        <v>800000000</v>
      </c>
      <c r="M331">
        <v>200000000</v>
      </c>
      <c r="N331">
        <v>450000</v>
      </c>
      <c r="O331">
        <v>190000</v>
      </c>
      <c r="P331">
        <v>1800000</v>
      </c>
    </row>
    <row r="332" spans="1:16" x14ac:dyDescent="0.35">
      <c r="A332">
        <v>330</v>
      </c>
      <c r="B332">
        <v>30</v>
      </c>
      <c r="C332">
        <v>2022</v>
      </c>
      <c r="D332" t="s">
        <v>432</v>
      </c>
      <c r="E332" t="s">
        <v>433</v>
      </c>
      <c r="F332">
        <v>44823</v>
      </c>
      <c r="G332" t="s">
        <v>38</v>
      </c>
      <c r="H332">
        <v>562596</v>
      </c>
      <c r="I332">
        <v>337558</v>
      </c>
      <c r="J332">
        <v>225038</v>
      </c>
      <c r="K332">
        <v>988552118</v>
      </c>
      <c r="L332">
        <v>2000000000</v>
      </c>
      <c r="M332">
        <v>180000000</v>
      </c>
      <c r="N332">
        <v>400000</v>
      </c>
      <c r="O332">
        <v>170000</v>
      </c>
      <c r="P332">
        <v>1600000</v>
      </c>
    </row>
    <row r="333" spans="1:16" x14ac:dyDescent="0.35">
      <c r="A333">
        <v>331</v>
      </c>
      <c r="B333">
        <v>31</v>
      </c>
      <c r="C333">
        <v>2022</v>
      </c>
      <c r="D333" t="s">
        <v>434</v>
      </c>
      <c r="E333" t="s">
        <v>435</v>
      </c>
      <c r="F333">
        <v>44897</v>
      </c>
      <c r="G333" t="s">
        <v>18</v>
      </c>
      <c r="H333">
        <v>544294</v>
      </c>
      <c r="I333">
        <v>326576</v>
      </c>
      <c r="J333">
        <v>217718</v>
      </c>
      <c r="K333">
        <v>1988552118</v>
      </c>
      <c r="L333">
        <v>2600000000</v>
      </c>
      <c r="M333">
        <v>280000000</v>
      </c>
      <c r="N333">
        <v>700000</v>
      </c>
      <c r="O333">
        <v>300000</v>
      </c>
      <c r="P333">
        <v>3500000</v>
      </c>
    </row>
    <row r="334" spans="1:16" x14ac:dyDescent="0.35">
      <c r="A334">
        <v>332</v>
      </c>
      <c r="B334">
        <v>32</v>
      </c>
      <c r="C334">
        <v>2022</v>
      </c>
      <c r="D334" t="s">
        <v>436</v>
      </c>
      <c r="E334" t="s">
        <v>37</v>
      </c>
      <c r="F334">
        <v>44736</v>
      </c>
      <c r="G334" t="s">
        <v>38</v>
      </c>
      <c r="H334">
        <v>544265</v>
      </c>
      <c r="I334">
        <v>326559</v>
      </c>
      <c r="J334">
        <v>217706</v>
      </c>
      <c r="K334">
        <v>2112552118</v>
      </c>
      <c r="L334">
        <v>2800000000</v>
      </c>
      <c r="M334">
        <v>260000000</v>
      </c>
      <c r="N334">
        <v>600000</v>
      </c>
      <c r="O334">
        <v>260000</v>
      </c>
      <c r="P334">
        <v>2200000</v>
      </c>
    </row>
    <row r="335" spans="1:16" x14ac:dyDescent="0.35">
      <c r="A335">
        <v>333</v>
      </c>
      <c r="B335">
        <v>33</v>
      </c>
      <c r="C335">
        <v>2022</v>
      </c>
      <c r="D335" t="s">
        <v>437</v>
      </c>
      <c r="E335" t="s">
        <v>438</v>
      </c>
      <c r="F335">
        <v>44635</v>
      </c>
      <c r="G335" t="s">
        <v>62</v>
      </c>
      <c r="H335">
        <v>534147</v>
      </c>
      <c r="I335">
        <v>320488</v>
      </c>
      <c r="J335">
        <v>213659</v>
      </c>
      <c r="K335">
        <v>188552118</v>
      </c>
      <c r="L335">
        <v>1300000000</v>
      </c>
      <c r="M335">
        <v>120000000</v>
      </c>
      <c r="N335">
        <v>200000</v>
      </c>
      <c r="O335">
        <v>90000</v>
      </c>
      <c r="P335">
        <v>700000</v>
      </c>
    </row>
    <row r="336" spans="1:16" x14ac:dyDescent="0.35">
      <c r="A336">
        <v>334</v>
      </c>
      <c r="B336">
        <v>34</v>
      </c>
      <c r="C336">
        <v>2022</v>
      </c>
      <c r="D336" t="s">
        <v>439</v>
      </c>
      <c r="E336" t="s">
        <v>440</v>
      </c>
      <c r="F336">
        <v>44774</v>
      </c>
      <c r="G336" t="s">
        <v>441</v>
      </c>
      <c r="H336">
        <v>530766</v>
      </c>
      <c r="I336">
        <v>318460</v>
      </c>
      <c r="J336">
        <v>212306</v>
      </c>
      <c r="K336">
        <v>3112552118</v>
      </c>
      <c r="L336">
        <v>3500000000</v>
      </c>
      <c r="M336">
        <v>300000000</v>
      </c>
      <c r="N336">
        <v>800000</v>
      </c>
      <c r="O336">
        <v>350000</v>
      </c>
      <c r="P336">
        <v>3000000</v>
      </c>
    </row>
    <row r="337" spans="1:16" x14ac:dyDescent="0.35">
      <c r="A337">
        <v>335</v>
      </c>
      <c r="B337">
        <v>35</v>
      </c>
      <c r="C337">
        <v>2022</v>
      </c>
      <c r="D337" t="s">
        <v>442</v>
      </c>
      <c r="E337" t="s">
        <v>433</v>
      </c>
      <c r="F337">
        <v>44614</v>
      </c>
      <c r="G337" t="s">
        <v>38</v>
      </c>
      <c r="H337">
        <v>498432</v>
      </c>
      <c r="I337">
        <v>299059</v>
      </c>
      <c r="J337">
        <v>199373</v>
      </c>
      <c r="K337">
        <v>744552118</v>
      </c>
      <c r="L337">
        <v>2200000000</v>
      </c>
      <c r="M337">
        <v>200000000</v>
      </c>
      <c r="N337">
        <v>450000</v>
      </c>
      <c r="O337">
        <v>190000</v>
      </c>
      <c r="P337">
        <v>1800000</v>
      </c>
    </row>
    <row r="338" spans="1:16" x14ac:dyDescent="0.35">
      <c r="A338">
        <v>336</v>
      </c>
      <c r="B338">
        <v>36</v>
      </c>
      <c r="C338">
        <v>2022</v>
      </c>
      <c r="D338" t="s">
        <v>443</v>
      </c>
      <c r="E338" t="s">
        <v>235</v>
      </c>
      <c r="F338">
        <v>44838</v>
      </c>
      <c r="G338" t="s">
        <v>48</v>
      </c>
      <c r="H338">
        <v>483423</v>
      </c>
      <c r="I338">
        <v>290054</v>
      </c>
      <c r="J338">
        <v>193369</v>
      </c>
      <c r="K338">
        <v>611552118</v>
      </c>
      <c r="L338">
        <v>1500000000</v>
      </c>
      <c r="M338">
        <v>210000000</v>
      </c>
      <c r="N338">
        <v>480000</v>
      </c>
      <c r="O338">
        <v>200000</v>
      </c>
      <c r="P338">
        <v>1900000</v>
      </c>
    </row>
    <row r="339" spans="1:16" x14ac:dyDescent="0.35">
      <c r="A339">
        <v>337</v>
      </c>
      <c r="B339">
        <v>37</v>
      </c>
      <c r="C339">
        <v>2022</v>
      </c>
      <c r="D339" t="s">
        <v>444</v>
      </c>
      <c r="E339" t="s">
        <v>445</v>
      </c>
      <c r="F339">
        <v>44757</v>
      </c>
      <c r="G339" t="s">
        <v>18</v>
      </c>
      <c r="H339">
        <v>476770</v>
      </c>
      <c r="I339">
        <v>286062</v>
      </c>
      <c r="J339">
        <v>190708</v>
      </c>
      <c r="K339">
        <v>522552118</v>
      </c>
      <c r="L339">
        <v>2400000000</v>
      </c>
      <c r="M339">
        <v>240000000</v>
      </c>
      <c r="N339">
        <v>600000</v>
      </c>
      <c r="O339">
        <v>260000</v>
      </c>
      <c r="P339">
        <v>3500000</v>
      </c>
    </row>
    <row r="340" spans="1:16" x14ac:dyDescent="0.35">
      <c r="A340">
        <v>338</v>
      </c>
      <c r="B340">
        <v>38</v>
      </c>
      <c r="C340">
        <v>2022</v>
      </c>
      <c r="D340" t="s">
        <v>50</v>
      </c>
      <c r="E340" t="s">
        <v>50</v>
      </c>
      <c r="F340">
        <v>44704</v>
      </c>
      <c r="G340" t="s">
        <v>446</v>
      </c>
      <c r="H340">
        <v>459254</v>
      </c>
      <c r="I340">
        <v>275552</v>
      </c>
      <c r="J340">
        <v>183702</v>
      </c>
      <c r="K340">
        <v>822552118</v>
      </c>
      <c r="L340">
        <v>1800000000</v>
      </c>
      <c r="M340">
        <v>200000000</v>
      </c>
      <c r="N340">
        <v>450000</v>
      </c>
      <c r="O340">
        <v>190000</v>
      </c>
      <c r="P340">
        <v>1800000</v>
      </c>
    </row>
    <row r="341" spans="1:16" x14ac:dyDescent="0.35">
      <c r="A341">
        <v>339</v>
      </c>
      <c r="B341">
        <v>39</v>
      </c>
      <c r="C341">
        <v>2022</v>
      </c>
      <c r="D341" t="s">
        <v>447</v>
      </c>
      <c r="E341" t="s">
        <v>427</v>
      </c>
      <c r="F341">
        <v>44683</v>
      </c>
      <c r="G341" t="s">
        <v>107</v>
      </c>
      <c r="H341">
        <v>453215</v>
      </c>
      <c r="I341">
        <v>271929</v>
      </c>
      <c r="J341">
        <v>181286</v>
      </c>
      <c r="K341">
        <v>2112552118</v>
      </c>
      <c r="L341">
        <v>3800000000</v>
      </c>
      <c r="M341">
        <v>260000000</v>
      </c>
      <c r="N341">
        <v>650000</v>
      </c>
      <c r="O341">
        <v>280000</v>
      </c>
      <c r="P341">
        <v>2500000</v>
      </c>
    </row>
    <row r="342" spans="1:16" x14ac:dyDescent="0.35">
      <c r="A342">
        <v>340</v>
      </c>
      <c r="B342">
        <v>40</v>
      </c>
      <c r="C342">
        <v>2022</v>
      </c>
      <c r="D342" t="s">
        <v>448</v>
      </c>
      <c r="E342" t="s">
        <v>97</v>
      </c>
      <c r="F342">
        <v>44789</v>
      </c>
      <c r="G342" t="s">
        <v>85</v>
      </c>
      <c r="H342">
        <v>439502</v>
      </c>
      <c r="I342">
        <v>263701</v>
      </c>
      <c r="J342">
        <v>175801</v>
      </c>
      <c r="K342">
        <v>611552118</v>
      </c>
      <c r="L342">
        <v>1200000000</v>
      </c>
      <c r="M342">
        <v>150000000</v>
      </c>
      <c r="N342">
        <v>300000</v>
      </c>
      <c r="O342">
        <v>130000</v>
      </c>
      <c r="P342">
        <v>1200000</v>
      </c>
    </row>
    <row r="343" spans="1:16" x14ac:dyDescent="0.35">
      <c r="A343">
        <v>341</v>
      </c>
      <c r="B343">
        <v>41</v>
      </c>
      <c r="C343">
        <v>2022</v>
      </c>
      <c r="D343" t="s">
        <v>449</v>
      </c>
      <c r="E343" t="s">
        <v>58</v>
      </c>
      <c r="F343">
        <v>44677</v>
      </c>
      <c r="G343" t="s">
        <v>59</v>
      </c>
      <c r="H343">
        <v>435754</v>
      </c>
      <c r="I343">
        <v>261452</v>
      </c>
      <c r="J343">
        <v>174302</v>
      </c>
      <c r="K343">
        <v>611552118</v>
      </c>
      <c r="L343">
        <v>1300000000</v>
      </c>
      <c r="M343">
        <v>200000000</v>
      </c>
      <c r="N343">
        <v>450000</v>
      </c>
      <c r="O343">
        <v>190000</v>
      </c>
      <c r="P343">
        <v>1800000</v>
      </c>
    </row>
    <row r="344" spans="1:16" x14ac:dyDescent="0.35">
      <c r="A344">
        <v>342</v>
      </c>
      <c r="B344">
        <v>42</v>
      </c>
      <c r="C344">
        <v>2022</v>
      </c>
      <c r="D344" t="s">
        <v>450</v>
      </c>
      <c r="E344" t="s">
        <v>451</v>
      </c>
      <c r="F344">
        <v>44564</v>
      </c>
      <c r="G344" t="s">
        <v>452</v>
      </c>
      <c r="H344">
        <v>396102</v>
      </c>
      <c r="I344">
        <v>237661</v>
      </c>
      <c r="J344">
        <v>158441</v>
      </c>
      <c r="K344">
        <v>988552118</v>
      </c>
      <c r="L344">
        <v>1500000000</v>
      </c>
      <c r="M344">
        <v>180000000</v>
      </c>
      <c r="N344">
        <v>400000</v>
      </c>
      <c r="O344">
        <v>170000</v>
      </c>
      <c r="P344">
        <v>1600000</v>
      </c>
    </row>
    <row r="345" spans="1:16" x14ac:dyDescent="0.35">
      <c r="A345">
        <v>343</v>
      </c>
      <c r="B345">
        <v>43</v>
      </c>
      <c r="C345">
        <v>2022</v>
      </c>
      <c r="D345" t="s">
        <v>453</v>
      </c>
      <c r="E345" t="s">
        <v>451</v>
      </c>
      <c r="F345">
        <v>44732</v>
      </c>
      <c r="G345" t="s">
        <v>98</v>
      </c>
      <c r="H345">
        <v>353401</v>
      </c>
      <c r="I345">
        <v>212041</v>
      </c>
      <c r="J345">
        <v>141360</v>
      </c>
      <c r="K345">
        <v>822552118</v>
      </c>
      <c r="L345">
        <v>1600000000</v>
      </c>
      <c r="M345">
        <v>150000000</v>
      </c>
      <c r="N345">
        <v>300000</v>
      </c>
      <c r="O345">
        <v>130000</v>
      </c>
      <c r="P345">
        <v>1200000</v>
      </c>
    </row>
    <row r="346" spans="1:16" x14ac:dyDescent="0.35">
      <c r="A346">
        <v>344</v>
      </c>
      <c r="B346">
        <v>44</v>
      </c>
      <c r="C346">
        <v>2022</v>
      </c>
      <c r="D346" t="s">
        <v>16</v>
      </c>
      <c r="E346" t="s">
        <v>17</v>
      </c>
      <c r="F346">
        <v>43567</v>
      </c>
      <c r="G346" t="s">
        <v>18</v>
      </c>
      <c r="H346">
        <v>333361</v>
      </c>
      <c r="I346">
        <v>200017</v>
      </c>
      <c r="J346">
        <v>133344</v>
      </c>
      <c r="K346">
        <v>6214552883</v>
      </c>
      <c r="L346">
        <v>3900000000</v>
      </c>
      <c r="M346">
        <v>300000000</v>
      </c>
      <c r="N346">
        <v>900000</v>
      </c>
      <c r="O346">
        <v>400000</v>
      </c>
      <c r="P346">
        <v>4000000</v>
      </c>
    </row>
    <row r="347" spans="1:16" x14ac:dyDescent="0.35">
      <c r="A347">
        <v>345</v>
      </c>
      <c r="B347">
        <v>45</v>
      </c>
      <c r="C347">
        <v>2022</v>
      </c>
      <c r="D347" t="s">
        <v>319</v>
      </c>
      <c r="E347" t="s">
        <v>66</v>
      </c>
      <c r="F347">
        <v>44425</v>
      </c>
      <c r="G347" t="s">
        <v>18</v>
      </c>
      <c r="H347">
        <v>332076</v>
      </c>
      <c r="I347">
        <v>199246</v>
      </c>
      <c r="J347">
        <v>132830</v>
      </c>
      <c r="K347">
        <v>2344118552</v>
      </c>
      <c r="L347">
        <v>2100000000</v>
      </c>
      <c r="M347">
        <v>240000000</v>
      </c>
      <c r="N347">
        <v>600000</v>
      </c>
      <c r="O347">
        <v>250000</v>
      </c>
      <c r="P347">
        <v>2500000</v>
      </c>
    </row>
    <row r="348" spans="1:16" x14ac:dyDescent="0.35">
      <c r="A348">
        <v>346</v>
      </c>
      <c r="B348">
        <v>46</v>
      </c>
      <c r="C348">
        <v>2022</v>
      </c>
      <c r="D348" t="s">
        <v>454</v>
      </c>
      <c r="E348" t="s">
        <v>455</v>
      </c>
      <c r="F348">
        <v>44778</v>
      </c>
      <c r="G348" t="s">
        <v>24</v>
      </c>
      <c r="H348">
        <v>294948</v>
      </c>
      <c r="I348">
        <v>176969</v>
      </c>
      <c r="J348">
        <v>117979</v>
      </c>
      <c r="K348">
        <v>1122552118</v>
      </c>
      <c r="L348">
        <v>2200000000</v>
      </c>
      <c r="M348">
        <v>220000000</v>
      </c>
      <c r="N348">
        <v>500000</v>
      </c>
      <c r="O348">
        <v>220000</v>
      </c>
      <c r="P348">
        <v>2000000</v>
      </c>
    </row>
    <row r="349" spans="1:16" x14ac:dyDescent="0.35">
      <c r="A349">
        <v>347</v>
      </c>
      <c r="B349">
        <v>47</v>
      </c>
      <c r="C349">
        <v>2022</v>
      </c>
      <c r="D349" t="s">
        <v>188</v>
      </c>
      <c r="E349" t="s">
        <v>17</v>
      </c>
      <c r="F349">
        <v>43882</v>
      </c>
      <c r="G349" t="s">
        <v>18</v>
      </c>
      <c r="H349">
        <v>292721</v>
      </c>
      <c r="I349">
        <v>175633</v>
      </c>
      <c r="J349">
        <v>117088</v>
      </c>
      <c r="K349">
        <v>12884552118</v>
      </c>
      <c r="L349">
        <v>7200000000</v>
      </c>
      <c r="M349">
        <v>320000000</v>
      </c>
      <c r="N349">
        <v>1000000</v>
      </c>
      <c r="O349">
        <v>450000</v>
      </c>
      <c r="P349">
        <v>4500000</v>
      </c>
    </row>
    <row r="350" spans="1:16" x14ac:dyDescent="0.35">
      <c r="A350">
        <v>348</v>
      </c>
      <c r="B350">
        <v>48</v>
      </c>
      <c r="C350">
        <v>2022</v>
      </c>
      <c r="D350" t="s">
        <v>43</v>
      </c>
      <c r="E350" t="s">
        <v>17</v>
      </c>
      <c r="F350">
        <v>43238</v>
      </c>
      <c r="G350" t="s">
        <v>18</v>
      </c>
      <c r="H350">
        <v>292131</v>
      </c>
      <c r="I350">
        <v>175279</v>
      </c>
      <c r="J350">
        <v>116852</v>
      </c>
      <c r="K350">
        <v>10442118775</v>
      </c>
      <c r="L350">
        <v>6800000000</v>
      </c>
      <c r="M350">
        <v>300000000</v>
      </c>
      <c r="N350">
        <v>900000</v>
      </c>
      <c r="O350">
        <v>400000</v>
      </c>
      <c r="P350">
        <v>4000000</v>
      </c>
    </row>
    <row r="351" spans="1:16" x14ac:dyDescent="0.35">
      <c r="A351">
        <v>349</v>
      </c>
      <c r="B351">
        <v>49</v>
      </c>
      <c r="C351">
        <v>2022</v>
      </c>
      <c r="D351" t="s">
        <v>456</v>
      </c>
      <c r="E351" t="s">
        <v>249</v>
      </c>
      <c r="F351">
        <v>44634</v>
      </c>
      <c r="G351" t="s">
        <v>250</v>
      </c>
      <c r="H351">
        <v>274958</v>
      </c>
      <c r="I351">
        <v>164975</v>
      </c>
      <c r="J351">
        <v>109983</v>
      </c>
      <c r="K351">
        <v>1744552118</v>
      </c>
      <c r="L351">
        <v>2300000000</v>
      </c>
      <c r="M351">
        <v>230000000</v>
      </c>
      <c r="N351">
        <v>520000</v>
      </c>
      <c r="O351">
        <v>230000</v>
      </c>
      <c r="P351">
        <v>2000000</v>
      </c>
    </row>
    <row r="352" spans="1:16" x14ac:dyDescent="0.35">
      <c r="A352">
        <v>350</v>
      </c>
      <c r="B352">
        <v>50</v>
      </c>
      <c r="C352">
        <v>2022</v>
      </c>
      <c r="D352" t="s">
        <v>457</v>
      </c>
      <c r="E352" t="s">
        <v>451</v>
      </c>
      <c r="F352">
        <v>44846</v>
      </c>
      <c r="G352" t="s">
        <v>452</v>
      </c>
      <c r="H352">
        <v>267476</v>
      </c>
      <c r="I352">
        <v>160486</v>
      </c>
      <c r="J352">
        <v>106990</v>
      </c>
      <c r="K352">
        <v>611552118</v>
      </c>
      <c r="L352">
        <v>1400000000</v>
      </c>
      <c r="M352">
        <v>150000000</v>
      </c>
      <c r="N352">
        <v>300000</v>
      </c>
      <c r="O352">
        <v>130000</v>
      </c>
      <c r="P352">
        <v>1200000</v>
      </c>
    </row>
    <row r="353" spans="1:16" x14ac:dyDescent="0.35">
      <c r="A353">
        <v>351</v>
      </c>
      <c r="B353">
        <v>51</v>
      </c>
      <c r="C353">
        <v>2022</v>
      </c>
      <c r="D353" t="s">
        <v>41</v>
      </c>
      <c r="E353" t="s">
        <v>17</v>
      </c>
      <c r="F353">
        <v>42996</v>
      </c>
      <c r="G353" t="s">
        <v>18</v>
      </c>
      <c r="H353">
        <v>263067</v>
      </c>
      <c r="I353">
        <v>157840</v>
      </c>
      <c r="J353">
        <v>105227</v>
      </c>
      <c r="K353">
        <v>7118552441</v>
      </c>
      <c r="L353">
        <v>5500000000</v>
      </c>
      <c r="M353">
        <v>300000000</v>
      </c>
      <c r="N353">
        <v>900000</v>
      </c>
      <c r="O353">
        <v>400000</v>
      </c>
      <c r="P353">
        <v>4000000</v>
      </c>
    </row>
    <row r="354" spans="1:16" x14ac:dyDescent="0.35">
      <c r="A354">
        <v>352</v>
      </c>
      <c r="B354">
        <v>52</v>
      </c>
      <c r="C354">
        <v>2022</v>
      </c>
      <c r="D354" t="s">
        <v>458</v>
      </c>
      <c r="E354" t="s">
        <v>366</v>
      </c>
      <c r="F354">
        <v>44747</v>
      </c>
      <c r="G354" t="s">
        <v>62</v>
      </c>
      <c r="H354">
        <v>261827</v>
      </c>
      <c r="I354">
        <v>157096</v>
      </c>
      <c r="J354">
        <v>104731</v>
      </c>
      <c r="K354">
        <v>822552118</v>
      </c>
      <c r="L354">
        <v>2000000000</v>
      </c>
      <c r="M354">
        <v>150000000</v>
      </c>
      <c r="N354">
        <v>300000</v>
      </c>
      <c r="O354">
        <v>130000</v>
      </c>
      <c r="P354">
        <v>1200000</v>
      </c>
    </row>
    <row r="355" spans="1:16" x14ac:dyDescent="0.35">
      <c r="A355">
        <v>353</v>
      </c>
      <c r="B355">
        <v>53</v>
      </c>
      <c r="C355">
        <v>2022</v>
      </c>
      <c r="D355" t="s">
        <v>459</v>
      </c>
      <c r="E355" t="s">
        <v>366</v>
      </c>
      <c r="F355">
        <v>44613</v>
      </c>
      <c r="G355" t="s">
        <v>367</v>
      </c>
      <c r="H355">
        <v>258572</v>
      </c>
      <c r="I355">
        <v>155143</v>
      </c>
      <c r="J355">
        <v>103429</v>
      </c>
      <c r="K355">
        <v>988552118</v>
      </c>
      <c r="L355">
        <v>2100000000</v>
      </c>
      <c r="M355">
        <v>200000000</v>
      </c>
      <c r="N355">
        <v>450000</v>
      </c>
      <c r="O355">
        <v>190000</v>
      </c>
      <c r="P355">
        <v>1800000</v>
      </c>
    </row>
    <row r="356" spans="1:16" x14ac:dyDescent="0.35">
      <c r="A356">
        <v>354</v>
      </c>
      <c r="B356">
        <v>54</v>
      </c>
      <c r="C356">
        <v>2022</v>
      </c>
      <c r="D356" t="s">
        <v>460</v>
      </c>
      <c r="E356" t="s">
        <v>102</v>
      </c>
      <c r="F356">
        <v>44704</v>
      </c>
      <c r="G356" t="s">
        <v>172</v>
      </c>
      <c r="H356">
        <v>253427</v>
      </c>
      <c r="I356">
        <v>152056</v>
      </c>
      <c r="J356">
        <v>101371</v>
      </c>
      <c r="K356">
        <v>188552118</v>
      </c>
      <c r="L356">
        <v>900000000</v>
      </c>
      <c r="M356">
        <v>120000000</v>
      </c>
      <c r="N356">
        <v>200000</v>
      </c>
      <c r="O356">
        <v>90000</v>
      </c>
      <c r="P356">
        <v>700000</v>
      </c>
    </row>
    <row r="357" spans="1:16" x14ac:dyDescent="0.35">
      <c r="A357">
        <v>355</v>
      </c>
      <c r="B357">
        <v>55</v>
      </c>
      <c r="C357">
        <v>2022</v>
      </c>
      <c r="D357" t="s">
        <v>461</v>
      </c>
      <c r="E357" t="s">
        <v>84</v>
      </c>
      <c r="F357">
        <v>44925</v>
      </c>
      <c r="G357" t="s">
        <v>85</v>
      </c>
      <c r="H357">
        <v>252291</v>
      </c>
      <c r="I357">
        <v>151375</v>
      </c>
      <c r="J357">
        <v>100916</v>
      </c>
      <c r="K357">
        <v>822552118</v>
      </c>
      <c r="L357">
        <v>1600000000</v>
      </c>
      <c r="M357">
        <v>210000000</v>
      </c>
      <c r="N357">
        <v>480000</v>
      </c>
      <c r="O357">
        <v>200000</v>
      </c>
      <c r="P357">
        <v>1900000</v>
      </c>
    </row>
    <row r="358" spans="1:16" x14ac:dyDescent="0.35">
      <c r="A358">
        <v>356</v>
      </c>
      <c r="B358">
        <v>56</v>
      </c>
      <c r="C358">
        <v>2022</v>
      </c>
      <c r="D358" t="s">
        <v>312</v>
      </c>
      <c r="E358" t="s">
        <v>74</v>
      </c>
      <c r="F358">
        <v>44431</v>
      </c>
      <c r="G358" t="s">
        <v>38</v>
      </c>
      <c r="H358">
        <v>246937</v>
      </c>
      <c r="I358">
        <v>148162</v>
      </c>
      <c r="J358">
        <v>98775</v>
      </c>
      <c r="K358">
        <v>2774552118</v>
      </c>
      <c r="L358">
        <v>3000000000</v>
      </c>
      <c r="M358">
        <v>260000000</v>
      </c>
      <c r="N358">
        <v>650000</v>
      </c>
      <c r="O358">
        <v>280000</v>
      </c>
      <c r="P358">
        <v>2500000</v>
      </c>
    </row>
    <row r="359" spans="1:16" x14ac:dyDescent="0.35">
      <c r="A359">
        <v>357</v>
      </c>
      <c r="B359">
        <v>57</v>
      </c>
      <c r="C359">
        <v>2022</v>
      </c>
      <c r="D359" t="s">
        <v>462</v>
      </c>
      <c r="E359" t="s">
        <v>279</v>
      </c>
      <c r="F359">
        <v>44655</v>
      </c>
      <c r="G359" t="s">
        <v>98</v>
      </c>
      <c r="H359">
        <v>243263</v>
      </c>
      <c r="I359">
        <v>145958</v>
      </c>
      <c r="J359">
        <v>97305</v>
      </c>
      <c r="K359">
        <v>311552118</v>
      </c>
      <c r="L359">
        <v>900000000</v>
      </c>
      <c r="M359">
        <v>140000000</v>
      </c>
      <c r="N359">
        <v>260000</v>
      </c>
      <c r="O359">
        <v>110000</v>
      </c>
      <c r="P359">
        <v>900000</v>
      </c>
    </row>
    <row r="360" spans="1:16" x14ac:dyDescent="0.35">
      <c r="A360">
        <v>358</v>
      </c>
      <c r="B360">
        <v>58</v>
      </c>
      <c r="C360">
        <v>2022</v>
      </c>
      <c r="D360" t="s">
        <v>463</v>
      </c>
      <c r="E360" t="s">
        <v>464</v>
      </c>
      <c r="F360">
        <v>44838</v>
      </c>
      <c r="G360" t="s">
        <v>24</v>
      </c>
      <c r="H360">
        <v>241364</v>
      </c>
      <c r="I360">
        <v>144818</v>
      </c>
      <c r="J360">
        <v>96546</v>
      </c>
      <c r="K360">
        <v>988552118</v>
      </c>
      <c r="L360">
        <v>1800000000</v>
      </c>
      <c r="M360">
        <v>200000000</v>
      </c>
      <c r="N360">
        <v>450000</v>
      </c>
      <c r="O360">
        <v>190000</v>
      </c>
      <c r="P360">
        <v>1800000</v>
      </c>
    </row>
    <row r="361" spans="1:16" x14ac:dyDescent="0.35">
      <c r="A361">
        <v>359</v>
      </c>
      <c r="B361">
        <v>59</v>
      </c>
      <c r="C361">
        <v>2022</v>
      </c>
      <c r="D361" t="s">
        <v>208</v>
      </c>
      <c r="E361" t="s">
        <v>66</v>
      </c>
      <c r="F361">
        <v>44130</v>
      </c>
      <c r="G361" t="s">
        <v>18</v>
      </c>
      <c r="H361">
        <v>241261</v>
      </c>
      <c r="I361">
        <v>144757</v>
      </c>
      <c r="J361">
        <v>96504</v>
      </c>
      <c r="K361">
        <v>1487880445</v>
      </c>
      <c r="L361">
        <v>1800000000</v>
      </c>
      <c r="M361">
        <v>240000000</v>
      </c>
      <c r="N361">
        <v>600000</v>
      </c>
      <c r="O361">
        <v>250000</v>
      </c>
      <c r="P361">
        <v>2500000</v>
      </c>
    </row>
    <row r="362" spans="1:16" x14ac:dyDescent="0.35">
      <c r="A362">
        <v>360</v>
      </c>
      <c r="B362">
        <v>60</v>
      </c>
      <c r="C362">
        <v>2022</v>
      </c>
      <c r="D362" t="s">
        <v>465</v>
      </c>
      <c r="E362" t="s">
        <v>440</v>
      </c>
      <c r="F362">
        <v>44774</v>
      </c>
      <c r="G362" t="s">
        <v>441</v>
      </c>
      <c r="H362">
        <v>230960</v>
      </c>
      <c r="I362">
        <v>138576</v>
      </c>
      <c r="J362">
        <v>92384</v>
      </c>
      <c r="K362">
        <v>3112552118</v>
      </c>
      <c r="L362">
        <v>3500000000</v>
      </c>
      <c r="M362">
        <v>300000000</v>
      </c>
      <c r="N362">
        <v>800000</v>
      </c>
      <c r="O362">
        <v>350000</v>
      </c>
      <c r="P362">
        <v>3000000</v>
      </c>
    </row>
    <row r="363" spans="1:16" x14ac:dyDescent="0.35">
      <c r="A363">
        <v>361</v>
      </c>
      <c r="B363">
        <v>61</v>
      </c>
      <c r="C363">
        <v>2022</v>
      </c>
      <c r="D363" t="s">
        <v>466</v>
      </c>
      <c r="E363" t="s">
        <v>20</v>
      </c>
      <c r="F363">
        <v>44760</v>
      </c>
      <c r="G363" t="s">
        <v>21</v>
      </c>
      <c r="H363">
        <v>228380</v>
      </c>
      <c r="I363">
        <v>137028</v>
      </c>
      <c r="J363">
        <v>91352</v>
      </c>
      <c r="K363">
        <v>2488552118</v>
      </c>
      <c r="L363">
        <v>2500000000</v>
      </c>
      <c r="M363">
        <v>220000000</v>
      </c>
      <c r="N363">
        <v>550000</v>
      </c>
      <c r="O363">
        <v>240000</v>
      </c>
      <c r="P363">
        <v>2200000</v>
      </c>
    </row>
    <row r="364" spans="1:16" x14ac:dyDescent="0.35">
      <c r="A364">
        <v>362</v>
      </c>
      <c r="B364">
        <v>62</v>
      </c>
      <c r="C364">
        <v>2022</v>
      </c>
      <c r="D364" t="s">
        <v>19</v>
      </c>
      <c r="E364" t="s">
        <v>20</v>
      </c>
      <c r="F364">
        <v>43724</v>
      </c>
      <c r="G364" t="s">
        <v>21</v>
      </c>
      <c r="H364">
        <v>226071</v>
      </c>
      <c r="I364">
        <v>135643</v>
      </c>
      <c r="J364">
        <v>90428</v>
      </c>
      <c r="K364">
        <v>2112884661</v>
      </c>
      <c r="L364">
        <v>1100000000</v>
      </c>
      <c r="M364">
        <v>200000000</v>
      </c>
      <c r="N364">
        <v>500000</v>
      </c>
      <c r="O364">
        <v>200000</v>
      </c>
      <c r="P364">
        <v>1800000</v>
      </c>
    </row>
    <row r="365" spans="1:16" x14ac:dyDescent="0.35">
      <c r="A365">
        <v>363</v>
      </c>
      <c r="B365">
        <v>63</v>
      </c>
      <c r="C365">
        <v>2022</v>
      </c>
      <c r="D365" t="s">
        <v>467</v>
      </c>
      <c r="E365" t="s">
        <v>20</v>
      </c>
      <c r="F365">
        <v>44708</v>
      </c>
      <c r="G365" t="s">
        <v>21</v>
      </c>
      <c r="H365">
        <v>223341</v>
      </c>
      <c r="I365">
        <v>134005</v>
      </c>
      <c r="J365">
        <v>89336</v>
      </c>
      <c r="K365">
        <v>2112884661</v>
      </c>
      <c r="L365">
        <v>2400000000</v>
      </c>
      <c r="M365">
        <v>220000000</v>
      </c>
      <c r="N365">
        <v>600000</v>
      </c>
      <c r="O365">
        <v>250000</v>
      </c>
      <c r="P365">
        <v>2000000</v>
      </c>
    </row>
    <row r="366" spans="1:16" x14ac:dyDescent="0.35">
      <c r="A366">
        <v>364</v>
      </c>
      <c r="B366">
        <v>64</v>
      </c>
      <c r="C366">
        <v>2022</v>
      </c>
      <c r="D366" t="s">
        <v>468</v>
      </c>
      <c r="E366" t="s">
        <v>246</v>
      </c>
      <c r="F366">
        <v>44817</v>
      </c>
      <c r="G366" t="s">
        <v>85</v>
      </c>
      <c r="H366">
        <v>221418</v>
      </c>
      <c r="I366">
        <v>132851</v>
      </c>
      <c r="J366">
        <v>88567</v>
      </c>
      <c r="K366">
        <v>988552118</v>
      </c>
      <c r="L366">
        <v>1700000000</v>
      </c>
      <c r="M366">
        <v>150000000</v>
      </c>
      <c r="N366">
        <v>300000</v>
      </c>
      <c r="O366">
        <v>130000</v>
      </c>
      <c r="P366">
        <v>1200000</v>
      </c>
    </row>
    <row r="367" spans="1:16" x14ac:dyDescent="0.35">
      <c r="A367">
        <v>365</v>
      </c>
      <c r="B367">
        <v>65</v>
      </c>
      <c r="C367">
        <v>2022</v>
      </c>
      <c r="D367" t="s">
        <v>42</v>
      </c>
      <c r="E367" t="s">
        <v>17</v>
      </c>
      <c r="F367">
        <v>43336</v>
      </c>
      <c r="G367" t="s">
        <v>18</v>
      </c>
      <c r="H367">
        <v>215404</v>
      </c>
      <c r="I367">
        <v>129242</v>
      </c>
      <c r="J367">
        <v>86162</v>
      </c>
      <c r="K367">
        <v>9884662114</v>
      </c>
      <c r="L367">
        <v>7000000000</v>
      </c>
      <c r="M367">
        <v>300000000</v>
      </c>
      <c r="N367">
        <v>900000</v>
      </c>
      <c r="O367">
        <v>400000</v>
      </c>
      <c r="P367">
        <v>4000000</v>
      </c>
    </row>
    <row r="368" spans="1:16" x14ac:dyDescent="0.35">
      <c r="A368">
        <v>366</v>
      </c>
      <c r="B368">
        <v>66</v>
      </c>
      <c r="C368">
        <v>2022</v>
      </c>
      <c r="D368" t="s">
        <v>469</v>
      </c>
      <c r="E368" t="s">
        <v>228</v>
      </c>
      <c r="F368">
        <v>44655</v>
      </c>
      <c r="G368" t="s">
        <v>24</v>
      </c>
      <c r="H368">
        <v>211013</v>
      </c>
      <c r="I368">
        <v>126608</v>
      </c>
      <c r="J368">
        <v>84405</v>
      </c>
      <c r="K368">
        <v>611552118</v>
      </c>
      <c r="L368">
        <v>1200000000</v>
      </c>
      <c r="M368">
        <v>200000000</v>
      </c>
      <c r="N368">
        <v>450000</v>
      </c>
      <c r="O368">
        <v>190000</v>
      </c>
      <c r="P368">
        <v>1800000</v>
      </c>
    </row>
    <row r="369" spans="1:16" x14ac:dyDescent="0.35">
      <c r="A369">
        <v>367</v>
      </c>
      <c r="B369">
        <v>67</v>
      </c>
      <c r="C369">
        <v>2022</v>
      </c>
      <c r="D369" t="s">
        <v>470</v>
      </c>
      <c r="E369" t="s">
        <v>471</v>
      </c>
      <c r="F369">
        <v>44627</v>
      </c>
      <c r="G369" t="s">
        <v>98</v>
      </c>
      <c r="H369">
        <v>208671</v>
      </c>
      <c r="I369">
        <v>125203</v>
      </c>
      <c r="J369">
        <v>83468</v>
      </c>
      <c r="K369">
        <v>188552118</v>
      </c>
      <c r="L369">
        <v>1000000000</v>
      </c>
      <c r="M369">
        <v>120000000</v>
      </c>
      <c r="N369">
        <v>200000</v>
      </c>
      <c r="O369">
        <v>90000</v>
      </c>
      <c r="P369">
        <v>700000</v>
      </c>
    </row>
    <row r="370" spans="1:16" x14ac:dyDescent="0.35">
      <c r="A370">
        <v>368</v>
      </c>
      <c r="B370">
        <v>68</v>
      </c>
      <c r="C370">
        <v>2022</v>
      </c>
      <c r="D370" t="s">
        <v>309</v>
      </c>
      <c r="E370" t="s">
        <v>174</v>
      </c>
      <c r="F370">
        <v>44544</v>
      </c>
      <c r="G370" t="s">
        <v>24</v>
      </c>
      <c r="H370">
        <v>207921</v>
      </c>
      <c r="I370">
        <v>124753</v>
      </c>
      <c r="J370">
        <v>83168</v>
      </c>
      <c r="K370">
        <v>822774661</v>
      </c>
      <c r="L370">
        <v>1500000000</v>
      </c>
      <c r="M370">
        <v>220000000</v>
      </c>
      <c r="N370">
        <v>500000</v>
      </c>
      <c r="O370">
        <v>220000</v>
      </c>
      <c r="P370">
        <v>2000000</v>
      </c>
    </row>
    <row r="371" spans="1:16" x14ac:dyDescent="0.35">
      <c r="A371">
        <v>369</v>
      </c>
      <c r="B371">
        <v>69</v>
      </c>
      <c r="C371">
        <v>2022</v>
      </c>
      <c r="D371" t="s">
        <v>308</v>
      </c>
      <c r="E371" t="s">
        <v>20</v>
      </c>
      <c r="F371">
        <v>44491</v>
      </c>
      <c r="G371" t="s">
        <v>21</v>
      </c>
      <c r="H371">
        <v>206821</v>
      </c>
      <c r="I371">
        <v>124093</v>
      </c>
      <c r="J371">
        <v>82728</v>
      </c>
      <c r="K371">
        <v>1344552118</v>
      </c>
      <c r="L371">
        <v>1400000000</v>
      </c>
      <c r="M371">
        <v>210000000</v>
      </c>
      <c r="N371">
        <v>500000</v>
      </c>
      <c r="O371">
        <v>220000</v>
      </c>
      <c r="P371">
        <v>2000000</v>
      </c>
    </row>
    <row r="372" spans="1:16" x14ac:dyDescent="0.35">
      <c r="A372">
        <v>370</v>
      </c>
      <c r="B372">
        <v>70</v>
      </c>
      <c r="C372">
        <v>2022</v>
      </c>
      <c r="D372" t="s">
        <v>119</v>
      </c>
      <c r="E372" t="s">
        <v>88</v>
      </c>
      <c r="F372">
        <v>43822</v>
      </c>
      <c r="G372" t="s">
        <v>24</v>
      </c>
      <c r="H372">
        <v>204965</v>
      </c>
      <c r="I372">
        <v>122979</v>
      </c>
      <c r="J372">
        <v>81986</v>
      </c>
      <c r="K372">
        <v>988552118</v>
      </c>
      <c r="L372">
        <v>1100000000</v>
      </c>
      <c r="M372">
        <v>210000000</v>
      </c>
      <c r="N372">
        <v>480000</v>
      </c>
      <c r="O372">
        <v>200000</v>
      </c>
      <c r="P372">
        <v>1900000</v>
      </c>
    </row>
    <row r="373" spans="1:16" x14ac:dyDescent="0.35">
      <c r="A373">
        <v>371</v>
      </c>
      <c r="B373">
        <v>71</v>
      </c>
      <c r="C373">
        <v>2022</v>
      </c>
      <c r="D373" t="s">
        <v>472</v>
      </c>
      <c r="E373" t="s">
        <v>279</v>
      </c>
      <c r="F373">
        <v>44830</v>
      </c>
      <c r="G373" t="s">
        <v>62</v>
      </c>
      <c r="H373">
        <v>199237</v>
      </c>
      <c r="I373">
        <v>119542</v>
      </c>
      <c r="J373">
        <v>79695</v>
      </c>
      <c r="K373">
        <v>522552118</v>
      </c>
      <c r="L373">
        <v>1000000000</v>
      </c>
      <c r="M373">
        <v>150000000</v>
      </c>
      <c r="N373">
        <v>300000</v>
      </c>
      <c r="O373">
        <v>130000</v>
      </c>
      <c r="P373">
        <v>1200000</v>
      </c>
    </row>
    <row r="374" spans="1:16" x14ac:dyDescent="0.35">
      <c r="A374">
        <v>372</v>
      </c>
      <c r="B374">
        <v>72</v>
      </c>
      <c r="C374">
        <v>2022</v>
      </c>
      <c r="D374" t="s">
        <v>473</v>
      </c>
      <c r="E374" t="s">
        <v>133</v>
      </c>
      <c r="F374">
        <v>44578</v>
      </c>
      <c r="G374" t="s">
        <v>59</v>
      </c>
      <c r="H374">
        <v>196468</v>
      </c>
      <c r="I374">
        <v>117881</v>
      </c>
      <c r="J374">
        <v>78587</v>
      </c>
      <c r="K374">
        <v>611552118</v>
      </c>
      <c r="L374">
        <v>1200000000</v>
      </c>
      <c r="M374">
        <v>200000000</v>
      </c>
      <c r="N374">
        <v>450000</v>
      </c>
      <c r="O374">
        <v>190000</v>
      </c>
      <c r="P374">
        <v>1800000</v>
      </c>
    </row>
    <row r="375" spans="1:16" x14ac:dyDescent="0.35">
      <c r="A375">
        <v>373</v>
      </c>
      <c r="B375">
        <v>73</v>
      </c>
      <c r="C375">
        <v>2022</v>
      </c>
      <c r="D375" t="s">
        <v>474</v>
      </c>
      <c r="E375" t="s">
        <v>100</v>
      </c>
      <c r="F375">
        <v>44747</v>
      </c>
      <c r="G375" t="s">
        <v>24</v>
      </c>
      <c r="H375">
        <v>196179</v>
      </c>
      <c r="I375">
        <v>117707</v>
      </c>
      <c r="J375">
        <v>78472</v>
      </c>
      <c r="K375">
        <v>388552118</v>
      </c>
      <c r="L375">
        <v>1000000000</v>
      </c>
      <c r="M375">
        <v>180000000</v>
      </c>
      <c r="N375">
        <v>400000</v>
      </c>
      <c r="O375">
        <v>170000</v>
      </c>
      <c r="P375">
        <v>1600000</v>
      </c>
    </row>
    <row r="376" spans="1:16" x14ac:dyDescent="0.35">
      <c r="A376">
        <v>374</v>
      </c>
      <c r="B376">
        <v>74</v>
      </c>
      <c r="C376">
        <v>2022</v>
      </c>
      <c r="D376" t="s">
        <v>475</v>
      </c>
      <c r="E376" t="s">
        <v>435</v>
      </c>
      <c r="F376">
        <v>44897</v>
      </c>
      <c r="G376" t="s">
        <v>18</v>
      </c>
      <c r="H376">
        <v>195069</v>
      </c>
      <c r="I376">
        <v>117041</v>
      </c>
      <c r="J376">
        <v>78028</v>
      </c>
      <c r="K376">
        <v>1988552118</v>
      </c>
      <c r="L376">
        <v>2600000000</v>
      </c>
      <c r="M376">
        <v>280000000</v>
      </c>
      <c r="N376">
        <v>700000</v>
      </c>
      <c r="O376">
        <v>300000</v>
      </c>
      <c r="P376">
        <v>3500000</v>
      </c>
    </row>
    <row r="377" spans="1:16" x14ac:dyDescent="0.35">
      <c r="A377">
        <v>375</v>
      </c>
      <c r="B377">
        <v>75</v>
      </c>
      <c r="C377">
        <v>2022</v>
      </c>
      <c r="D377" t="s">
        <v>476</v>
      </c>
      <c r="E377" t="s">
        <v>477</v>
      </c>
      <c r="F377">
        <v>44607</v>
      </c>
      <c r="G377" t="s">
        <v>59</v>
      </c>
      <c r="H377">
        <v>194166</v>
      </c>
      <c r="I377">
        <v>116500</v>
      </c>
      <c r="J377">
        <v>77666</v>
      </c>
      <c r="K377">
        <v>522552118</v>
      </c>
      <c r="L377">
        <v>1000000000</v>
      </c>
      <c r="M377">
        <v>150000000</v>
      </c>
      <c r="N377">
        <v>300000</v>
      </c>
      <c r="O377">
        <v>130000</v>
      </c>
      <c r="P377">
        <v>1200000</v>
      </c>
    </row>
    <row r="378" spans="1:16" x14ac:dyDescent="0.35">
      <c r="A378">
        <v>376</v>
      </c>
      <c r="B378">
        <v>76</v>
      </c>
      <c r="C378">
        <v>2022</v>
      </c>
      <c r="D378" t="s">
        <v>478</v>
      </c>
      <c r="E378" t="s">
        <v>82</v>
      </c>
      <c r="F378">
        <v>44606</v>
      </c>
      <c r="G378" t="s">
        <v>24</v>
      </c>
      <c r="H378">
        <v>193154</v>
      </c>
      <c r="I378">
        <v>115892</v>
      </c>
      <c r="J378">
        <v>77262</v>
      </c>
      <c r="K378">
        <v>2112552118</v>
      </c>
      <c r="L378">
        <v>2500000000</v>
      </c>
      <c r="M378">
        <v>220000000</v>
      </c>
      <c r="N378">
        <v>500000</v>
      </c>
      <c r="O378">
        <v>220000</v>
      </c>
      <c r="P378">
        <v>2000000</v>
      </c>
    </row>
    <row r="379" spans="1:16" x14ac:dyDescent="0.35">
      <c r="A379">
        <v>377</v>
      </c>
      <c r="B379">
        <v>77</v>
      </c>
      <c r="C379">
        <v>2022</v>
      </c>
      <c r="D379" t="s">
        <v>479</v>
      </c>
      <c r="E379" t="s">
        <v>35</v>
      </c>
      <c r="F379">
        <v>44620</v>
      </c>
      <c r="G379" t="s">
        <v>24</v>
      </c>
      <c r="H379">
        <v>190869</v>
      </c>
      <c r="I379">
        <v>114521</v>
      </c>
      <c r="J379">
        <v>76348</v>
      </c>
      <c r="K379">
        <v>188552118</v>
      </c>
      <c r="L379">
        <v>800000000</v>
      </c>
      <c r="M379">
        <v>150000000</v>
      </c>
      <c r="N379">
        <v>300000</v>
      </c>
      <c r="O379">
        <v>130000</v>
      </c>
      <c r="P379">
        <v>1200000</v>
      </c>
    </row>
    <row r="380" spans="1:16" x14ac:dyDescent="0.35">
      <c r="A380">
        <v>378</v>
      </c>
      <c r="B380">
        <v>78</v>
      </c>
      <c r="C380">
        <v>2022</v>
      </c>
      <c r="D380" t="s">
        <v>480</v>
      </c>
      <c r="E380" t="s">
        <v>84</v>
      </c>
      <c r="F380">
        <v>44925</v>
      </c>
      <c r="G380" t="s">
        <v>85</v>
      </c>
      <c r="H380">
        <v>189734</v>
      </c>
      <c r="I380">
        <v>113840</v>
      </c>
      <c r="J380">
        <v>75894</v>
      </c>
      <c r="K380">
        <v>822552118</v>
      </c>
      <c r="L380">
        <v>1600000000</v>
      </c>
      <c r="M380">
        <v>210000000</v>
      </c>
      <c r="N380">
        <v>480000</v>
      </c>
      <c r="O380">
        <v>200000</v>
      </c>
      <c r="P380">
        <v>1900000</v>
      </c>
    </row>
    <row r="381" spans="1:16" x14ac:dyDescent="0.35">
      <c r="A381">
        <v>379</v>
      </c>
      <c r="B381">
        <v>79</v>
      </c>
      <c r="C381">
        <v>2022</v>
      </c>
      <c r="D381" t="s">
        <v>481</v>
      </c>
      <c r="E381" t="s">
        <v>166</v>
      </c>
      <c r="F381">
        <v>44769</v>
      </c>
      <c r="G381" t="s">
        <v>62</v>
      </c>
      <c r="H381">
        <v>182841</v>
      </c>
      <c r="I381">
        <v>109705</v>
      </c>
      <c r="J381">
        <v>73136</v>
      </c>
      <c r="K381">
        <v>244552118</v>
      </c>
      <c r="L381">
        <v>700000000</v>
      </c>
      <c r="M381">
        <v>140000000</v>
      </c>
      <c r="N381">
        <v>260000</v>
      </c>
      <c r="O381">
        <v>110000</v>
      </c>
      <c r="P381">
        <v>900000</v>
      </c>
    </row>
    <row r="382" spans="1:16" x14ac:dyDescent="0.35">
      <c r="A382">
        <v>380</v>
      </c>
      <c r="B382">
        <v>80</v>
      </c>
      <c r="C382">
        <v>2022</v>
      </c>
      <c r="D382" t="s">
        <v>327</v>
      </c>
      <c r="E382" t="s">
        <v>328</v>
      </c>
      <c r="F382">
        <v>44474</v>
      </c>
      <c r="G382" t="s">
        <v>24</v>
      </c>
      <c r="H382">
        <v>181506</v>
      </c>
      <c r="I382">
        <v>108904</v>
      </c>
      <c r="J382">
        <v>72602</v>
      </c>
      <c r="K382">
        <v>1288552118</v>
      </c>
      <c r="L382">
        <v>2800000000</v>
      </c>
      <c r="M382">
        <v>220000000</v>
      </c>
      <c r="N382">
        <v>500000</v>
      </c>
      <c r="O382">
        <v>220000</v>
      </c>
      <c r="P382">
        <v>2000000</v>
      </c>
    </row>
    <row r="383" spans="1:16" x14ac:dyDescent="0.35">
      <c r="A383">
        <v>381</v>
      </c>
      <c r="B383">
        <v>81</v>
      </c>
      <c r="C383">
        <v>2022</v>
      </c>
      <c r="D383" t="s">
        <v>482</v>
      </c>
      <c r="E383" t="s">
        <v>35</v>
      </c>
      <c r="F383">
        <v>45118</v>
      </c>
      <c r="G383" t="s">
        <v>24</v>
      </c>
      <c r="H383">
        <v>178561</v>
      </c>
      <c r="I383">
        <v>107137</v>
      </c>
      <c r="J383">
        <v>71424</v>
      </c>
      <c r="K383">
        <v>188552118</v>
      </c>
      <c r="L383">
        <v>800000000</v>
      </c>
      <c r="M383">
        <v>150000000</v>
      </c>
      <c r="N383">
        <v>300000</v>
      </c>
      <c r="O383">
        <v>130000</v>
      </c>
      <c r="P383">
        <v>1200000</v>
      </c>
    </row>
    <row r="384" spans="1:16" x14ac:dyDescent="0.35">
      <c r="A384">
        <v>382</v>
      </c>
      <c r="B384">
        <v>82</v>
      </c>
      <c r="C384">
        <v>2022</v>
      </c>
      <c r="D384" t="s">
        <v>483</v>
      </c>
      <c r="E384" t="s">
        <v>484</v>
      </c>
      <c r="F384">
        <v>44789</v>
      </c>
      <c r="G384" t="s">
        <v>24</v>
      </c>
      <c r="H384">
        <v>177439</v>
      </c>
      <c r="I384">
        <v>106463</v>
      </c>
      <c r="J384">
        <v>70976</v>
      </c>
      <c r="K384">
        <v>522552118</v>
      </c>
      <c r="L384">
        <v>1200000000</v>
      </c>
      <c r="M384">
        <v>180000000</v>
      </c>
      <c r="N384">
        <v>400000</v>
      </c>
      <c r="O384">
        <v>170000</v>
      </c>
      <c r="P384">
        <v>1600000</v>
      </c>
    </row>
    <row r="385" spans="1:16" x14ac:dyDescent="0.35">
      <c r="A385">
        <v>383</v>
      </c>
      <c r="B385">
        <v>83</v>
      </c>
      <c r="C385">
        <v>2022</v>
      </c>
      <c r="D385" t="s">
        <v>351</v>
      </c>
      <c r="E385" t="s">
        <v>352</v>
      </c>
      <c r="F385">
        <v>44531</v>
      </c>
      <c r="G385" t="s">
        <v>59</v>
      </c>
      <c r="H385">
        <v>175911</v>
      </c>
      <c r="I385">
        <v>105547</v>
      </c>
      <c r="J385">
        <v>70364</v>
      </c>
      <c r="K385">
        <v>1544118994</v>
      </c>
      <c r="L385">
        <v>3000000000</v>
      </c>
      <c r="M385">
        <v>260000000</v>
      </c>
      <c r="N385">
        <v>600000</v>
      </c>
      <c r="O385">
        <v>260000</v>
      </c>
      <c r="P385">
        <v>2200000</v>
      </c>
    </row>
    <row r="386" spans="1:16" x14ac:dyDescent="0.35">
      <c r="A386">
        <v>384</v>
      </c>
      <c r="B386">
        <v>84</v>
      </c>
      <c r="C386">
        <v>2022</v>
      </c>
      <c r="D386" t="s">
        <v>485</v>
      </c>
      <c r="E386" t="s">
        <v>214</v>
      </c>
      <c r="F386">
        <v>44746</v>
      </c>
      <c r="G386" t="s">
        <v>215</v>
      </c>
      <c r="H386">
        <v>169798</v>
      </c>
      <c r="I386">
        <v>101879</v>
      </c>
      <c r="J386">
        <v>67919</v>
      </c>
      <c r="K386">
        <v>1744552118</v>
      </c>
      <c r="L386">
        <v>1900000000</v>
      </c>
      <c r="M386">
        <v>220000000</v>
      </c>
      <c r="N386">
        <v>500000</v>
      </c>
      <c r="O386">
        <v>220000</v>
      </c>
      <c r="P386">
        <v>2000000</v>
      </c>
    </row>
    <row r="387" spans="1:16" x14ac:dyDescent="0.35">
      <c r="A387">
        <v>385</v>
      </c>
      <c r="B387">
        <v>85</v>
      </c>
      <c r="C387">
        <v>2022</v>
      </c>
      <c r="D387" t="s">
        <v>486</v>
      </c>
      <c r="E387" t="s">
        <v>45</v>
      </c>
      <c r="F387">
        <v>44911</v>
      </c>
      <c r="G387" t="s">
        <v>24</v>
      </c>
      <c r="H387">
        <v>169270</v>
      </c>
      <c r="I387">
        <v>101562</v>
      </c>
      <c r="J387">
        <v>67708</v>
      </c>
      <c r="K387">
        <v>1122552118</v>
      </c>
      <c r="L387">
        <v>2100000000</v>
      </c>
      <c r="M387">
        <v>200000000</v>
      </c>
      <c r="N387">
        <v>450000</v>
      </c>
      <c r="O387">
        <v>190000</v>
      </c>
      <c r="P387">
        <v>1800000</v>
      </c>
    </row>
    <row r="388" spans="1:16" x14ac:dyDescent="0.35">
      <c r="A388">
        <v>386</v>
      </c>
      <c r="B388">
        <v>86</v>
      </c>
      <c r="C388">
        <v>2022</v>
      </c>
      <c r="D388" t="s">
        <v>190</v>
      </c>
      <c r="E388" t="s">
        <v>20</v>
      </c>
      <c r="F388">
        <v>44004</v>
      </c>
      <c r="G388" t="s">
        <v>21</v>
      </c>
      <c r="H388">
        <v>168593</v>
      </c>
      <c r="I388">
        <v>101156</v>
      </c>
      <c r="J388">
        <v>67437</v>
      </c>
      <c r="K388">
        <v>388596428</v>
      </c>
      <c r="L388">
        <v>800000000</v>
      </c>
      <c r="M388">
        <v>200000000</v>
      </c>
      <c r="N388">
        <v>500000</v>
      </c>
      <c r="O388">
        <v>200000</v>
      </c>
      <c r="P388">
        <v>2000000</v>
      </c>
    </row>
    <row r="389" spans="1:16" x14ac:dyDescent="0.35">
      <c r="A389">
        <v>387</v>
      </c>
      <c r="B389">
        <v>87</v>
      </c>
      <c r="C389">
        <v>2022</v>
      </c>
      <c r="D389" t="s">
        <v>305</v>
      </c>
      <c r="E389" t="s">
        <v>17</v>
      </c>
      <c r="F389">
        <v>44337</v>
      </c>
      <c r="G389" t="s">
        <v>18</v>
      </c>
      <c r="H389">
        <v>166988</v>
      </c>
      <c r="I389">
        <v>100193</v>
      </c>
      <c r="J389">
        <v>66795</v>
      </c>
      <c r="K389">
        <v>1842774552</v>
      </c>
      <c r="L389">
        <v>8800000000</v>
      </c>
      <c r="M389">
        <v>320000000</v>
      </c>
      <c r="N389">
        <v>1000000</v>
      </c>
      <c r="O389">
        <v>450000</v>
      </c>
      <c r="P389">
        <v>4500000</v>
      </c>
    </row>
    <row r="390" spans="1:16" x14ac:dyDescent="0.35">
      <c r="A390">
        <v>388</v>
      </c>
      <c r="B390">
        <v>88</v>
      </c>
      <c r="C390">
        <v>2022</v>
      </c>
      <c r="D390" t="s">
        <v>487</v>
      </c>
      <c r="E390" t="s">
        <v>35</v>
      </c>
      <c r="F390">
        <v>45236</v>
      </c>
      <c r="G390" t="s">
        <v>24</v>
      </c>
      <c r="H390">
        <v>164426</v>
      </c>
      <c r="I390">
        <v>98656</v>
      </c>
      <c r="J390">
        <v>65770</v>
      </c>
      <c r="K390">
        <v>188552118</v>
      </c>
      <c r="L390">
        <v>900000000</v>
      </c>
      <c r="M390">
        <v>150000000</v>
      </c>
      <c r="N390">
        <v>300000</v>
      </c>
      <c r="O390">
        <v>130000</v>
      </c>
      <c r="P390">
        <v>1200000</v>
      </c>
    </row>
    <row r="391" spans="1:16" x14ac:dyDescent="0.35">
      <c r="A391">
        <v>389</v>
      </c>
      <c r="B391">
        <v>89</v>
      </c>
      <c r="C391">
        <v>2022</v>
      </c>
      <c r="D391" t="s">
        <v>488</v>
      </c>
      <c r="E391" t="s">
        <v>431</v>
      </c>
      <c r="F391">
        <v>44921</v>
      </c>
      <c r="G391" t="s">
        <v>24</v>
      </c>
      <c r="H391">
        <v>161469</v>
      </c>
      <c r="I391">
        <v>96881</v>
      </c>
      <c r="J391">
        <v>64588</v>
      </c>
      <c r="K391">
        <v>244552118</v>
      </c>
      <c r="L391">
        <v>900000000</v>
      </c>
      <c r="M391">
        <v>200000000</v>
      </c>
      <c r="N391">
        <v>450000</v>
      </c>
      <c r="O391">
        <v>190000</v>
      </c>
      <c r="P391">
        <v>1800000</v>
      </c>
    </row>
    <row r="392" spans="1:16" x14ac:dyDescent="0.35">
      <c r="A392">
        <v>390</v>
      </c>
      <c r="B392">
        <v>90</v>
      </c>
      <c r="C392">
        <v>2022</v>
      </c>
      <c r="D392" t="s">
        <v>489</v>
      </c>
      <c r="E392" t="s">
        <v>477</v>
      </c>
      <c r="F392">
        <v>44732</v>
      </c>
      <c r="G392" t="s">
        <v>48</v>
      </c>
      <c r="H392">
        <v>161066</v>
      </c>
      <c r="I392">
        <v>96640</v>
      </c>
      <c r="J392">
        <v>64426</v>
      </c>
      <c r="K392">
        <v>122552118</v>
      </c>
      <c r="L392">
        <v>1200000000</v>
      </c>
      <c r="M392">
        <v>140000000</v>
      </c>
      <c r="N392">
        <v>260000</v>
      </c>
      <c r="O392">
        <v>110000</v>
      </c>
      <c r="P392">
        <v>900000</v>
      </c>
    </row>
    <row r="393" spans="1:16" x14ac:dyDescent="0.35">
      <c r="A393">
        <v>391</v>
      </c>
      <c r="B393">
        <v>91</v>
      </c>
      <c r="C393">
        <v>2022</v>
      </c>
      <c r="D393" t="s">
        <v>490</v>
      </c>
      <c r="E393" t="s">
        <v>471</v>
      </c>
      <c r="F393">
        <v>44886</v>
      </c>
      <c r="G393" t="s">
        <v>98</v>
      </c>
      <c r="H393">
        <v>158704</v>
      </c>
      <c r="I393">
        <v>95222</v>
      </c>
      <c r="J393">
        <v>63482</v>
      </c>
      <c r="K393">
        <v>188552118</v>
      </c>
      <c r="L393">
        <v>1100000000</v>
      </c>
      <c r="M393">
        <v>120000000</v>
      </c>
      <c r="N393">
        <v>200000</v>
      </c>
      <c r="O393">
        <v>90000</v>
      </c>
      <c r="P393">
        <v>700000</v>
      </c>
    </row>
    <row r="394" spans="1:16" x14ac:dyDescent="0.35">
      <c r="A394">
        <v>392</v>
      </c>
      <c r="B394">
        <v>92</v>
      </c>
      <c r="C394">
        <v>2022</v>
      </c>
      <c r="D394" t="s">
        <v>491</v>
      </c>
      <c r="E394" t="s">
        <v>169</v>
      </c>
      <c r="F394">
        <v>44732</v>
      </c>
      <c r="G394" t="s">
        <v>172</v>
      </c>
      <c r="H394">
        <v>158682</v>
      </c>
      <c r="I394">
        <v>95209</v>
      </c>
      <c r="J394">
        <v>63473</v>
      </c>
      <c r="K394">
        <v>522552118</v>
      </c>
      <c r="L394">
        <v>1300000000</v>
      </c>
      <c r="M394">
        <v>180000000</v>
      </c>
      <c r="N394">
        <v>400000</v>
      </c>
      <c r="O394">
        <v>170000</v>
      </c>
      <c r="P394">
        <v>1600000</v>
      </c>
    </row>
    <row r="395" spans="1:16" x14ac:dyDescent="0.35">
      <c r="A395">
        <v>393</v>
      </c>
      <c r="B395">
        <v>93</v>
      </c>
      <c r="C395">
        <v>2022</v>
      </c>
      <c r="D395" t="s">
        <v>492</v>
      </c>
      <c r="E395" t="s">
        <v>32</v>
      </c>
      <c r="F395">
        <v>44676</v>
      </c>
      <c r="G395" t="s">
        <v>98</v>
      </c>
      <c r="H395">
        <v>157019</v>
      </c>
      <c r="I395">
        <v>94211</v>
      </c>
      <c r="J395">
        <v>62808</v>
      </c>
      <c r="K395">
        <v>611552118</v>
      </c>
      <c r="L395">
        <v>1200000000</v>
      </c>
      <c r="M395">
        <v>120000000</v>
      </c>
      <c r="N395">
        <v>200000</v>
      </c>
      <c r="O395">
        <v>90000</v>
      </c>
      <c r="P395">
        <v>700000</v>
      </c>
    </row>
    <row r="396" spans="1:16" x14ac:dyDescent="0.35">
      <c r="A396">
        <v>394</v>
      </c>
      <c r="B396">
        <v>94</v>
      </c>
      <c r="C396">
        <v>2022</v>
      </c>
      <c r="D396" t="s">
        <v>493</v>
      </c>
      <c r="E396" t="s">
        <v>269</v>
      </c>
      <c r="F396">
        <v>44732</v>
      </c>
      <c r="G396" t="s">
        <v>270</v>
      </c>
      <c r="H396">
        <v>156907</v>
      </c>
      <c r="I396">
        <v>94144</v>
      </c>
      <c r="J396">
        <v>62763</v>
      </c>
      <c r="K396">
        <v>822552118</v>
      </c>
      <c r="L396">
        <v>1800000000</v>
      </c>
      <c r="M396">
        <v>200000000</v>
      </c>
      <c r="N396">
        <v>450000</v>
      </c>
      <c r="O396">
        <v>190000</v>
      </c>
      <c r="P396">
        <v>1800000</v>
      </c>
    </row>
    <row r="397" spans="1:16" x14ac:dyDescent="0.35">
      <c r="A397">
        <v>395</v>
      </c>
      <c r="B397">
        <v>95</v>
      </c>
      <c r="C397">
        <v>2022</v>
      </c>
      <c r="D397" t="s">
        <v>494</v>
      </c>
      <c r="E397" t="s">
        <v>246</v>
      </c>
      <c r="F397">
        <v>44641</v>
      </c>
      <c r="G397" t="s">
        <v>59</v>
      </c>
      <c r="H397">
        <v>156719</v>
      </c>
      <c r="I397">
        <v>94031</v>
      </c>
      <c r="J397">
        <v>62688</v>
      </c>
      <c r="K397">
        <v>244552118</v>
      </c>
      <c r="L397">
        <v>900000000</v>
      </c>
      <c r="M397">
        <v>200000000</v>
      </c>
      <c r="N397">
        <v>450000</v>
      </c>
      <c r="O397">
        <v>190000</v>
      </c>
      <c r="P397">
        <v>1800000</v>
      </c>
    </row>
    <row r="398" spans="1:16" x14ac:dyDescent="0.35">
      <c r="A398">
        <v>396</v>
      </c>
      <c r="B398">
        <v>96</v>
      </c>
      <c r="C398">
        <v>2022</v>
      </c>
      <c r="D398" t="s">
        <v>317</v>
      </c>
      <c r="E398" t="s">
        <v>66</v>
      </c>
      <c r="F398">
        <v>44347</v>
      </c>
      <c r="G398" t="s">
        <v>18</v>
      </c>
      <c r="H398">
        <v>152900</v>
      </c>
      <c r="I398">
        <v>91740</v>
      </c>
      <c r="J398">
        <v>61160</v>
      </c>
      <c r="K398">
        <v>2112774661</v>
      </c>
      <c r="L398">
        <v>2300000000</v>
      </c>
      <c r="M398">
        <v>260000000</v>
      </c>
      <c r="N398">
        <v>650000</v>
      </c>
      <c r="O398">
        <v>280000</v>
      </c>
      <c r="P398">
        <v>2500000</v>
      </c>
    </row>
    <row r="399" spans="1:16" x14ac:dyDescent="0.35">
      <c r="A399">
        <v>397</v>
      </c>
      <c r="B399">
        <v>97</v>
      </c>
      <c r="C399">
        <v>2022</v>
      </c>
      <c r="D399" t="s">
        <v>495</v>
      </c>
      <c r="E399" t="s">
        <v>32</v>
      </c>
      <c r="F399">
        <v>44676</v>
      </c>
      <c r="G399" t="s">
        <v>98</v>
      </c>
      <c r="H399">
        <v>149807</v>
      </c>
      <c r="I399">
        <v>89884</v>
      </c>
      <c r="J399">
        <v>59923</v>
      </c>
      <c r="K399">
        <v>611552118</v>
      </c>
      <c r="L399">
        <v>1200000000</v>
      </c>
      <c r="M399">
        <v>120000000</v>
      </c>
      <c r="N399">
        <v>200000</v>
      </c>
      <c r="O399">
        <v>90000</v>
      </c>
      <c r="P399">
        <v>700000</v>
      </c>
    </row>
    <row r="400" spans="1:16" x14ac:dyDescent="0.35">
      <c r="A400">
        <v>398</v>
      </c>
      <c r="B400">
        <v>98</v>
      </c>
      <c r="C400">
        <v>2022</v>
      </c>
      <c r="D400" t="s">
        <v>496</v>
      </c>
      <c r="E400" t="s">
        <v>102</v>
      </c>
      <c r="F400">
        <v>44621</v>
      </c>
      <c r="G400" t="s">
        <v>62</v>
      </c>
      <c r="H400">
        <v>147056</v>
      </c>
      <c r="I400">
        <v>88234</v>
      </c>
      <c r="J400">
        <v>58822</v>
      </c>
      <c r="K400">
        <v>522552118</v>
      </c>
      <c r="L400">
        <v>900000000</v>
      </c>
      <c r="M400">
        <v>150000000</v>
      </c>
      <c r="N400">
        <v>300000</v>
      </c>
      <c r="O400">
        <v>130000</v>
      </c>
      <c r="P400">
        <v>1200000</v>
      </c>
    </row>
    <row r="401" spans="1:16" x14ac:dyDescent="0.35">
      <c r="A401">
        <v>399</v>
      </c>
      <c r="B401">
        <v>99</v>
      </c>
      <c r="C401">
        <v>2022</v>
      </c>
      <c r="D401" t="s">
        <v>497</v>
      </c>
      <c r="E401" t="s">
        <v>498</v>
      </c>
      <c r="F401">
        <v>44692</v>
      </c>
      <c r="G401" t="s">
        <v>27</v>
      </c>
      <c r="H401">
        <v>146044</v>
      </c>
      <c r="I401">
        <v>87626</v>
      </c>
      <c r="J401">
        <v>58418</v>
      </c>
      <c r="K401">
        <v>611552118</v>
      </c>
      <c r="L401">
        <v>1200000000</v>
      </c>
      <c r="M401">
        <v>140000000</v>
      </c>
      <c r="N401">
        <v>260000</v>
      </c>
      <c r="O401">
        <v>110000</v>
      </c>
      <c r="P401">
        <v>900000</v>
      </c>
    </row>
    <row r="402" spans="1:16" x14ac:dyDescent="0.35">
      <c r="A402">
        <v>400</v>
      </c>
      <c r="B402">
        <v>100</v>
      </c>
      <c r="C402">
        <v>2022</v>
      </c>
      <c r="D402" t="s">
        <v>499</v>
      </c>
      <c r="E402" t="s">
        <v>97</v>
      </c>
      <c r="F402">
        <v>44789</v>
      </c>
      <c r="G402" t="s">
        <v>85</v>
      </c>
      <c r="H402">
        <v>144734</v>
      </c>
      <c r="I402">
        <v>86840</v>
      </c>
      <c r="J402">
        <v>57894</v>
      </c>
      <c r="K402">
        <v>611552118</v>
      </c>
      <c r="L402">
        <v>1200000000</v>
      </c>
      <c r="M402">
        <v>150000000</v>
      </c>
      <c r="N402">
        <v>300000</v>
      </c>
      <c r="O402">
        <v>130000</v>
      </c>
      <c r="P402">
        <v>1200000</v>
      </c>
    </row>
    <row r="403" spans="1:16" x14ac:dyDescent="0.35">
      <c r="A403">
        <v>401</v>
      </c>
      <c r="B403">
        <v>1</v>
      </c>
      <c r="C403">
        <v>2023</v>
      </c>
      <c r="D403" t="s">
        <v>500</v>
      </c>
      <c r="E403" t="s">
        <v>20</v>
      </c>
      <c r="F403">
        <v>45040</v>
      </c>
      <c r="G403" t="s">
        <v>21</v>
      </c>
      <c r="H403">
        <v>5546930</v>
      </c>
      <c r="I403">
        <v>2218772</v>
      </c>
      <c r="J403">
        <v>3328158</v>
      </c>
      <c r="K403">
        <v>2988552118</v>
      </c>
      <c r="L403">
        <v>3200000000</v>
      </c>
      <c r="M403">
        <v>260000000</v>
      </c>
      <c r="N403">
        <v>650000</v>
      </c>
      <c r="O403">
        <v>280000</v>
      </c>
      <c r="P403">
        <v>2800000</v>
      </c>
    </row>
    <row r="404" spans="1:16" x14ac:dyDescent="0.35">
      <c r="A404">
        <v>402</v>
      </c>
      <c r="B404">
        <v>2</v>
      </c>
      <c r="C404">
        <v>2023</v>
      </c>
      <c r="D404" t="s">
        <v>501</v>
      </c>
      <c r="E404" t="s">
        <v>74</v>
      </c>
      <c r="F404">
        <v>45079</v>
      </c>
      <c r="G404" t="s">
        <v>38</v>
      </c>
      <c r="H404">
        <v>5246998</v>
      </c>
      <c r="I404">
        <v>2098799</v>
      </c>
      <c r="J404">
        <v>3148199</v>
      </c>
      <c r="K404">
        <v>3884552118</v>
      </c>
      <c r="L404">
        <v>3800000000</v>
      </c>
      <c r="M404">
        <v>300000000</v>
      </c>
      <c r="N404">
        <v>700000</v>
      </c>
      <c r="O404">
        <v>300000</v>
      </c>
      <c r="P404">
        <v>3200000</v>
      </c>
    </row>
    <row r="405" spans="1:16" x14ac:dyDescent="0.35">
      <c r="A405">
        <v>403</v>
      </c>
      <c r="B405">
        <v>3</v>
      </c>
      <c r="C405">
        <v>2023</v>
      </c>
      <c r="D405" t="s">
        <v>502</v>
      </c>
      <c r="E405" t="s">
        <v>20</v>
      </c>
      <c r="F405">
        <v>45222</v>
      </c>
      <c r="G405" t="s">
        <v>21</v>
      </c>
      <c r="H405">
        <v>4807288</v>
      </c>
      <c r="I405">
        <v>1922915</v>
      </c>
      <c r="J405">
        <v>2884373</v>
      </c>
      <c r="K405">
        <v>2112552118</v>
      </c>
      <c r="L405">
        <v>2900000000</v>
      </c>
      <c r="M405">
        <v>230000000</v>
      </c>
      <c r="N405">
        <v>520000</v>
      </c>
      <c r="O405">
        <v>230000</v>
      </c>
      <c r="P405">
        <v>2200000</v>
      </c>
    </row>
    <row r="406" spans="1:16" x14ac:dyDescent="0.35">
      <c r="A406">
        <v>404</v>
      </c>
      <c r="B406">
        <v>4</v>
      </c>
      <c r="C406">
        <v>2023</v>
      </c>
      <c r="D406" t="s">
        <v>503</v>
      </c>
      <c r="E406" t="s">
        <v>74</v>
      </c>
      <c r="F406">
        <v>45240</v>
      </c>
      <c r="G406" t="s">
        <v>38</v>
      </c>
      <c r="H406">
        <v>3992703</v>
      </c>
      <c r="I406">
        <v>1597081</v>
      </c>
      <c r="J406">
        <v>2395622</v>
      </c>
      <c r="K406">
        <v>2744552118</v>
      </c>
      <c r="L406">
        <v>3600000000</v>
      </c>
      <c r="M406">
        <v>240000000</v>
      </c>
      <c r="N406">
        <v>550000</v>
      </c>
      <c r="O406">
        <v>240000</v>
      </c>
      <c r="P406">
        <v>2400000</v>
      </c>
    </row>
    <row r="407" spans="1:16" x14ac:dyDescent="0.35">
      <c r="A407">
        <v>405</v>
      </c>
      <c r="B407">
        <v>5</v>
      </c>
      <c r="C407">
        <v>2023</v>
      </c>
      <c r="D407" t="s">
        <v>504</v>
      </c>
      <c r="E407" t="s">
        <v>45</v>
      </c>
      <c r="F407">
        <v>45124</v>
      </c>
      <c r="G407" t="s">
        <v>24</v>
      </c>
      <c r="H407">
        <v>3369118</v>
      </c>
      <c r="I407">
        <v>1347647</v>
      </c>
      <c r="J407">
        <v>2021471</v>
      </c>
      <c r="K407">
        <v>1988552118</v>
      </c>
      <c r="L407">
        <v>2600000000</v>
      </c>
      <c r="M407">
        <v>210000000</v>
      </c>
      <c r="N407">
        <v>450000</v>
      </c>
      <c r="O407">
        <v>200000</v>
      </c>
      <c r="P407">
        <v>2000000</v>
      </c>
    </row>
    <row r="408" spans="1:16" x14ac:dyDescent="0.35">
      <c r="A408">
        <v>406</v>
      </c>
      <c r="B408">
        <v>6</v>
      </c>
      <c r="C408">
        <v>2023</v>
      </c>
      <c r="D408" t="s">
        <v>505</v>
      </c>
      <c r="E408" t="s">
        <v>66</v>
      </c>
      <c r="F408">
        <v>44953</v>
      </c>
      <c r="G408" t="s">
        <v>18</v>
      </c>
      <c r="H408">
        <v>2868866</v>
      </c>
      <c r="I408">
        <v>1147546</v>
      </c>
      <c r="J408">
        <v>1721320</v>
      </c>
      <c r="K408">
        <v>2774552118</v>
      </c>
      <c r="L408">
        <v>3200000000</v>
      </c>
      <c r="M408">
        <v>260000000</v>
      </c>
      <c r="N408">
        <v>600000</v>
      </c>
      <c r="O408">
        <v>260000</v>
      </c>
      <c r="P408">
        <v>2500000</v>
      </c>
    </row>
    <row r="409" spans="1:16" x14ac:dyDescent="0.35">
      <c r="A409">
        <v>407</v>
      </c>
      <c r="B409">
        <v>7</v>
      </c>
      <c r="C409">
        <v>2023</v>
      </c>
      <c r="D409" t="s">
        <v>506</v>
      </c>
      <c r="E409" t="s">
        <v>66</v>
      </c>
      <c r="F409">
        <v>45212</v>
      </c>
      <c r="G409" t="s">
        <v>18</v>
      </c>
      <c r="H409">
        <v>2352891</v>
      </c>
      <c r="I409">
        <v>941156</v>
      </c>
      <c r="J409">
        <v>1411735</v>
      </c>
      <c r="K409">
        <v>1988552118</v>
      </c>
      <c r="L409">
        <v>2800000000</v>
      </c>
      <c r="M409">
        <v>230000000</v>
      </c>
      <c r="N409">
        <v>520000</v>
      </c>
      <c r="O409">
        <v>230000</v>
      </c>
      <c r="P409">
        <v>2200000</v>
      </c>
    </row>
    <row r="410" spans="1:16" x14ac:dyDescent="0.35">
      <c r="A410">
        <v>408</v>
      </c>
      <c r="B410">
        <v>8</v>
      </c>
      <c r="C410">
        <v>2023</v>
      </c>
      <c r="D410" t="s">
        <v>507</v>
      </c>
      <c r="E410" t="s">
        <v>508</v>
      </c>
      <c r="F410">
        <v>45233</v>
      </c>
      <c r="G410" t="s">
        <v>18</v>
      </c>
      <c r="H410">
        <v>2208348</v>
      </c>
      <c r="I410">
        <v>883339</v>
      </c>
      <c r="J410">
        <v>1325009</v>
      </c>
      <c r="K410">
        <v>4112552118</v>
      </c>
      <c r="L410">
        <v>6200000000</v>
      </c>
      <c r="M410">
        <v>300000000</v>
      </c>
      <c r="N410">
        <v>800000</v>
      </c>
      <c r="O410">
        <v>350000</v>
      </c>
      <c r="P410">
        <v>4000000</v>
      </c>
    </row>
    <row r="411" spans="1:16" x14ac:dyDescent="0.35">
      <c r="A411">
        <v>409</v>
      </c>
      <c r="B411">
        <v>9</v>
      </c>
      <c r="C411">
        <v>2023</v>
      </c>
      <c r="D411" t="s">
        <v>509</v>
      </c>
      <c r="E411" t="s">
        <v>328</v>
      </c>
      <c r="F411">
        <v>45054</v>
      </c>
      <c r="G411" t="s">
        <v>24</v>
      </c>
      <c r="H411">
        <v>2050530</v>
      </c>
      <c r="I411">
        <v>820212</v>
      </c>
      <c r="J411">
        <v>1230318</v>
      </c>
      <c r="K411">
        <v>2112552118</v>
      </c>
      <c r="L411">
        <v>3500000000</v>
      </c>
      <c r="M411">
        <v>200000000</v>
      </c>
      <c r="N411">
        <v>450000</v>
      </c>
      <c r="O411">
        <v>190000</v>
      </c>
      <c r="P411">
        <v>1800000</v>
      </c>
    </row>
    <row r="412" spans="1:16" x14ac:dyDescent="0.35">
      <c r="A412">
        <v>410</v>
      </c>
      <c r="B412">
        <v>10</v>
      </c>
      <c r="C412">
        <v>2023</v>
      </c>
      <c r="D412" t="s">
        <v>510</v>
      </c>
      <c r="E412" t="s">
        <v>511</v>
      </c>
      <c r="F412">
        <v>45117</v>
      </c>
      <c r="G412" t="s">
        <v>452</v>
      </c>
      <c r="H412">
        <v>2037790</v>
      </c>
      <c r="I412">
        <v>815116</v>
      </c>
      <c r="J412">
        <v>1222674</v>
      </c>
      <c r="K412">
        <v>1122552118</v>
      </c>
      <c r="L412">
        <v>1800000000</v>
      </c>
      <c r="M412">
        <v>180000000</v>
      </c>
      <c r="N412">
        <v>400000</v>
      </c>
      <c r="O412">
        <v>170000</v>
      </c>
      <c r="P412">
        <v>1600000</v>
      </c>
    </row>
    <row r="413" spans="1:16" x14ac:dyDescent="0.35">
      <c r="A413">
        <v>411</v>
      </c>
      <c r="B413">
        <v>11</v>
      </c>
      <c r="C413">
        <v>2023</v>
      </c>
      <c r="D413" t="s">
        <v>512</v>
      </c>
      <c r="E413" t="s">
        <v>352</v>
      </c>
      <c r="F413">
        <v>45212</v>
      </c>
      <c r="G413" t="s">
        <v>59</v>
      </c>
      <c r="H413">
        <v>1878270</v>
      </c>
      <c r="I413">
        <v>939135</v>
      </c>
      <c r="J413">
        <v>939135</v>
      </c>
      <c r="K413">
        <v>2488552118</v>
      </c>
      <c r="L413">
        <v>3700000000</v>
      </c>
      <c r="M413">
        <v>210000000</v>
      </c>
      <c r="N413">
        <v>480000</v>
      </c>
      <c r="O413">
        <v>200000</v>
      </c>
      <c r="P413">
        <v>1800000</v>
      </c>
    </row>
    <row r="414" spans="1:16" x14ac:dyDescent="0.35">
      <c r="A414">
        <v>412</v>
      </c>
      <c r="B414">
        <v>12</v>
      </c>
      <c r="C414">
        <v>2023</v>
      </c>
      <c r="D414" t="s">
        <v>513</v>
      </c>
      <c r="E414" t="s">
        <v>511</v>
      </c>
      <c r="F414">
        <v>45236</v>
      </c>
      <c r="G414" t="s">
        <v>452</v>
      </c>
      <c r="H414">
        <v>1820156</v>
      </c>
      <c r="I414">
        <v>910078</v>
      </c>
      <c r="J414">
        <v>910078</v>
      </c>
      <c r="K414">
        <v>822552118</v>
      </c>
      <c r="L414">
        <v>1700000000</v>
      </c>
      <c r="M414">
        <v>170000000</v>
      </c>
      <c r="N414">
        <v>380000</v>
      </c>
      <c r="O414">
        <v>160000</v>
      </c>
      <c r="P414">
        <v>1500000</v>
      </c>
    </row>
    <row r="415" spans="1:16" x14ac:dyDescent="0.35">
      <c r="A415">
        <v>413</v>
      </c>
      <c r="B415">
        <v>13</v>
      </c>
      <c r="C415">
        <v>2023</v>
      </c>
      <c r="D415" t="s">
        <v>514</v>
      </c>
      <c r="E415" t="s">
        <v>214</v>
      </c>
      <c r="F415">
        <v>45247</v>
      </c>
      <c r="G415" t="s">
        <v>215</v>
      </c>
      <c r="H415">
        <v>1700900</v>
      </c>
      <c r="I415">
        <v>850450</v>
      </c>
      <c r="J415">
        <v>850450</v>
      </c>
      <c r="K415">
        <v>1744552118</v>
      </c>
      <c r="L415">
        <v>2800000000</v>
      </c>
      <c r="M415">
        <v>220000000</v>
      </c>
      <c r="N415">
        <v>500000</v>
      </c>
      <c r="O415">
        <v>220000</v>
      </c>
      <c r="P415">
        <v>2000000</v>
      </c>
    </row>
    <row r="416" spans="1:16" x14ac:dyDescent="0.35">
      <c r="A416">
        <v>414</v>
      </c>
      <c r="B416">
        <v>14</v>
      </c>
      <c r="C416">
        <v>2023</v>
      </c>
      <c r="D416" t="s">
        <v>515</v>
      </c>
      <c r="E416" t="s">
        <v>37</v>
      </c>
      <c r="F416">
        <v>44995</v>
      </c>
      <c r="G416" t="s">
        <v>38</v>
      </c>
      <c r="H416">
        <v>1674143</v>
      </c>
      <c r="I416">
        <v>837072</v>
      </c>
      <c r="J416">
        <v>837071</v>
      </c>
      <c r="K416">
        <v>2112552118</v>
      </c>
      <c r="L416">
        <v>3200000000</v>
      </c>
      <c r="M416">
        <v>240000000</v>
      </c>
      <c r="N416">
        <v>550000</v>
      </c>
      <c r="O416">
        <v>240000</v>
      </c>
      <c r="P416">
        <v>2200000</v>
      </c>
    </row>
    <row r="417" spans="1:16" x14ac:dyDescent="0.35">
      <c r="A417">
        <v>415</v>
      </c>
      <c r="B417">
        <v>15</v>
      </c>
      <c r="C417">
        <v>2023</v>
      </c>
      <c r="D417" t="s">
        <v>516</v>
      </c>
      <c r="E417" t="s">
        <v>517</v>
      </c>
      <c r="F417">
        <v>45177</v>
      </c>
      <c r="G417" t="s">
        <v>18</v>
      </c>
      <c r="H417">
        <v>1661964</v>
      </c>
      <c r="I417">
        <v>830982</v>
      </c>
      <c r="J417">
        <v>830982</v>
      </c>
      <c r="K417">
        <v>2744552118</v>
      </c>
      <c r="L417">
        <v>4800000000</v>
      </c>
      <c r="M417">
        <v>260000000</v>
      </c>
      <c r="N417">
        <v>700000</v>
      </c>
      <c r="O417">
        <v>300000</v>
      </c>
      <c r="P417">
        <v>3500000</v>
      </c>
    </row>
    <row r="418" spans="1:16" x14ac:dyDescent="0.35">
      <c r="A418">
        <v>416</v>
      </c>
      <c r="B418">
        <v>16</v>
      </c>
      <c r="C418">
        <v>2023</v>
      </c>
      <c r="D418" t="s">
        <v>518</v>
      </c>
      <c r="E418" t="s">
        <v>235</v>
      </c>
      <c r="F418">
        <v>45135</v>
      </c>
      <c r="G418" t="s">
        <v>48</v>
      </c>
      <c r="H418">
        <v>1655397</v>
      </c>
      <c r="I418">
        <v>827699</v>
      </c>
      <c r="J418">
        <v>827698</v>
      </c>
      <c r="K418">
        <v>611552118</v>
      </c>
      <c r="L418">
        <v>2200000000</v>
      </c>
      <c r="M418">
        <v>200000000</v>
      </c>
      <c r="N418">
        <v>450000</v>
      </c>
      <c r="O418">
        <v>190000</v>
      </c>
      <c r="P418">
        <v>1800000</v>
      </c>
    </row>
    <row r="419" spans="1:16" x14ac:dyDescent="0.35">
      <c r="A419">
        <v>417</v>
      </c>
      <c r="B419">
        <v>17</v>
      </c>
      <c r="C419">
        <v>2023</v>
      </c>
      <c r="D419" t="s">
        <v>519</v>
      </c>
      <c r="E419" t="s">
        <v>440</v>
      </c>
      <c r="F419">
        <v>45128</v>
      </c>
      <c r="G419" t="s">
        <v>441</v>
      </c>
      <c r="H419">
        <v>1648361</v>
      </c>
      <c r="I419">
        <v>824181</v>
      </c>
      <c r="J419">
        <v>824180</v>
      </c>
      <c r="K419">
        <v>4488552118</v>
      </c>
      <c r="L419">
        <v>4500000000</v>
      </c>
      <c r="M419">
        <v>280000000</v>
      </c>
      <c r="N419">
        <v>650000</v>
      </c>
      <c r="O419">
        <v>280000</v>
      </c>
      <c r="P419">
        <v>2600000</v>
      </c>
    </row>
    <row r="420" spans="1:16" x14ac:dyDescent="0.35">
      <c r="A420">
        <v>418</v>
      </c>
      <c r="B420">
        <v>18</v>
      </c>
      <c r="C420">
        <v>2023</v>
      </c>
      <c r="D420" t="s">
        <v>520</v>
      </c>
      <c r="E420" t="s">
        <v>23</v>
      </c>
      <c r="F420">
        <v>45117</v>
      </c>
      <c r="G420" t="s">
        <v>24</v>
      </c>
      <c r="H420">
        <v>1644860</v>
      </c>
      <c r="I420">
        <v>822430</v>
      </c>
      <c r="J420">
        <v>822430</v>
      </c>
      <c r="K420">
        <v>1822552118</v>
      </c>
      <c r="L420">
        <v>2700000000</v>
      </c>
      <c r="M420">
        <v>220000000</v>
      </c>
      <c r="N420">
        <v>500000</v>
      </c>
      <c r="O420">
        <v>220000</v>
      </c>
      <c r="P420">
        <v>2000000</v>
      </c>
    </row>
    <row r="421" spans="1:16" x14ac:dyDescent="0.35">
      <c r="A421">
        <v>419</v>
      </c>
      <c r="B421">
        <v>19</v>
      </c>
      <c r="C421">
        <v>2023</v>
      </c>
      <c r="D421" t="s">
        <v>521</v>
      </c>
      <c r="E421" t="s">
        <v>352</v>
      </c>
      <c r="F421">
        <v>45026</v>
      </c>
      <c r="G421" t="s">
        <v>59</v>
      </c>
      <c r="H421">
        <v>1643486</v>
      </c>
      <c r="I421">
        <v>821743</v>
      </c>
      <c r="J421">
        <v>821743</v>
      </c>
      <c r="K421">
        <v>2112552118</v>
      </c>
      <c r="L421">
        <v>3400000000</v>
      </c>
      <c r="M421">
        <v>200000000</v>
      </c>
      <c r="N421">
        <v>450000</v>
      </c>
      <c r="O421">
        <v>190000</v>
      </c>
      <c r="P421">
        <v>1800000</v>
      </c>
    </row>
    <row r="422" spans="1:16" x14ac:dyDescent="0.35">
      <c r="A422">
        <v>420</v>
      </c>
      <c r="B422">
        <v>20</v>
      </c>
      <c r="C422">
        <v>2023</v>
      </c>
      <c r="D422" t="s">
        <v>522</v>
      </c>
      <c r="E422" t="s">
        <v>53</v>
      </c>
      <c r="F422">
        <v>45205</v>
      </c>
      <c r="G422" t="s">
        <v>24</v>
      </c>
      <c r="H422">
        <v>1570249</v>
      </c>
      <c r="I422">
        <v>785125</v>
      </c>
      <c r="J422">
        <v>785124</v>
      </c>
      <c r="K422">
        <v>1122552118</v>
      </c>
      <c r="L422">
        <v>2400000000</v>
      </c>
      <c r="M422">
        <v>210000000</v>
      </c>
      <c r="N422">
        <v>480000</v>
      </c>
      <c r="O422">
        <v>200000</v>
      </c>
      <c r="P422">
        <v>1900000</v>
      </c>
    </row>
    <row r="423" spans="1:16" x14ac:dyDescent="0.35">
      <c r="A423">
        <v>421</v>
      </c>
      <c r="B423">
        <v>21</v>
      </c>
      <c r="C423">
        <v>2023</v>
      </c>
      <c r="D423" t="s">
        <v>523</v>
      </c>
      <c r="E423" t="s">
        <v>214</v>
      </c>
      <c r="F423">
        <v>45068</v>
      </c>
      <c r="G423" t="s">
        <v>215</v>
      </c>
      <c r="H423">
        <v>1507470</v>
      </c>
      <c r="I423">
        <v>753735</v>
      </c>
      <c r="J423">
        <v>753735</v>
      </c>
      <c r="K423">
        <v>1988552118</v>
      </c>
      <c r="L423">
        <v>3200000000</v>
      </c>
      <c r="M423">
        <v>260000000</v>
      </c>
      <c r="N423">
        <v>700000</v>
      </c>
      <c r="O423">
        <v>300000</v>
      </c>
      <c r="P423">
        <v>2500000</v>
      </c>
    </row>
    <row r="424" spans="1:16" x14ac:dyDescent="0.35">
      <c r="A424">
        <v>422</v>
      </c>
      <c r="B424">
        <v>22</v>
      </c>
      <c r="C424">
        <v>2023</v>
      </c>
      <c r="D424" t="s">
        <v>524</v>
      </c>
      <c r="E424" t="s">
        <v>84</v>
      </c>
      <c r="F424">
        <v>45261</v>
      </c>
      <c r="G424" t="s">
        <v>85</v>
      </c>
      <c r="H424">
        <v>1444021</v>
      </c>
      <c r="I424">
        <v>722011</v>
      </c>
      <c r="J424">
        <v>722010</v>
      </c>
      <c r="K424">
        <v>1122552118</v>
      </c>
      <c r="L424">
        <v>2200000000</v>
      </c>
      <c r="M424">
        <v>200000000</v>
      </c>
      <c r="N424">
        <v>450000</v>
      </c>
      <c r="O424">
        <v>190000</v>
      </c>
      <c r="P424">
        <v>1800000</v>
      </c>
    </row>
    <row r="425" spans="1:16" x14ac:dyDescent="0.35">
      <c r="A425">
        <v>423</v>
      </c>
      <c r="B425">
        <v>23</v>
      </c>
      <c r="C425">
        <v>2023</v>
      </c>
      <c r="D425" t="s">
        <v>525</v>
      </c>
      <c r="E425" t="s">
        <v>427</v>
      </c>
      <c r="F425">
        <v>45047</v>
      </c>
      <c r="G425" t="s">
        <v>107</v>
      </c>
      <c r="H425">
        <v>1356140</v>
      </c>
      <c r="I425">
        <v>678070</v>
      </c>
      <c r="J425">
        <v>678070</v>
      </c>
      <c r="K425">
        <v>2488552118</v>
      </c>
      <c r="L425">
        <v>3800000000</v>
      </c>
      <c r="M425">
        <v>240000000</v>
      </c>
      <c r="N425">
        <v>550000</v>
      </c>
      <c r="O425">
        <v>240000</v>
      </c>
      <c r="P425">
        <v>2200000</v>
      </c>
    </row>
    <row r="426" spans="1:16" x14ac:dyDescent="0.35">
      <c r="A426">
        <v>424</v>
      </c>
      <c r="B426">
        <v>24</v>
      </c>
      <c r="C426">
        <v>2023</v>
      </c>
      <c r="D426" t="s">
        <v>526</v>
      </c>
      <c r="E426" t="s">
        <v>527</v>
      </c>
      <c r="F426">
        <v>45009</v>
      </c>
      <c r="G426" t="s">
        <v>18</v>
      </c>
      <c r="H426">
        <v>1322936</v>
      </c>
      <c r="I426">
        <v>661468</v>
      </c>
      <c r="J426">
        <v>661468</v>
      </c>
      <c r="K426">
        <v>2988552118</v>
      </c>
      <c r="L426">
        <v>3500000000</v>
      </c>
      <c r="M426">
        <v>260000000</v>
      </c>
      <c r="N426">
        <v>700000</v>
      </c>
      <c r="O426">
        <v>300000</v>
      </c>
      <c r="P426">
        <v>3500000</v>
      </c>
    </row>
    <row r="427" spans="1:16" x14ac:dyDescent="0.35">
      <c r="A427">
        <v>425</v>
      </c>
      <c r="B427">
        <v>25</v>
      </c>
      <c r="C427">
        <v>2023</v>
      </c>
      <c r="D427" t="s">
        <v>528</v>
      </c>
      <c r="E427" t="s">
        <v>328</v>
      </c>
      <c r="F427">
        <v>45240</v>
      </c>
      <c r="G427" t="s">
        <v>24</v>
      </c>
      <c r="H427">
        <v>1217058</v>
      </c>
      <c r="I427">
        <v>608529</v>
      </c>
      <c r="J427">
        <v>608529</v>
      </c>
      <c r="K427">
        <v>1822552118</v>
      </c>
      <c r="L427">
        <v>3600000000</v>
      </c>
      <c r="M427">
        <v>200000000</v>
      </c>
      <c r="N427">
        <v>450000</v>
      </c>
      <c r="O427">
        <v>190000</v>
      </c>
      <c r="P427">
        <v>1800000</v>
      </c>
    </row>
    <row r="428" spans="1:16" x14ac:dyDescent="0.35">
      <c r="A428">
        <v>426</v>
      </c>
      <c r="B428">
        <v>26</v>
      </c>
      <c r="C428">
        <v>2023</v>
      </c>
      <c r="D428" t="s">
        <v>529</v>
      </c>
      <c r="E428" t="s">
        <v>440</v>
      </c>
      <c r="F428">
        <v>44928</v>
      </c>
      <c r="G428" t="s">
        <v>441</v>
      </c>
      <c r="H428">
        <v>1188007</v>
      </c>
      <c r="I428">
        <v>594004</v>
      </c>
      <c r="J428">
        <v>594003</v>
      </c>
      <c r="K428">
        <v>3988552118</v>
      </c>
      <c r="L428">
        <v>5200000000</v>
      </c>
      <c r="M428">
        <v>300000000</v>
      </c>
      <c r="N428">
        <v>800000</v>
      </c>
      <c r="O428">
        <v>350000</v>
      </c>
      <c r="P428">
        <v>3000000</v>
      </c>
    </row>
    <row r="429" spans="1:16" x14ac:dyDescent="0.35">
      <c r="A429">
        <v>427</v>
      </c>
      <c r="B429">
        <v>27</v>
      </c>
      <c r="C429">
        <v>2023</v>
      </c>
      <c r="D429" t="s">
        <v>530</v>
      </c>
      <c r="E429" t="s">
        <v>531</v>
      </c>
      <c r="F429">
        <v>45016</v>
      </c>
      <c r="G429" t="s">
        <v>48</v>
      </c>
      <c r="H429">
        <v>1147208</v>
      </c>
      <c r="I429">
        <v>573604</v>
      </c>
      <c r="J429">
        <v>573604</v>
      </c>
      <c r="K429">
        <v>2112552118</v>
      </c>
      <c r="L429">
        <v>3900000000</v>
      </c>
      <c r="M429">
        <v>200000000</v>
      </c>
      <c r="N429">
        <v>500000</v>
      </c>
      <c r="O429">
        <v>200000</v>
      </c>
      <c r="P429">
        <v>2000000</v>
      </c>
    </row>
    <row r="430" spans="1:16" x14ac:dyDescent="0.35">
      <c r="A430">
        <v>428</v>
      </c>
      <c r="B430">
        <v>28</v>
      </c>
      <c r="C430">
        <v>2023</v>
      </c>
      <c r="D430" t="s">
        <v>532</v>
      </c>
      <c r="E430" t="s">
        <v>104</v>
      </c>
      <c r="F430">
        <v>45138</v>
      </c>
      <c r="G430" t="s">
        <v>38</v>
      </c>
      <c r="H430">
        <v>1145134</v>
      </c>
      <c r="I430">
        <v>572567</v>
      </c>
      <c r="J430">
        <v>572567</v>
      </c>
      <c r="K430">
        <v>1122552118</v>
      </c>
      <c r="L430">
        <v>2800000000</v>
      </c>
      <c r="M430">
        <v>210000000</v>
      </c>
      <c r="N430">
        <v>480000</v>
      </c>
      <c r="O430">
        <v>200000</v>
      </c>
      <c r="P430">
        <v>1900000</v>
      </c>
    </row>
    <row r="431" spans="1:16" x14ac:dyDescent="0.35">
      <c r="A431">
        <v>429</v>
      </c>
      <c r="B431">
        <v>29</v>
      </c>
      <c r="C431">
        <v>2023</v>
      </c>
      <c r="D431" t="s">
        <v>533</v>
      </c>
      <c r="E431" t="s">
        <v>534</v>
      </c>
      <c r="F431">
        <v>45037</v>
      </c>
      <c r="G431" t="s">
        <v>18</v>
      </c>
      <c r="H431">
        <v>1117147</v>
      </c>
      <c r="I431">
        <v>558574</v>
      </c>
      <c r="J431">
        <v>558573</v>
      </c>
      <c r="K431">
        <v>2488552118</v>
      </c>
      <c r="L431">
        <v>3300000000</v>
      </c>
      <c r="M431">
        <v>280000000</v>
      </c>
      <c r="N431">
        <v>700000</v>
      </c>
      <c r="O431">
        <v>300000</v>
      </c>
      <c r="P431">
        <v>3800000</v>
      </c>
    </row>
    <row r="432" spans="1:16" x14ac:dyDescent="0.35">
      <c r="A432">
        <v>430</v>
      </c>
      <c r="B432">
        <v>30</v>
      </c>
      <c r="C432">
        <v>2023</v>
      </c>
      <c r="D432" t="s">
        <v>535</v>
      </c>
      <c r="E432" t="s">
        <v>249</v>
      </c>
      <c r="F432">
        <v>45061</v>
      </c>
      <c r="G432" t="s">
        <v>250</v>
      </c>
      <c r="H432">
        <v>1066332</v>
      </c>
      <c r="I432">
        <v>533166</v>
      </c>
      <c r="J432">
        <v>533166</v>
      </c>
      <c r="K432">
        <v>1988552118</v>
      </c>
      <c r="L432">
        <v>3000000000</v>
      </c>
      <c r="M432">
        <v>220000000</v>
      </c>
      <c r="N432">
        <v>500000</v>
      </c>
      <c r="O432">
        <v>220000</v>
      </c>
      <c r="P432">
        <v>2000000</v>
      </c>
    </row>
    <row r="433" spans="1:16" x14ac:dyDescent="0.35">
      <c r="A433">
        <v>431</v>
      </c>
      <c r="B433">
        <v>31</v>
      </c>
      <c r="C433">
        <v>2023</v>
      </c>
      <c r="D433" t="s">
        <v>536</v>
      </c>
      <c r="E433" t="s">
        <v>174</v>
      </c>
      <c r="F433">
        <v>45166</v>
      </c>
      <c r="G433" t="s">
        <v>24</v>
      </c>
      <c r="H433">
        <v>1048222</v>
      </c>
      <c r="I433">
        <v>524111</v>
      </c>
      <c r="J433">
        <v>524111</v>
      </c>
      <c r="K433">
        <v>822552118</v>
      </c>
      <c r="L433">
        <v>2400000000</v>
      </c>
      <c r="M433">
        <v>200000000</v>
      </c>
      <c r="N433">
        <v>450000</v>
      </c>
      <c r="O433">
        <v>190000</v>
      </c>
      <c r="P433">
        <v>1800000</v>
      </c>
    </row>
    <row r="434" spans="1:16" x14ac:dyDescent="0.35">
      <c r="A434">
        <v>432</v>
      </c>
      <c r="B434">
        <v>32</v>
      </c>
      <c r="C434">
        <v>2023</v>
      </c>
      <c r="D434" t="s">
        <v>537</v>
      </c>
      <c r="E434" t="s">
        <v>538</v>
      </c>
      <c r="F434">
        <v>45173</v>
      </c>
      <c r="G434" t="s">
        <v>24</v>
      </c>
      <c r="H434">
        <v>1038084</v>
      </c>
      <c r="I434">
        <v>519042</v>
      </c>
      <c r="J434">
        <v>519042</v>
      </c>
      <c r="K434">
        <v>744552118</v>
      </c>
      <c r="L434">
        <v>2100000000</v>
      </c>
      <c r="M434">
        <v>180000000</v>
      </c>
      <c r="N434">
        <v>400000</v>
      </c>
      <c r="O434">
        <v>170000</v>
      </c>
      <c r="P434">
        <v>1600000</v>
      </c>
    </row>
    <row r="435" spans="1:16" x14ac:dyDescent="0.35">
      <c r="A435">
        <v>433</v>
      </c>
      <c r="B435">
        <v>33</v>
      </c>
      <c r="C435">
        <v>2023</v>
      </c>
      <c r="D435" t="s">
        <v>539</v>
      </c>
      <c r="E435" t="s">
        <v>53</v>
      </c>
      <c r="F435">
        <v>44956</v>
      </c>
      <c r="G435" t="s">
        <v>24</v>
      </c>
      <c r="H435">
        <v>1012517</v>
      </c>
      <c r="I435">
        <v>506259</v>
      </c>
      <c r="J435">
        <v>506258</v>
      </c>
      <c r="K435">
        <v>1744552118</v>
      </c>
      <c r="L435">
        <v>2200000000</v>
      </c>
      <c r="M435">
        <v>200000000</v>
      </c>
      <c r="N435">
        <v>450000</v>
      </c>
      <c r="O435">
        <v>190000</v>
      </c>
      <c r="P435">
        <v>1800000</v>
      </c>
    </row>
    <row r="436" spans="1:16" x14ac:dyDescent="0.35">
      <c r="A436">
        <v>434</v>
      </c>
      <c r="B436">
        <v>34</v>
      </c>
      <c r="C436">
        <v>2023</v>
      </c>
      <c r="D436" t="s">
        <v>540</v>
      </c>
      <c r="E436" t="s">
        <v>84</v>
      </c>
      <c r="F436">
        <v>45093</v>
      </c>
      <c r="G436" t="s">
        <v>85</v>
      </c>
      <c r="H436">
        <v>1001747</v>
      </c>
      <c r="I436">
        <v>500874</v>
      </c>
      <c r="J436">
        <v>500873</v>
      </c>
      <c r="K436">
        <v>1744552118</v>
      </c>
      <c r="L436">
        <v>2200000000</v>
      </c>
      <c r="M436">
        <v>210000000</v>
      </c>
      <c r="N436">
        <v>480000</v>
      </c>
      <c r="O436">
        <v>200000</v>
      </c>
      <c r="P436">
        <v>1900000</v>
      </c>
    </row>
    <row r="437" spans="1:16" x14ac:dyDescent="0.35">
      <c r="A437">
        <v>435</v>
      </c>
      <c r="B437">
        <v>35</v>
      </c>
      <c r="C437">
        <v>2023</v>
      </c>
      <c r="D437" t="s">
        <v>541</v>
      </c>
      <c r="E437" t="s">
        <v>433</v>
      </c>
      <c r="F437">
        <v>45005</v>
      </c>
      <c r="G437" t="s">
        <v>38</v>
      </c>
      <c r="H437">
        <v>953087</v>
      </c>
      <c r="I437">
        <v>571852</v>
      </c>
      <c r="J437">
        <v>381235</v>
      </c>
      <c r="K437">
        <v>822552118</v>
      </c>
      <c r="L437">
        <v>2400000000</v>
      </c>
      <c r="M437">
        <v>180000000</v>
      </c>
      <c r="N437">
        <v>400000</v>
      </c>
      <c r="O437">
        <v>170000</v>
      </c>
      <c r="P437">
        <v>1600000</v>
      </c>
    </row>
    <row r="438" spans="1:16" x14ac:dyDescent="0.35">
      <c r="A438">
        <v>436</v>
      </c>
      <c r="B438">
        <v>36</v>
      </c>
      <c r="C438">
        <v>2023</v>
      </c>
      <c r="D438" t="s">
        <v>400</v>
      </c>
      <c r="E438" t="s">
        <v>20</v>
      </c>
      <c r="F438">
        <v>44708</v>
      </c>
      <c r="G438" t="s">
        <v>21</v>
      </c>
      <c r="H438">
        <v>896411</v>
      </c>
      <c r="I438">
        <v>537847</v>
      </c>
      <c r="J438">
        <v>358564</v>
      </c>
      <c r="K438">
        <v>2112884661</v>
      </c>
      <c r="L438">
        <v>2400000000</v>
      </c>
      <c r="M438">
        <v>220000000</v>
      </c>
      <c r="N438">
        <v>600000</v>
      </c>
      <c r="O438">
        <v>250000</v>
      </c>
      <c r="P438">
        <v>2000000</v>
      </c>
    </row>
    <row r="439" spans="1:16" x14ac:dyDescent="0.35">
      <c r="A439">
        <v>437</v>
      </c>
      <c r="B439">
        <v>37</v>
      </c>
      <c r="C439">
        <v>2023</v>
      </c>
      <c r="D439" t="s">
        <v>542</v>
      </c>
      <c r="E439" t="s">
        <v>433</v>
      </c>
      <c r="F439">
        <v>45118</v>
      </c>
      <c r="G439" t="s">
        <v>38</v>
      </c>
      <c r="H439">
        <v>838262</v>
      </c>
      <c r="I439">
        <v>502957</v>
      </c>
      <c r="J439">
        <v>335305</v>
      </c>
      <c r="K439">
        <v>611552118</v>
      </c>
      <c r="L439">
        <v>2300000000</v>
      </c>
      <c r="M439">
        <v>150000000</v>
      </c>
      <c r="N439">
        <v>300000</v>
      </c>
      <c r="O439">
        <v>130000</v>
      </c>
      <c r="P439">
        <v>1200000</v>
      </c>
    </row>
    <row r="440" spans="1:16" x14ac:dyDescent="0.35">
      <c r="A440">
        <v>438</v>
      </c>
      <c r="B440">
        <v>38</v>
      </c>
      <c r="C440">
        <v>2023</v>
      </c>
      <c r="D440" t="s">
        <v>543</v>
      </c>
      <c r="E440" t="s">
        <v>174</v>
      </c>
      <c r="F440">
        <v>45033</v>
      </c>
      <c r="G440" t="s">
        <v>24</v>
      </c>
      <c r="H440">
        <v>726166</v>
      </c>
      <c r="I440">
        <v>435700</v>
      </c>
      <c r="J440">
        <v>290466</v>
      </c>
      <c r="K440">
        <v>744552118</v>
      </c>
      <c r="L440">
        <v>2300000000</v>
      </c>
      <c r="M440">
        <v>160000000</v>
      </c>
      <c r="N440">
        <v>300000</v>
      </c>
      <c r="O440">
        <v>130000</v>
      </c>
      <c r="P440">
        <v>1200000</v>
      </c>
    </row>
    <row r="441" spans="1:16" x14ac:dyDescent="0.35">
      <c r="A441">
        <v>439</v>
      </c>
      <c r="B441">
        <v>39</v>
      </c>
      <c r="C441">
        <v>2023</v>
      </c>
      <c r="D441" t="s">
        <v>544</v>
      </c>
      <c r="E441" t="s">
        <v>45</v>
      </c>
      <c r="F441">
        <v>45124</v>
      </c>
      <c r="G441" t="s">
        <v>24</v>
      </c>
      <c r="H441">
        <v>647928</v>
      </c>
      <c r="I441">
        <v>388757</v>
      </c>
      <c r="J441">
        <v>259171</v>
      </c>
      <c r="K441">
        <v>1988552118</v>
      </c>
      <c r="L441">
        <v>2600000000</v>
      </c>
      <c r="M441">
        <v>210000000</v>
      </c>
      <c r="N441">
        <v>450000</v>
      </c>
      <c r="O441">
        <v>200000</v>
      </c>
      <c r="P441">
        <v>2000000</v>
      </c>
    </row>
    <row r="442" spans="1:16" x14ac:dyDescent="0.35">
      <c r="A442">
        <v>440</v>
      </c>
      <c r="B442">
        <v>40</v>
      </c>
      <c r="C442">
        <v>2023</v>
      </c>
      <c r="D442" t="s">
        <v>545</v>
      </c>
      <c r="E442" t="s">
        <v>53</v>
      </c>
      <c r="F442">
        <v>45287</v>
      </c>
      <c r="G442" t="s">
        <v>24</v>
      </c>
      <c r="H442">
        <v>641364</v>
      </c>
      <c r="I442">
        <v>384818</v>
      </c>
      <c r="J442">
        <v>256546</v>
      </c>
      <c r="K442">
        <v>611552118</v>
      </c>
      <c r="L442">
        <v>2200000000</v>
      </c>
      <c r="M442">
        <v>140000000</v>
      </c>
      <c r="N442">
        <v>260000</v>
      </c>
      <c r="O442">
        <v>110000</v>
      </c>
      <c r="P442">
        <v>900000</v>
      </c>
    </row>
    <row r="443" spans="1:16" x14ac:dyDescent="0.35">
      <c r="A443">
        <v>441</v>
      </c>
      <c r="B443">
        <v>41</v>
      </c>
      <c r="C443">
        <v>2023</v>
      </c>
      <c r="D443" t="s">
        <v>546</v>
      </c>
      <c r="E443" t="s">
        <v>438</v>
      </c>
      <c r="F443">
        <v>45139</v>
      </c>
      <c r="G443" t="s">
        <v>48</v>
      </c>
      <c r="H443">
        <v>630148</v>
      </c>
      <c r="I443">
        <v>378089</v>
      </c>
      <c r="J443">
        <v>252059</v>
      </c>
      <c r="K443">
        <v>188552118</v>
      </c>
      <c r="L443">
        <v>1200000000</v>
      </c>
      <c r="M443">
        <v>130000000</v>
      </c>
      <c r="N443">
        <v>240000</v>
      </c>
      <c r="O443">
        <v>100000</v>
      </c>
      <c r="P443">
        <v>800000</v>
      </c>
    </row>
    <row r="444" spans="1:16" x14ac:dyDescent="0.35">
      <c r="A444">
        <v>442</v>
      </c>
      <c r="B444">
        <v>42</v>
      </c>
      <c r="C444">
        <v>2023</v>
      </c>
      <c r="D444" t="s">
        <v>547</v>
      </c>
      <c r="E444" t="s">
        <v>517</v>
      </c>
      <c r="F444">
        <v>45177</v>
      </c>
      <c r="G444" t="s">
        <v>18</v>
      </c>
      <c r="H444">
        <v>590542</v>
      </c>
      <c r="I444">
        <v>354325</v>
      </c>
      <c r="J444">
        <v>236217</v>
      </c>
      <c r="K444">
        <v>2744552118</v>
      </c>
      <c r="L444">
        <v>4800000000</v>
      </c>
      <c r="M444">
        <v>260000000</v>
      </c>
      <c r="N444">
        <v>700000</v>
      </c>
      <c r="O444">
        <v>300000</v>
      </c>
      <c r="P444">
        <v>3500000</v>
      </c>
    </row>
    <row r="445" spans="1:16" x14ac:dyDescent="0.35">
      <c r="A445">
        <v>443</v>
      </c>
      <c r="B445">
        <v>43</v>
      </c>
      <c r="C445">
        <v>2023</v>
      </c>
      <c r="D445" t="s">
        <v>548</v>
      </c>
      <c r="E445" t="s">
        <v>37</v>
      </c>
      <c r="F445">
        <v>45156</v>
      </c>
      <c r="G445" t="s">
        <v>38</v>
      </c>
      <c r="H445">
        <v>589245</v>
      </c>
      <c r="I445">
        <v>353547</v>
      </c>
      <c r="J445">
        <v>235698</v>
      </c>
      <c r="K445">
        <v>1122552118</v>
      </c>
      <c r="L445">
        <v>2500000000</v>
      </c>
      <c r="M445">
        <v>200000000</v>
      </c>
      <c r="N445">
        <v>450000</v>
      </c>
      <c r="O445">
        <v>190000</v>
      </c>
      <c r="P445">
        <v>1800000</v>
      </c>
    </row>
    <row r="446" spans="1:16" x14ac:dyDescent="0.35">
      <c r="A446">
        <v>444</v>
      </c>
      <c r="B446">
        <v>44</v>
      </c>
      <c r="C446">
        <v>2023</v>
      </c>
      <c r="D446" t="s">
        <v>549</v>
      </c>
      <c r="E446" t="s">
        <v>20</v>
      </c>
      <c r="F446">
        <v>44963</v>
      </c>
      <c r="G446" t="s">
        <v>21</v>
      </c>
      <c r="H446">
        <v>581678</v>
      </c>
      <c r="I446">
        <v>349007</v>
      </c>
      <c r="J446">
        <v>232671</v>
      </c>
      <c r="K446">
        <v>988552118</v>
      </c>
      <c r="L446">
        <v>2100000000</v>
      </c>
      <c r="M446">
        <v>150000000</v>
      </c>
      <c r="N446">
        <v>300000</v>
      </c>
      <c r="O446">
        <v>130000</v>
      </c>
      <c r="P446">
        <v>1200000</v>
      </c>
    </row>
    <row r="447" spans="1:16" x14ac:dyDescent="0.35">
      <c r="A447">
        <v>445</v>
      </c>
      <c r="B447">
        <v>45</v>
      </c>
      <c r="C447">
        <v>2023</v>
      </c>
      <c r="D447" t="s">
        <v>550</v>
      </c>
      <c r="E447" t="s">
        <v>445</v>
      </c>
      <c r="F447">
        <v>45156</v>
      </c>
      <c r="G447" t="s">
        <v>18</v>
      </c>
      <c r="H447">
        <v>577904</v>
      </c>
      <c r="I447">
        <v>346742</v>
      </c>
      <c r="J447">
        <v>231162</v>
      </c>
      <c r="K447">
        <v>744552118</v>
      </c>
      <c r="L447">
        <v>2400000000</v>
      </c>
      <c r="M447">
        <v>240000000</v>
      </c>
      <c r="N447">
        <v>600000</v>
      </c>
      <c r="O447">
        <v>260000</v>
      </c>
      <c r="P447">
        <v>3500000</v>
      </c>
    </row>
    <row r="448" spans="1:16" x14ac:dyDescent="0.35">
      <c r="A448">
        <v>446</v>
      </c>
      <c r="B448">
        <v>46</v>
      </c>
      <c r="C448">
        <v>2023</v>
      </c>
      <c r="D448" t="s">
        <v>551</v>
      </c>
      <c r="E448" t="s">
        <v>391</v>
      </c>
      <c r="F448">
        <v>45078</v>
      </c>
      <c r="G448" t="s">
        <v>98</v>
      </c>
      <c r="H448">
        <v>564236</v>
      </c>
      <c r="I448">
        <v>338542</v>
      </c>
      <c r="J448">
        <v>225694</v>
      </c>
      <c r="K448">
        <v>188552118</v>
      </c>
      <c r="L448">
        <v>1200000000</v>
      </c>
      <c r="M448">
        <v>120000000</v>
      </c>
      <c r="N448">
        <v>220000</v>
      </c>
      <c r="O448">
        <v>90000</v>
      </c>
      <c r="P448">
        <v>700000</v>
      </c>
    </row>
    <row r="449" spans="1:16" x14ac:dyDescent="0.35">
      <c r="A449">
        <v>447</v>
      </c>
      <c r="B449">
        <v>47</v>
      </c>
      <c r="C449">
        <v>2023</v>
      </c>
      <c r="D449" t="s">
        <v>552</v>
      </c>
      <c r="E449" t="s">
        <v>20</v>
      </c>
      <c r="F449">
        <v>45040</v>
      </c>
      <c r="G449" t="s">
        <v>21</v>
      </c>
      <c r="H449">
        <v>550613</v>
      </c>
      <c r="I449">
        <v>330368</v>
      </c>
      <c r="J449">
        <v>220245</v>
      </c>
      <c r="K449">
        <v>2988552118</v>
      </c>
      <c r="L449">
        <v>3200000000</v>
      </c>
      <c r="M449">
        <v>260000000</v>
      </c>
      <c r="N449">
        <v>650000</v>
      </c>
      <c r="O449">
        <v>280000</v>
      </c>
      <c r="P449">
        <v>2800000</v>
      </c>
    </row>
    <row r="450" spans="1:16" x14ac:dyDescent="0.35">
      <c r="A450">
        <v>448</v>
      </c>
      <c r="B450">
        <v>48</v>
      </c>
      <c r="C450">
        <v>2023</v>
      </c>
      <c r="D450" t="s">
        <v>553</v>
      </c>
      <c r="E450" t="s">
        <v>88</v>
      </c>
      <c r="F450">
        <v>45243</v>
      </c>
      <c r="G450" t="s">
        <v>24</v>
      </c>
      <c r="H450">
        <v>530174</v>
      </c>
      <c r="I450">
        <v>318104</v>
      </c>
      <c r="J450">
        <v>212070</v>
      </c>
      <c r="K450">
        <v>988552118</v>
      </c>
      <c r="L450">
        <v>2600000000</v>
      </c>
      <c r="M450">
        <v>210000000</v>
      </c>
      <c r="N450">
        <v>480000</v>
      </c>
      <c r="O450">
        <v>200000</v>
      </c>
      <c r="P450">
        <v>1900000</v>
      </c>
    </row>
    <row r="451" spans="1:16" x14ac:dyDescent="0.35">
      <c r="A451">
        <v>449</v>
      </c>
      <c r="B451">
        <v>49</v>
      </c>
      <c r="C451">
        <v>2023</v>
      </c>
      <c r="D451" t="s">
        <v>554</v>
      </c>
      <c r="E451" t="s">
        <v>555</v>
      </c>
      <c r="F451">
        <v>45184</v>
      </c>
      <c r="G451" t="s">
        <v>70</v>
      </c>
      <c r="H451">
        <v>512643</v>
      </c>
      <c r="I451">
        <v>307586</v>
      </c>
      <c r="J451">
        <v>205057</v>
      </c>
      <c r="K451">
        <v>122552118</v>
      </c>
      <c r="L451">
        <v>1200000000</v>
      </c>
      <c r="M451">
        <v>120000000</v>
      </c>
      <c r="N451">
        <v>200000</v>
      </c>
      <c r="O451">
        <v>90000</v>
      </c>
      <c r="P451">
        <v>700000</v>
      </c>
    </row>
    <row r="452" spans="1:16" x14ac:dyDescent="0.35">
      <c r="A452">
        <v>450</v>
      </c>
      <c r="B452">
        <v>50</v>
      </c>
      <c r="C452">
        <v>2023</v>
      </c>
      <c r="D452" t="s">
        <v>439</v>
      </c>
      <c r="E452" t="s">
        <v>440</v>
      </c>
      <c r="F452">
        <v>44774</v>
      </c>
      <c r="G452" t="s">
        <v>441</v>
      </c>
      <c r="H452">
        <v>505343</v>
      </c>
      <c r="I452">
        <v>303206</v>
      </c>
      <c r="J452">
        <v>202137</v>
      </c>
      <c r="K452">
        <v>3112552118</v>
      </c>
      <c r="L452">
        <v>3500000000</v>
      </c>
      <c r="M452">
        <v>300000000</v>
      </c>
      <c r="N452">
        <v>800000</v>
      </c>
      <c r="O452">
        <v>350000</v>
      </c>
      <c r="P452">
        <v>3000000</v>
      </c>
    </row>
    <row r="453" spans="1:16" x14ac:dyDescent="0.35">
      <c r="A453">
        <v>451</v>
      </c>
      <c r="B453">
        <v>51</v>
      </c>
      <c r="C453">
        <v>2023</v>
      </c>
      <c r="D453" t="s">
        <v>556</v>
      </c>
      <c r="E453" t="s">
        <v>84</v>
      </c>
      <c r="F453">
        <v>45093</v>
      </c>
      <c r="G453" t="s">
        <v>85</v>
      </c>
      <c r="H453">
        <v>499885</v>
      </c>
      <c r="I453">
        <v>299931</v>
      </c>
      <c r="J453">
        <v>199954</v>
      </c>
      <c r="K453">
        <v>1744552118</v>
      </c>
      <c r="L453">
        <v>2200000000</v>
      </c>
      <c r="M453">
        <v>210000000</v>
      </c>
      <c r="N453">
        <v>480000</v>
      </c>
      <c r="O453">
        <v>200000</v>
      </c>
      <c r="P453">
        <v>1900000</v>
      </c>
    </row>
    <row r="454" spans="1:16" x14ac:dyDescent="0.35">
      <c r="A454">
        <v>452</v>
      </c>
      <c r="B454">
        <v>52</v>
      </c>
      <c r="C454">
        <v>2023</v>
      </c>
      <c r="D454" t="s">
        <v>557</v>
      </c>
      <c r="E454" t="s">
        <v>508</v>
      </c>
      <c r="F454">
        <v>45233</v>
      </c>
      <c r="G454" t="s">
        <v>18</v>
      </c>
      <c r="H454">
        <v>497726</v>
      </c>
      <c r="I454">
        <v>298636</v>
      </c>
      <c r="J454">
        <v>199090</v>
      </c>
      <c r="K454">
        <v>4112552118</v>
      </c>
      <c r="L454">
        <v>6200000000</v>
      </c>
      <c r="M454">
        <v>300000000</v>
      </c>
      <c r="N454">
        <v>800000</v>
      </c>
      <c r="O454">
        <v>350000</v>
      </c>
      <c r="P454">
        <v>4000000</v>
      </c>
    </row>
    <row r="455" spans="1:16" x14ac:dyDescent="0.35">
      <c r="A455">
        <v>453</v>
      </c>
      <c r="B455">
        <v>53</v>
      </c>
      <c r="C455">
        <v>2023</v>
      </c>
      <c r="D455" t="s">
        <v>558</v>
      </c>
      <c r="E455" t="s">
        <v>559</v>
      </c>
      <c r="F455">
        <v>45092</v>
      </c>
      <c r="G455" t="s">
        <v>259</v>
      </c>
      <c r="H455">
        <v>486187</v>
      </c>
      <c r="I455">
        <v>291712</v>
      </c>
      <c r="J455">
        <v>194475</v>
      </c>
      <c r="K455">
        <v>611552118</v>
      </c>
      <c r="L455">
        <v>1500000000</v>
      </c>
      <c r="M455">
        <v>120000000</v>
      </c>
      <c r="N455">
        <v>220000</v>
      </c>
      <c r="O455">
        <v>90000</v>
      </c>
      <c r="P455">
        <v>700000</v>
      </c>
    </row>
    <row r="456" spans="1:16" x14ac:dyDescent="0.35">
      <c r="A456">
        <v>454</v>
      </c>
      <c r="B456">
        <v>54</v>
      </c>
      <c r="C456">
        <v>2023</v>
      </c>
      <c r="D456" t="s">
        <v>308</v>
      </c>
      <c r="E456" t="s">
        <v>20</v>
      </c>
      <c r="F456">
        <v>44491</v>
      </c>
      <c r="G456" t="s">
        <v>21</v>
      </c>
      <c r="H456">
        <v>482268</v>
      </c>
      <c r="I456">
        <v>289361</v>
      </c>
      <c r="J456">
        <v>192907</v>
      </c>
      <c r="K456">
        <v>1344552118</v>
      </c>
      <c r="L456">
        <v>1400000000</v>
      </c>
      <c r="M456">
        <v>210000000</v>
      </c>
      <c r="N456">
        <v>500000</v>
      </c>
      <c r="O456">
        <v>220000</v>
      </c>
      <c r="P456">
        <v>2000000</v>
      </c>
    </row>
    <row r="457" spans="1:16" x14ac:dyDescent="0.35">
      <c r="A457">
        <v>455</v>
      </c>
      <c r="B457">
        <v>55</v>
      </c>
      <c r="C457">
        <v>2023</v>
      </c>
      <c r="D457" t="s">
        <v>560</v>
      </c>
      <c r="E457" t="s">
        <v>20</v>
      </c>
      <c r="F457">
        <v>45222</v>
      </c>
      <c r="G457" t="s">
        <v>21</v>
      </c>
      <c r="H457">
        <v>467876</v>
      </c>
      <c r="I457">
        <v>280726</v>
      </c>
      <c r="J457">
        <v>187150</v>
      </c>
      <c r="K457">
        <v>2112552118</v>
      </c>
      <c r="L457">
        <v>2900000000</v>
      </c>
      <c r="M457">
        <v>230000000</v>
      </c>
      <c r="N457">
        <v>520000</v>
      </c>
      <c r="O457">
        <v>230000</v>
      </c>
      <c r="P457">
        <v>2200000</v>
      </c>
    </row>
    <row r="458" spans="1:16" x14ac:dyDescent="0.35">
      <c r="A458">
        <v>456</v>
      </c>
      <c r="B458">
        <v>56</v>
      </c>
      <c r="C458">
        <v>2023</v>
      </c>
      <c r="D458" t="s">
        <v>561</v>
      </c>
      <c r="E458" t="s">
        <v>562</v>
      </c>
      <c r="F458">
        <v>45082</v>
      </c>
      <c r="G458" t="s">
        <v>24</v>
      </c>
      <c r="H458">
        <v>460765</v>
      </c>
      <c r="I458">
        <v>276459</v>
      </c>
      <c r="J458">
        <v>184306</v>
      </c>
      <c r="K458">
        <v>744552118</v>
      </c>
      <c r="L458">
        <v>2300000000</v>
      </c>
      <c r="M458">
        <v>180000000</v>
      </c>
      <c r="N458">
        <v>400000</v>
      </c>
      <c r="O458">
        <v>170000</v>
      </c>
      <c r="P458">
        <v>1600000</v>
      </c>
    </row>
    <row r="459" spans="1:16" x14ac:dyDescent="0.35">
      <c r="A459">
        <v>457</v>
      </c>
      <c r="B459">
        <v>57</v>
      </c>
      <c r="C459">
        <v>2023</v>
      </c>
      <c r="D459" t="s">
        <v>563</v>
      </c>
      <c r="E459" t="s">
        <v>440</v>
      </c>
      <c r="F459">
        <v>44928</v>
      </c>
      <c r="G459" t="s">
        <v>441</v>
      </c>
      <c r="H459">
        <v>453900</v>
      </c>
      <c r="I459">
        <v>272340</v>
      </c>
      <c r="J459">
        <v>181560</v>
      </c>
      <c r="K459">
        <v>3988552118</v>
      </c>
      <c r="L459">
        <v>5200000000</v>
      </c>
      <c r="M459">
        <v>300000000</v>
      </c>
      <c r="N459">
        <v>800000</v>
      </c>
      <c r="O459">
        <v>350000</v>
      </c>
      <c r="P459">
        <v>3000000</v>
      </c>
    </row>
    <row r="460" spans="1:16" x14ac:dyDescent="0.35">
      <c r="A460">
        <v>458</v>
      </c>
      <c r="B460">
        <v>58</v>
      </c>
      <c r="C460">
        <v>2023</v>
      </c>
      <c r="D460" t="s">
        <v>564</v>
      </c>
      <c r="E460" t="s">
        <v>58</v>
      </c>
      <c r="F460">
        <v>44935</v>
      </c>
      <c r="G460" t="s">
        <v>59</v>
      </c>
      <c r="H460">
        <v>417923</v>
      </c>
      <c r="I460">
        <v>250754</v>
      </c>
      <c r="J460">
        <v>167169</v>
      </c>
      <c r="K460">
        <v>822552118</v>
      </c>
      <c r="L460">
        <v>1300000000</v>
      </c>
      <c r="M460">
        <v>150000000</v>
      </c>
      <c r="N460">
        <v>300000</v>
      </c>
      <c r="O460">
        <v>130000</v>
      </c>
      <c r="P460">
        <v>1200000</v>
      </c>
    </row>
    <row r="461" spans="1:16" x14ac:dyDescent="0.35">
      <c r="A461">
        <v>459</v>
      </c>
      <c r="B461">
        <v>59</v>
      </c>
      <c r="C461">
        <v>2023</v>
      </c>
      <c r="D461" t="s">
        <v>565</v>
      </c>
      <c r="E461" t="s">
        <v>97</v>
      </c>
      <c r="F461">
        <v>44970</v>
      </c>
      <c r="G461" t="s">
        <v>98</v>
      </c>
      <c r="H461">
        <v>409103</v>
      </c>
      <c r="I461">
        <v>245462</v>
      </c>
      <c r="J461">
        <v>163641</v>
      </c>
      <c r="K461">
        <v>611552118</v>
      </c>
      <c r="L461">
        <v>1400000000</v>
      </c>
      <c r="M461">
        <v>160000000</v>
      </c>
      <c r="N461">
        <v>320000</v>
      </c>
      <c r="O461">
        <v>140000</v>
      </c>
      <c r="P461">
        <v>1300000</v>
      </c>
    </row>
    <row r="462" spans="1:16" x14ac:dyDescent="0.35">
      <c r="A462">
        <v>460</v>
      </c>
      <c r="B462">
        <v>60</v>
      </c>
      <c r="C462">
        <v>2023</v>
      </c>
      <c r="D462" t="s">
        <v>566</v>
      </c>
      <c r="E462" t="s">
        <v>366</v>
      </c>
      <c r="F462">
        <v>44971</v>
      </c>
      <c r="G462" t="s">
        <v>367</v>
      </c>
      <c r="H462">
        <v>405233</v>
      </c>
      <c r="I462">
        <v>243140</v>
      </c>
      <c r="J462">
        <v>162093</v>
      </c>
      <c r="K462">
        <v>1122552118</v>
      </c>
      <c r="L462">
        <v>2600000000</v>
      </c>
      <c r="M462">
        <v>180000000</v>
      </c>
      <c r="N462">
        <v>400000</v>
      </c>
      <c r="O462">
        <v>170000</v>
      </c>
      <c r="P462">
        <v>1600000</v>
      </c>
    </row>
    <row r="463" spans="1:16" x14ac:dyDescent="0.35">
      <c r="A463">
        <v>461</v>
      </c>
      <c r="B463">
        <v>61</v>
      </c>
      <c r="C463">
        <v>2023</v>
      </c>
      <c r="D463" t="s">
        <v>399</v>
      </c>
      <c r="E463" t="s">
        <v>74</v>
      </c>
      <c r="F463">
        <v>44841</v>
      </c>
      <c r="G463" t="s">
        <v>38</v>
      </c>
      <c r="H463">
        <v>392849</v>
      </c>
      <c r="I463">
        <v>235709</v>
      </c>
      <c r="J463">
        <v>157140</v>
      </c>
      <c r="K463">
        <v>2488774552</v>
      </c>
      <c r="L463">
        <v>3200000000</v>
      </c>
      <c r="M463">
        <v>240000000</v>
      </c>
      <c r="N463">
        <v>600000</v>
      </c>
      <c r="O463">
        <v>250000</v>
      </c>
      <c r="P463">
        <v>2500000</v>
      </c>
    </row>
    <row r="464" spans="1:16" x14ac:dyDescent="0.35">
      <c r="A464">
        <v>462</v>
      </c>
      <c r="B464">
        <v>62</v>
      </c>
      <c r="C464">
        <v>2023</v>
      </c>
      <c r="D464" t="s">
        <v>567</v>
      </c>
      <c r="E464" t="s">
        <v>66</v>
      </c>
      <c r="F464">
        <v>44953</v>
      </c>
      <c r="G464" t="s">
        <v>18</v>
      </c>
      <c r="H464">
        <v>387296</v>
      </c>
      <c r="I464">
        <v>232378</v>
      </c>
      <c r="J464">
        <v>154918</v>
      </c>
      <c r="K464">
        <v>2774552118</v>
      </c>
      <c r="L464">
        <v>3200000000</v>
      </c>
      <c r="M464">
        <v>260000000</v>
      </c>
      <c r="N464">
        <v>600000</v>
      </c>
      <c r="O464">
        <v>260000</v>
      </c>
      <c r="P464">
        <v>2500000</v>
      </c>
    </row>
    <row r="465" spans="1:16" x14ac:dyDescent="0.35">
      <c r="A465">
        <v>463</v>
      </c>
      <c r="B465">
        <v>63</v>
      </c>
      <c r="C465">
        <v>2023</v>
      </c>
      <c r="D465" t="s">
        <v>568</v>
      </c>
      <c r="E465" t="s">
        <v>440</v>
      </c>
      <c r="F465">
        <v>45128</v>
      </c>
      <c r="G465" t="s">
        <v>441</v>
      </c>
      <c r="H465">
        <v>380630</v>
      </c>
      <c r="I465">
        <v>228378</v>
      </c>
      <c r="J465">
        <v>152252</v>
      </c>
      <c r="K465">
        <v>4488552118</v>
      </c>
      <c r="L465">
        <v>4500000000</v>
      </c>
      <c r="M465">
        <v>280000000</v>
      </c>
      <c r="N465">
        <v>650000</v>
      </c>
      <c r="O465">
        <v>280000</v>
      </c>
      <c r="P465">
        <v>2600000</v>
      </c>
    </row>
    <row r="466" spans="1:16" x14ac:dyDescent="0.35">
      <c r="A466">
        <v>464</v>
      </c>
      <c r="B466">
        <v>64</v>
      </c>
      <c r="C466">
        <v>2023</v>
      </c>
      <c r="D466" t="s">
        <v>569</v>
      </c>
      <c r="E466" t="s">
        <v>527</v>
      </c>
      <c r="F466">
        <v>45009</v>
      </c>
      <c r="G466" t="s">
        <v>18</v>
      </c>
      <c r="H466">
        <v>376293</v>
      </c>
      <c r="I466">
        <v>225776</v>
      </c>
      <c r="J466">
        <v>150517</v>
      </c>
      <c r="K466">
        <v>2988552118</v>
      </c>
      <c r="L466">
        <v>3500000000</v>
      </c>
      <c r="M466">
        <v>260000000</v>
      </c>
      <c r="N466">
        <v>700000</v>
      </c>
      <c r="O466">
        <v>300000</v>
      </c>
      <c r="P466">
        <v>3500000</v>
      </c>
    </row>
    <row r="467" spans="1:16" x14ac:dyDescent="0.35">
      <c r="A467">
        <v>465</v>
      </c>
      <c r="B467">
        <v>65</v>
      </c>
      <c r="C467">
        <v>2023</v>
      </c>
      <c r="D467" t="s">
        <v>570</v>
      </c>
      <c r="E467" t="s">
        <v>281</v>
      </c>
      <c r="F467">
        <v>45231</v>
      </c>
      <c r="G467" t="s">
        <v>24</v>
      </c>
      <c r="H467">
        <v>373307</v>
      </c>
      <c r="I467">
        <v>223984</v>
      </c>
      <c r="J467">
        <v>149323</v>
      </c>
      <c r="K467">
        <v>611552118</v>
      </c>
      <c r="L467">
        <v>2200000000</v>
      </c>
      <c r="M467">
        <v>180000000</v>
      </c>
      <c r="N467">
        <v>400000</v>
      </c>
      <c r="O467">
        <v>170000</v>
      </c>
      <c r="P467">
        <v>1600000</v>
      </c>
    </row>
    <row r="468" spans="1:16" x14ac:dyDescent="0.35">
      <c r="A468">
        <v>466</v>
      </c>
      <c r="B468">
        <v>66</v>
      </c>
      <c r="C468">
        <v>2023</v>
      </c>
      <c r="D468" t="s">
        <v>571</v>
      </c>
      <c r="E468" t="s">
        <v>97</v>
      </c>
      <c r="F468">
        <v>45194</v>
      </c>
      <c r="G468" t="s">
        <v>98</v>
      </c>
      <c r="H468">
        <v>362319</v>
      </c>
      <c r="I468">
        <v>217391</v>
      </c>
      <c r="J468">
        <v>144928</v>
      </c>
      <c r="K468">
        <v>522552118</v>
      </c>
      <c r="L468">
        <v>1300000000</v>
      </c>
      <c r="M468">
        <v>160000000</v>
      </c>
      <c r="N468">
        <v>300000</v>
      </c>
      <c r="O468">
        <v>130000</v>
      </c>
      <c r="P468">
        <v>1200000</v>
      </c>
    </row>
    <row r="469" spans="1:16" x14ac:dyDescent="0.35">
      <c r="A469">
        <v>467</v>
      </c>
      <c r="B469">
        <v>67</v>
      </c>
      <c r="C469">
        <v>2023</v>
      </c>
      <c r="D469" t="s">
        <v>572</v>
      </c>
      <c r="E469" t="s">
        <v>20</v>
      </c>
      <c r="F469">
        <v>43045</v>
      </c>
      <c r="G469" t="s">
        <v>21</v>
      </c>
      <c r="H469">
        <v>347101</v>
      </c>
      <c r="I469">
        <v>208261</v>
      </c>
      <c r="J469">
        <v>138840</v>
      </c>
      <c r="K469">
        <v>2112552118</v>
      </c>
      <c r="L469">
        <v>1500000000</v>
      </c>
      <c r="M469">
        <v>200000000</v>
      </c>
      <c r="N469">
        <v>500000</v>
      </c>
      <c r="O469">
        <v>200000</v>
      </c>
      <c r="P469">
        <v>1800000</v>
      </c>
    </row>
    <row r="470" spans="1:16" x14ac:dyDescent="0.35">
      <c r="A470">
        <v>468</v>
      </c>
      <c r="B470">
        <v>68</v>
      </c>
      <c r="C470">
        <v>2023</v>
      </c>
      <c r="D470" t="s">
        <v>573</v>
      </c>
      <c r="E470" t="s">
        <v>97</v>
      </c>
      <c r="F470">
        <v>45145</v>
      </c>
      <c r="G470" t="s">
        <v>98</v>
      </c>
      <c r="H470">
        <v>335279</v>
      </c>
      <c r="I470">
        <v>201167</v>
      </c>
      <c r="J470">
        <v>134112</v>
      </c>
      <c r="K470">
        <v>522552118</v>
      </c>
      <c r="L470">
        <v>1300000000</v>
      </c>
      <c r="M470">
        <v>150000000</v>
      </c>
      <c r="N470">
        <v>280000</v>
      </c>
      <c r="O470">
        <v>120000</v>
      </c>
      <c r="P470">
        <v>1000000</v>
      </c>
    </row>
    <row r="471" spans="1:16" x14ac:dyDescent="0.35">
      <c r="A471">
        <v>469</v>
      </c>
      <c r="B471">
        <v>69</v>
      </c>
      <c r="C471">
        <v>2023</v>
      </c>
      <c r="D471" t="s">
        <v>574</v>
      </c>
      <c r="E471" t="s">
        <v>366</v>
      </c>
      <c r="F471">
        <v>45159</v>
      </c>
      <c r="G471" t="s">
        <v>98</v>
      </c>
      <c r="H471">
        <v>334575</v>
      </c>
      <c r="I471">
        <v>200745</v>
      </c>
      <c r="J471">
        <v>133830</v>
      </c>
      <c r="K471">
        <v>822552118</v>
      </c>
      <c r="L471">
        <v>2300000000</v>
      </c>
      <c r="M471">
        <v>150000000</v>
      </c>
      <c r="N471">
        <v>280000</v>
      </c>
      <c r="O471">
        <v>120000</v>
      </c>
      <c r="P471">
        <v>1000000</v>
      </c>
    </row>
    <row r="472" spans="1:16" x14ac:dyDescent="0.35">
      <c r="A472">
        <v>470</v>
      </c>
      <c r="B472">
        <v>70</v>
      </c>
      <c r="C472">
        <v>2023</v>
      </c>
      <c r="D472" t="s">
        <v>575</v>
      </c>
      <c r="E472" t="s">
        <v>249</v>
      </c>
      <c r="F472">
        <v>45061</v>
      </c>
      <c r="G472" t="s">
        <v>250</v>
      </c>
      <c r="H472">
        <v>333206</v>
      </c>
      <c r="I472">
        <v>199924</v>
      </c>
      <c r="J472">
        <v>133282</v>
      </c>
      <c r="K472">
        <v>1988552118</v>
      </c>
      <c r="L472">
        <v>3000000000</v>
      </c>
      <c r="M472">
        <v>220000000</v>
      </c>
      <c r="N472">
        <v>500000</v>
      </c>
      <c r="O472">
        <v>220000</v>
      </c>
      <c r="P472">
        <v>2000000</v>
      </c>
    </row>
    <row r="473" spans="1:16" x14ac:dyDescent="0.35">
      <c r="A473">
        <v>471</v>
      </c>
      <c r="B473">
        <v>71</v>
      </c>
      <c r="C473">
        <v>2023</v>
      </c>
      <c r="D473" t="s">
        <v>576</v>
      </c>
      <c r="E473" t="s">
        <v>348</v>
      </c>
      <c r="F473">
        <v>45103</v>
      </c>
      <c r="G473" t="s">
        <v>24</v>
      </c>
      <c r="H473">
        <v>329115</v>
      </c>
      <c r="I473">
        <v>197469</v>
      </c>
      <c r="J473">
        <v>131646</v>
      </c>
      <c r="K473">
        <v>1122552118</v>
      </c>
      <c r="L473">
        <v>2400000000</v>
      </c>
      <c r="M473">
        <v>200000000</v>
      </c>
      <c r="N473">
        <v>450000</v>
      </c>
      <c r="O473">
        <v>190000</v>
      </c>
      <c r="P473">
        <v>1800000</v>
      </c>
    </row>
    <row r="474" spans="1:16" x14ac:dyDescent="0.35">
      <c r="A474">
        <v>472</v>
      </c>
      <c r="B474">
        <v>72</v>
      </c>
      <c r="C474">
        <v>2023</v>
      </c>
      <c r="D474" t="s">
        <v>577</v>
      </c>
      <c r="E474" t="s">
        <v>246</v>
      </c>
      <c r="F474">
        <v>45174</v>
      </c>
      <c r="G474" t="s">
        <v>48</v>
      </c>
      <c r="H474">
        <v>323884</v>
      </c>
      <c r="I474">
        <v>194330</v>
      </c>
      <c r="J474">
        <v>129554</v>
      </c>
      <c r="K474">
        <v>244552118</v>
      </c>
      <c r="L474">
        <v>1200000000</v>
      </c>
      <c r="M474">
        <v>140000000</v>
      </c>
      <c r="N474">
        <v>260000</v>
      </c>
      <c r="O474">
        <v>110000</v>
      </c>
      <c r="P474">
        <v>900000</v>
      </c>
    </row>
    <row r="475" spans="1:16" x14ac:dyDescent="0.35">
      <c r="A475">
        <v>473</v>
      </c>
      <c r="B475">
        <v>73</v>
      </c>
      <c r="C475">
        <v>2023</v>
      </c>
      <c r="D475" t="s">
        <v>578</v>
      </c>
      <c r="E475" t="s">
        <v>246</v>
      </c>
      <c r="F475">
        <v>44984</v>
      </c>
      <c r="G475" t="s">
        <v>452</v>
      </c>
      <c r="H475">
        <v>300852</v>
      </c>
      <c r="I475">
        <v>180511</v>
      </c>
      <c r="J475">
        <v>120341</v>
      </c>
      <c r="K475">
        <v>244552118</v>
      </c>
      <c r="L475">
        <v>1200000000</v>
      </c>
      <c r="M475">
        <v>150000000</v>
      </c>
      <c r="N475">
        <v>280000</v>
      </c>
      <c r="O475">
        <v>120000</v>
      </c>
      <c r="P475">
        <v>1000000</v>
      </c>
    </row>
    <row r="476" spans="1:16" x14ac:dyDescent="0.35">
      <c r="A476">
        <v>474</v>
      </c>
      <c r="B476">
        <v>74</v>
      </c>
      <c r="C476">
        <v>2023</v>
      </c>
      <c r="D476" t="s">
        <v>579</v>
      </c>
      <c r="E476" t="s">
        <v>84</v>
      </c>
      <c r="F476">
        <v>45261</v>
      </c>
      <c r="G476" t="s">
        <v>85</v>
      </c>
      <c r="H476">
        <v>300000</v>
      </c>
      <c r="I476">
        <v>180000</v>
      </c>
      <c r="J476">
        <v>120000</v>
      </c>
      <c r="K476">
        <v>1122552118</v>
      </c>
      <c r="L476">
        <v>2200000000</v>
      </c>
      <c r="M476">
        <v>200000000</v>
      </c>
      <c r="N476">
        <v>450000</v>
      </c>
      <c r="O476">
        <v>190000</v>
      </c>
      <c r="P476">
        <v>1800000</v>
      </c>
    </row>
    <row r="477" spans="1:16" x14ac:dyDescent="0.35">
      <c r="A477">
        <v>475</v>
      </c>
      <c r="B477">
        <v>75</v>
      </c>
      <c r="C477">
        <v>2023</v>
      </c>
      <c r="D477" t="s">
        <v>580</v>
      </c>
      <c r="E477" t="s">
        <v>214</v>
      </c>
      <c r="F477">
        <v>45247</v>
      </c>
      <c r="G477" t="s">
        <v>215</v>
      </c>
      <c r="H477">
        <v>295948</v>
      </c>
      <c r="I477">
        <v>177569</v>
      </c>
      <c r="J477">
        <v>118379</v>
      </c>
      <c r="K477">
        <v>1744552118</v>
      </c>
      <c r="L477">
        <v>2800000000</v>
      </c>
      <c r="M477">
        <v>220000000</v>
      </c>
      <c r="N477">
        <v>500000</v>
      </c>
      <c r="O477">
        <v>220000</v>
      </c>
      <c r="P477">
        <v>2000000</v>
      </c>
    </row>
    <row r="478" spans="1:16" x14ac:dyDescent="0.35">
      <c r="A478">
        <v>476</v>
      </c>
      <c r="B478">
        <v>76</v>
      </c>
      <c r="C478">
        <v>2023</v>
      </c>
      <c r="D478" t="s">
        <v>409</v>
      </c>
      <c r="E478" t="s">
        <v>20</v>
      </c>
      <c r="F478">
        <v>44760</v>
      </c>
      <c r="G478" t="s">
        <v>21</v>
      </c>
      <c r="H478">
        <v>293794</v>
      </c>
      <c r="I478">
        <v>176276</v>
      </c>
      <c r="J478">
        <v>117518</v>
      </c>
      <c r="K478">
        <v>2488552118</v>
      </c>
      <c r="L478">
        <v>2500000000</v>
      </c>
      <c r="M478">
        <v>220000000</v>
      </c>
      <c r="N478">
        <v>550000</v>
      </c>
      <c r="O478">
        <v>240000</v>
      </c>
      <c r="P478">
        <v>2200000</v>
      </c>
    </row>
    <row r="479" spans="1:16" x14ac:dyDescent="0.35">
      <c r="A479">
        <v>477</v>
      </c>
      <c r="B479">
        <v>77</v>
      </c>
      <c r="C479">
        <v>2023</v>
      </c>
      <c r="D479" t="s">
        <v>581</v>
      </c>
      <c r="E479" t="s">
        <v>582</v>
      </c>
      <c r="F479">
        <v>45175</v>
      </c>
      <c r="G479" t="s">
        <v>452</v>
      </c>
      <c r="H479">
        <v>277427</v>
      </c>
      <c r="I479">
        <v>166456</v>
      </c>
      <c r="J479">
        <v>110971</v>
      </c>
      <c r="K479">
        <v>611552118</v>
      </c>
      <c r="L479">
        <v>1600000000</v>
      </c>
      <c r="M479">
        <v>150000000</v>
      </c>
      <c r="N479">
        <v>280000</v>
      </c>
      <c r="O479">
        <v>120000</v>
      </c>
      <c r="P479">
        <v>1000000</v>
      </c>
    </row>
    <row r="480" spans="1:16" x14ac:dyDescent="0.35">
      <c r="A480">
        <v>478</v>
      </c>
      <c r="B480">
        <v>78</v>
      </c>
      <c r="C480">
        <v>2023</v>
      </c>
      <c r="D480" t="s">
        <v>426</v>
      </c>
      <c r="E480" t="s">
        <v>427</v>
      </c>
      <c r="F480">
        <v>44851</v>
      </c>
      <c r="G480" t="s">
        <v>107</v>
      </c>
      <c r="H480">
        <v>271253</v>
      </c>
      <c r="I480">
        <v>162752</v>
      </c>
      <c r="J480">
        <v>108501</v>
      </c>
      <c r="K480">
        <v>2774552118</v>
      </c>
      <c r="L480">
        <v>4500000000</v>
      </c>
      <c r="M480">
        <v>260000000</v>
      </c>
      <c r="N480">
        <v>650000</v>
      </c>
      <c r="O480">
        <v>280000</v>
      </c>
      <c r="P480">
        <v>2500000</v>
      </c>
    </row>
    <row r="481" spans="1:16" x14ac:dyDescent="0.35">
      <c r="A481">
        <v>479</v>
      </c>
      <c r="B481">
        <v>79</v>
      </c>
      <c r="C481">
        <v>2023</v>
      </c>
      <c r="D481" t="s">
        <v>583</v>
      </c>
      <c r="E481" t="s">
        <v>584</v>
      </c>
      <c r="F481">
        <v>45085</v>
      </c>
      <c r="G481" t="s">
        <v>167</v>
      </c>
      <c r="H481">
        <v>265141</v>
      </c>
      <c r="I481">
        <v>159085</v>
      </c>
      <c r="J481">
        <v>106056</v>
      </c>
      <c r="K481">
        <v>522552118</v>
      </c>
      <c r="L481">
        <v>1300000000</v>
      </c>
      <c r="M481">
        <v>150000000</v>
      </c>
      <c r="N481">
        <v>280000</v>
      </c>
      <c r="O481">
        <v>120000</v>
      </c>
      <c r="P481">
        <v>1000000</v>
      </c>
    </row>
    <row r="482" spans="1:16" x14ac:dyDescent="0.35">
      <c r="A482">
        <v>480</v>
      </c>
      <c r="B482">
        <v>80</v>
      </c>
      <c r="C482">
        <v>2023</v>
      </c>
      <c r="D482" t="s">
        <v>585</v>
      </c>
      <c r="E482" t="s">
        <v>586</v>
      </c>
      <c r="F482">
        <v>45063</v>
      </c>
      <c r="G482" t="s">
        <v>172</v>
      </c>
      <c r="H482">
        <v>264193</v>
      </c>
      <c r="I482">
        <v>158516</v>
      </c>
      <c r="J482">
        <v>105677</v>
      </c>
      <c r="K482">
        <v>188552118</v>
      </c>
      <c r="L482">
        <v>1400000000</v>
      </c>
      <c r="M482">
        <v>120000000</v>
      </c>
      <c r="N482">
        <v>220000</v>
      </c>
      <c r="O482">
        <v>90000</v>
      </c>
      <c r="P482">
        <v>700000</v>
      </c>
    </row>
    <row r="483" spans="1:16" x14ac:dyDescent="0.35">
      <c r="A483">
        <v>481</v>
      </c>
      <c r="B483">
        <v>81</v>
      </c>
      <c r="C483">
        <v>2023</v>
      </c>
      <c r="D483" t="s">
        <v>587</v>
      </c>
      <c r="E483" t="s">
        <v>45</v>
      </c>
      <c r="F483">
        <v>45124</v>
      </c>
      <c r="G483" t="s">
        <v>24</v>
      </c>
      <c r="H483">
        <v>262157</v>
      </c>
      <c r="I483">
        <v>157294</v>
      </c>
      <c r="J483">
        <v>104863</v>
      </c>
      <c r="K483">
        <v>1988552118</v>
      </c>
      <c r="L483">
        <v>2600000000</v>
      </c>
      <c r="M483">
        <v>210000000</v>
      </c>
      <c r="N483">
        <v>450000</v>
      </c>
      <c r="O483">
        <v>200000</v>
      </c>
      <c r="P483">
        <v>2000000</v>
      </c>
    </row>
    <row r="484" spans="1:16" x14ac:dyDescent="0.35">
      <c r="A484">
        <v>482</v>
      </c>
      <c r="B484">
        <v>82</v>
      </c>
      <c r="C484">
        <v>2023</v>
      </c>
      <c r="D484" t="s">
        <v>190</v>
      </c>
      <c r="E484" t="s">
        <v>20</v>
      </c>
      <c r="F484">
        <v>44004</v>
      </c>
      <c r="G484" t="s">
        <v>21</v>
      </c>
      <c r="H484">
        <v>257290</v>
      </c>
      <c r="I484">
        <v>154374</v>
      </c>
      <c r="J484">
        <v>102916</v>
      </c>
      <c r="K484">
        <v>388596428</v>
      </c>
      <c r="L484">
        <v>800000000</v>
      </c>
      <c r="M484">
        <v>200000000</v>
      </c>
      <c r="N484">
        <v>500000</v>
      </c>
      <c r="O484">
        <v>200000</v>
      </c>
      <c r="P484">
        <v>2000000</v>
      </c>
    </row>
    <row r="485" spans="1:16" x14ac:dyDescent="0.35">
      <c r="A485">
        <v>483</v>
      </c>
      <c r="B485">
        <v>83</v>
      </c>
      <c r="C485">
        <v>2023</v>
      </c>
      <c r="D485" t="s">
        <v>465</v>
      </c>
      <c r="E485" t="s">
        <v>440</v>
      </c>
      <c r="F485">
        <v>44774</v>
      </c>
      <c r="G485" t="s">
        <v>441</v>
      </c>
      <c r="H485">
        <v>253002</v>
      </c>
      <c r="I485">
        <v>151801</v>
      </c>
      <c r="J485">
        <v>101201</v>
      </c>
      <c r="K485">
        <v>3112552118</v>
      </c>
      <c r="L485">
        <v>3500000000</v>
      </c>
      <c r="M485">
        <v>300000000</v>
      </c>
      <c r="N485">
        <v>800000</v>
      </c>
      <c r="O485">
        <v>350000</v>
      </c>
      <c r="P485">
        <v>3000000</v>
      </c>
    </row>
    <row r="486" spans="1:16" x14ac:dyDescent="0.35">
      <c r="A486">
        <v>484</v>
      </c>
      <c r="B486">
        <v>84</v>
      </c>
      <c r="C486">
        <v>2023</v>
      </c>
      <c r="D486" t="s">
        <v>588</v>
      </c>
      <c r="E486" t="s">
        <v>23</v>
      </c>
      <c r="F486">
        <v>45117</v>
      </c>
      <c r="G486" t="s">
        <v>24</v>
      </c>
      <c r="H486">
        <v>252617</v>
      </c>
      <c r="I486">
        <v>151570</v>
      </c>
      <c r="J486">
        <v>101047</v>
      </c>
      <c r="K486">
        <v>1822552118</v>
      </c>
      <c r="L486">
        <v>2700000000</v>
      </c>
      <c r="M486">
        <v>220000000</v>
      </c>
      <c r="N486">
        <v>500000</v>
      </c>
      <c r="O486">
        <v>220000</v>
      </c>
      <c r="P486">
        <v>2000000</v>
      </c>
    </row>
    <row r="487" spans="1:16" x14ac:dyDescent="0.35">
      <c r="A487">
        <v>485</v>
      </c>
      <c r="B487">
        <v>85</v>
      </c>
      <c r="C487">
        <v>2023</v>
      </c>
      <c r="D487" t="s">
        <v>589</v>
      </c>
      <c r="E487" t="s">
        <v>20</v>
      </c>
      <c r="F487">
        <v>45222</v>
      </c>
      <c r="G487" t="s">
        <v>21</v>
      </c>
      <c r="H487">
        <v>249978</v>
      </c>
      <c r="I487">
        <v>149987</v>
      </c>
      <c r="J487">
        <v>99991</v>
      </c>
      <c r="K487">
        <v>2112552118</v>
      </c>
      <c r="L487">
        <v>2900000000</v>
      </c>
      <c r="M487">
        <v>230000000</v>
      </c>
      <c r="N487">
        <v>520000</v>
      </c>
      <c r="O487">
        <v>230000</v>
      </c>
      <c r="P487">
        <v>2200000</v>
      </c>
    </row>
    <row r="488" spans="1:16" x14ac:dyDescent="0.35">
      <c r="A488">
        <v>486</v>
      </c>
      <c r="B488">
        <v>86</v>
      </c>
      <c r="C488">
        <v>2023</v>
      </c>
      <c r="D488" t="s">
        <v>590</v>
      </c>
      <c r="E488" t="s">
        <v>591</v>
      </c>
      <c r="F488">
        <v>45048</v>
      </c>
      <c r="G488" t="s">
        <v>85</v>
      </c>
      <c r="H488">
        <v>248816</v>
      </c>
      <c r="I488">
        <v>149290</v>
      </c>
      <c r="J488">
        <v>99526</v>
      </c>
      <c r="K488">
        <v>244552118</v>
      </c>
      <c r="L488">
        <v>1400000000</v>
      </c>
      <c r="M488">
        <v>150000000</v>
      </c>
      <c r="N488">
        <v>280000</v>
      </c>
      <c r="O488">
        <v>120000</v>
      </c>
      <c r="P488">
        <v>1000000</v>
      </c>
    </row>
    <row r="489" spans="1:16" x14ac:dyDescent="0.35">
      <c r="A489">
        <v>487</v>
      </c>
      <c r="B489">
        <v>87</v>
      </c>
      <c r="C489">
        <v>2023</v>
      </c>
      <c r="D489" t="s">
        <v>592</v>
      </c>
      <c r="E489" t="s">
        <v>115</v>
      </c>
      <c r="F489">
        <v>45229</v>
      </c>
      <c r="G489" t="s">
        <v>24</v>
      </c>
      <c r="H489">
        <v>248738</v>
      </c>
      <c r="I489">
        <v>149243</v>
      </c>
      <c r="J489">
        <v>99495</v>
      </c>
      <c r="K489">
        <v>1122552118</v>
      </c>
      <c r="L489">
        <v>2400000000</v>
      </c>
      <c r="M489">
        <v>200000000</v>
      </c>
      <c r="N489">
        <v>450000</v>
      </c>
      <c r="O489">
        <v>190000</v>
      </c>
      <c r="P489">
        <v>1800000</v>
      </c>
    </row>
    <row r="490" spans="1:16" x14ac:dyDescent="0.35">
      <c r="A490">
        <v>488</v>
      </c>
      <c r="B490">
        <v>88</v>
      </c>
      <c r="C490">
        <v>2023</v>
      </c>
      <c r="D490" t="s">
        <v>401</v>
      </c>
      <c r="E490" t="s">
        <v>47</v>
      </c>
      <c r="F490">
        <v>44820</v>
      </c>
      <c r="G490" t="s">
        <v>48</v>
      </c>
      <c r="H490">
        <v>245541</v>
      </c>
      <c r="I490">
        <v>147325</v>
      </c>
      <c r="J490">
        <v>98216</v>
      </c>
      <c r="K490">
        <v>5774552118</v>
      </c>
      <c r="L490">
        <v>9200000000</v>
      </c>
      <c r="M490">
        <v>280000000</v>
      </c>
      <c r="N490">
        <v>700000</v>
      </c>
      <c r="O490">
        <v>300000</v>
      </c>
      <c r="P490">
        <v>3000000</v>
      </c>
    </row>
    <row r="491" spans="1:16" x14ac:dyDescent="0.35">
      <c r="A491">
        <v>489</v>
      </c>
      <c r="B491">
        <v>89</v>
      </c>
      <c r="C491">
        <v>2023</v>
      </c>
      <c r="D491" t="s">
        <v>312</v>
      </c>
      <c r="E491" t="s">
        <v>74</v>
      </c>
      <c r="F491">
        <v>44431</v>
      </c>
      <c r="G491" t="s">
        <v>38</v>
      </c>
      <c r="H491">
        <v>241710</v>
      </c>
      <c r="I491">
        <v>145026</v>
      </c>
      <c r="J491">
        <v>96684</v>
      </c>
      <c r="K491">
        <v>2774552118</v>
      </c>
      <c r="L491">
        <v>3000000000</v>
      </c>
      <c r="M491">
        <v>260000000</v>
      </c>
      <c r="N491">
        <v>650000</v>
      </c>
      <c r="O491">
        <v>280000</v>
      </c>
      <c r="P491">
        <v>2500000</v>
      </c>
    </row>
    <row r="492" spans="1:16" x14ac:dyDescent="0.35">
      <c r="A492">
        <v>490</v>
      </c>
      <c r="B492">
        <v>90</v>
      </c>
      <c r="C492">
        <v>2023</v>
      </c>
      <c r="D492" t="s">
        <v>19</v>
      </c>
      <c r="E492" t="s">
        <v>20</v>
      </c>
      <c r="F492">
        <v>43724</v>
      </c>
      <c r="G492" t="s">
        <v>21</v>
      </c>
      <c r="H492">
        <v>234725</v>
      </c>
      <c r="I492">
        <v>140835</v>
      </c>
      <c r="J492">
        <v>93890</v>
      </c>
      <c r="K492">
        <v>2112884661</v>
      </c>
      <c r="L492">
        <v>1100000000</v>
      </c>
      <c r="M492">
        <v>200000000</v>
      </c>
      <c r="N492">
        <v>500000</v>
      </c>
      <c r="O492">
        <v>200000</v>
      </c>
      <c r="P492">
        <v>1800000</v>
      </c>
    </row>
    <row r="493" spans="1:16" x14ac:dyDescent="0.35">
      <c r="A493">
        <v>491</v>
      </c>
      <c r="B493">
        <v>91</v>
      </c>
      <c r="C493">
        <v>2023</v>
      </c>
      <c r="D493" t="s">
        <v>593</v>
      </c>
      <c r="E493" t="s">
        <v>559</v>
      </c>
      <c r="F493">
        <v>44984</v>
      </c>
      <c r="G493" t="s">
        <v>62</v>
      </c>
      <c r="H493">
        <v>231740</v>
      </c>
      <c r="I493">
        <v>139044</v>
      </c>
      <c r="J493">
        <v>92696</v>
      </c>
      <c r="K493">
        <v>522552118</v>
      </c>
      <c r="L493">
        <v>1600000000</v>
      </c>
      <c r="M493">
        <v>100000000</v>
      </c>
      <c r="N493">
        <v>200000</v>
      </c>
      <c r="O493">
        <v>80000</v>
      </c>
      <c r="P493">
        <v>600000</v>
      </c>
    </row>
    <row r="494" spans="1:16" x14ac:dyDescent="0.35">
      <c r="A494">
        <v>492</v>
      </c>
      <c r="B494">
        <v>92</v>
      </c>
      <c r="C494">
        <v>2023</v>
      </c>
      <c r="D494" t="s">
        <v>594</v>
      </c>
      <c r="E494" t="s">
        <v>531</v>
      </c>
      <c r="F494">
        <v>45016</v>
      </c>
      <c r="G494" t="s">
        <v>48</v>
      </c>
      <c r="H494">
        <v>227997</v>
      </c>
      <c r="I494">
        <v>136798</v>
      </c>
      <c r="J494">
        <v>91199</v>
      </c>
      <c r="K494">
        <v>2112552118</v>
      </c>
      <c r="L494">
        <v>3900000000</v>
      </c>
      <c r="M494">
        <v>200000000</v>
      </c>
      <c r="N494">
        <v>500000</v>
      </c>
      <c r="O494">
        <v>200000</v>
      </c>
      <c r="P494">
        <v>2000000</v>
      </c>
    </row>
    <row r="495" spans="1:16" x14ac:dyDescent="0.35">
      <c r="A495">
        <v>493</v>
      </c>
      <c r="B495">
        <v>93</v>
      </c>
      <c r="C495">
        <v>2023</v>
      </c>
      <c r="D495" t="s">
        <v>410</v>
      </c>
      <c r="E495" t="s">
        <v>45</v>
      </c>
      <c r="F495">
        <v>44911</v>
      </c>
      <c r="G495" t="s">
        <v>24</v>
      </c>
      <c r="H495">
        <v>227472</v>
      </c>
      <c r="I495">
        <v>136483</v>
      </c>
      <c r="J495">
        <v>90989</v>
      </c>
      <c r="K495">
        <v>1122552118</v>
      </c>
      <c r="L495">
        <v>2100000000</v>
      </c>
      <c r="M495">
        <v>200000000</v>
      </c>
      <c r="N495">
        <v>450000</v>
      </c>
      <c r="O495">
        <v>190000</v>
      </c>
      <c r="P495">
        <v>1800000</v>
      </c>
    </row>
    <row r="496" spans="1:16" x14ac:dyDescent="0.35">
      <c r="A496">
        <v>494</v>
      </c>
      <c r="B496">
        <v>94</v>
      </c>
      <c r="C496">
        <v>2023</v>
      </c>
      <c r="D496" t="s">
        <v>595</v>
      </c>
      <c r="E496" t="s">
        <v>20</v>
      </c>
      <c r="F496">
        <v>42877</v>
      </c>
      <c r="G496" t="s">
        <v>21</v>
      </c>
      <c r="H496">
        <v>225173</v>
      </c>
      <c r="I496">
        <v>135104</v>
      </c>
      <c r="J496">
        <v>90069</v>
      </c>
      <c r="K496">
        <v>1122552118</v>
      </c>
      <c r="L496">
        <v>1200000000</v>
      </c>
      <c r="M496">
        <v>180000000</v>
      </c>
      <c r="N496">
        <v>400000</v>
      </c>
      <c r="O496">
        <v>170000</v>
      </c>
      <c r="P496">
        <v>1500000</v>
      </c>
    </row>
    <row r="497" spans="1:16" x14ac:dyDescent="0.35">
      <c r="A497">
        <v>495</v>
      </c>
      <c r="B497">
        <v>95</v>
      </c>
      <c r="C497">
        <v>2023</v>
      </c>
      <c r="D497" t="s">
        <v>596</v>
      </c>
      <c r="E497" t="s">
        <v>221</v>
      </c>
      <c r="F497">
        <v>44998</v>
      </c>
      <c r="G497" t="s">
        <v>24</v>
      </c>
      <c r="H497">
        <v>221331</v>
      </c>
      <c r="I497">
        <v>132799</v>
      </c>
      <c r="J497">
        <v>88532</v>
      </c>
      <c r="K497">
        <v>1122552118</v>
      </c>
      <c r="L497">
        <v>2300000000</v>
      </c>
      <c r="M497">
        <v>220000000</v>
      </c>
      <c r="N497">
        <v>500000</v>
      </c>
      <c r="O497">
        <v>220000</v>
      </c>
      <c r="P497">
        <v>2000000</v>
      </c>
    </row>
    <row r="498" spans="1:16" x14ac:dyDescent="0.35">
      <c r="A498">
        <v>496</v>
      </c>
      <c r="B498">
        <v>96</v>
      </c>
      <c r="C498">
        <v>2023</v>
      </c>
      <c r="D498" t="s">
        <v>597</v>
      </c>
      <c r="E498" t="s">
        <v>214</v>
      </c>
      <c r="F498">
        <v>45068</v>
      </c>
      <c r="G498" t="s">
        <v>215</v>
      </c>
      <c r="H498">
        <v>219724</v>
      </c>
      <c r="I498">
        <v>131834</v>
      </c>
      <c r="J498">
        <v>87890</v>
      </c>
      <c r="K498">
        <v>1988552118</v>
      </c>
      <c r="L498">
        <v>3200000000</v>
      </c>
      <c r="M498">
        <v>260000000</v>
      </c>
      <c r="N498">
        <v>700000</v>
      </c>
      <c r="O498">
        <v>300000</v>
      </c>
      <c r="P498">
        <v>2500000</v>
      </c>
    </row>
    <row r="499" spans="1:16" x14ac:dyDescent="0.35">
      <c r="A499">
        <v>497</v>
      </c>
      <c r="B499">
        <v>97</v>
      </c>
      <c r="C499">
        <v>2023</v>
      </c>
      <c r="D499" t="s">
        <v>598</v>
      </c>
      <c r="E499" t="s">
        <v>20</v>
      </c>
      <c r="F499">
        <v>44963</v>
      </c>
      <c r="G499" t="s">
        <v>21</v>
      </c>
      <c r="H499">
        <v>219551</v>
      </c>
      <c r="I499">
        <v>131731</v>
      </c>
      <c r="J499">
        <v>87820</v>
      </c>
      <c r="K499">
        <v>988552118</v>
      </c>
      <c r="L499">
        <v>2100000000</v>
      </c>
      <c r="M499">
        <v>150000000</v>
      </c>
      <c r="N499">
        <v>300000</v>
      </c>
      <c r="O499">
        <v>130000</v>
      </c>
      <c r="P499">
        <v>1200000</v>
      </c>
    </row>
    <row r="500" spans="1:16" x14ac:dyDescent="0.35">
      <c r="A500">
        <v>498</v>
      </c>
      <c r="B500">
        <v>98</v>
      </c>
      <c r="C500">
        <v>2023</v>
      </c>
      <c r="D500" t="s">
        <v>486</v>
      </c>
      <c r="E500" t="s">
        <v>45</v>
      </c>
      <c r="F500">
        <v>44911</v>
      </c>
      <c r="G500" t="s">
        <v>24</v>
      </c>
      <c r="H500">
        <v>217190</v>
      </c>
      <c r="I500">
        <v>130314</v>
      </c>
      <c r="J500">
        <v>86876</v>
      </c>
      <c r="K500">
        <v>1122552118</v>
      </c>
      <c r="L500">
        <v>2100000000</v>
      </c>
      <c r="M500">
        <v>200000000</v>
      </c>
      <c r="N500">
        <v>450000</v>
      </c>
      <c r="O500">
        <v>190000</v>
      </c>
      <c r="P500">
        <v>1800000</v>
      </c>
    </row>
    <row r="501" spans="1:16" x14ac:dyDescent="0.35">
      <c r="A501">
        <v>499</v>
      </c>
      <c r="B501">
        <v>99</v>
      </c>
      <c r="C501">
        <v>2023</v>
      </c>
      <c r="D501" t="s">
        <v>599</v>
      </c>
      <c r="E501" t="s">
        <v>427</v>
      </c>
      <c r="F501">
        <v>45047</v>
      </c>
      <c r="G501" t="s">
        <v>107</v>
      </c>
      <c r="H501">
        <v>215408</v>
      </c>
      <c r="I501">
        <v>129245</v>
      </c>
      <c r="J501">
        <v>86163</v>
      </c>
      <c r="K501">
        <v>2488552118</v>
      </c>
      <c r="L501">
        <v>3800000000</v>
      </c>
      <c r="M501">
        <v>240000000</v>
      </c>
      <c r="N501">
        <v>550000</v>
      </c>
      <c r="O501">
        <v>240000</v>
      </c>
      <c r="P501">
        <v>2200000</v>
      </c>
    </row>
    <row r="502" spans="1:16" x14ac:dyDescent="0.35">
      <c r="A502">
        <v>500</v>
      </c>
      <c r="B502">
        <v>100</v>
      </c>
      <c r="C502">
        <v>2023</v>
      </c>
      <c r="D502" t="s">
        <v>600</v>
      </c>
      <c r="E502" t="s">
        <v>601</v>
      </c>
      <c r="F502">
        <v>44970</v>
      </c>
      <c r="G502" t="s">
        <v>602</v>
      </c>
      <c r="H502">
        <v>215324</v>
      </c>
      <c r="I502">
        <v>129194</v>
      </c>
      <c r="J502">
        <v>86130</v>
      </c>
      <c r="K502">
        <v>244552118</v>
      </c>
      <c r="L502">
        <v>1200000000</v>
      </c>
      <c r="M502">
        <v>80000000</v>
      </c>
      <c r="N502">
        <v>150000</v>
      </c>
      <c r="O502">
        <v>60000</v>
      </c>
      <c r="P502">
        <v>400000</v>
      </c>
    </row>
    <row r="503" spans="1:16" x14ac:dyDescent="0.35">
      <c r="A503">
        <v>501</v>
      </c>
      <c r="B503">
        <v>1</v>
      </c>
      <c r="C503">
        <v>2024</v>
      </c>
      <c r="D503" t="s">
        <v>603</v>
      </c>
      <c r="E503" t="s">
        <v>20</v>
      </c>
      <c r="F503">
        <v>45931</v>
      </c>
      <c r="G503" t="s">
        <v>21</v>
      </c>
      <c r="H503">
        <v>3180338</v>
      </c>
      <c r="I503">
        <v>1272135</v>
      </c>
      <c r="J503">
        <v>1908203</v>
      </c>
      <c r="K503">
        <v>1122552118</v>
      </c>
      <c r="L503">
        <v>2600000000</v>
      </c>
      <c r="M503">
        <v>210000000</v>
      </c>
      <c r="N503">
        <v>420000</v>
      </c>
      <c r="O503">
        <v>180000</v>
      </c>
      <c r="P503">
        <v>2000000</v>
      </c>
    </row>
    <row r="504" spans="1:16" x14ac:dyDescent="0.35">
      <c r="A504">
        <v>502</v>
      </c>
      <c r="B504">
        <v>2</v>
      </c>
      <c r="C504">
        <v>2024</v>
      </c>
      <c r="D504" t="s">
        <v>604</v>
      </c>
      <c r="E504" t="s">
        <v>20</v>
      </c>
      <c r="F504">
        <v>45411</v>
      </c>
      <c r="G504" t="s">
        <v>21</v>
      </c>
      <c r="H504">
        <v>3153616</v>
      </c>
      <c r="I504">
        <v>1261446</v>
      </c>
      <c r="J504">
        <v>1892170</v>
      </c>
      <c r="K504">
        <v>1744552118</v>
      </c>
      <c r="L504">
        <v>3200000000</v>
      </c>
      <c r="M504">
        <v>240000000</v>
      </c>
      <c r="N504">
        <v>500000</v>
      </c>
      <c r="O504">
        <v>220000</v>
      </c>
      <c r="P504">
        <v>2200000</v>
      </c>
    </row>
    <row r="505" spans="1:16" x14ac:dyDescent="0.35">
      <c r="A505">
        <v>503</v>
      </c>
      <c r="B505">
        <v>3</v>
      </c>
      <c r="C505">
        <v>2024</v>
      </c>
      <c r="D505" t="s">
        <v>605</v>
      </c>
      <c r="E505" t="s">
        <v>74</v>
      </c>
      <c r="F505">
        <v>45492</v>
      </c>
      <c r="G505" t="s">
        <v>38</v>
      </c>
      <c r="H505">
        <v>2880052</v>
      </c>
      <c r="I505">
        <v>1152021</v>
      </c>
      <c r="J505">
        <v>1728031</v>
      </c>
      <c r="K505">
        <v>1988552118</v>
      </c>
      <c r="L505">
        <v>3400000000</v>
      </c>
      <c r="M505">
        <v>180000000</v>
      </c>
      <c r="N505">
        <v>320000</v>
      </c>
      <c r="O505">
        <v>140000</v>
      </c>
      <c r="P505">
        <v>1500000</v>
      </c>
    </row>
    <row r="506" spans="1:16" x14ac:dyDescent="0.35">
      <c r="A506">
        <v>504</v>
      </c>
      <c r="B506">
        <v>4</v>
      </c>
      <c r="C506">
        <v>2024</v>
      </c>
      <c r="D506" t="s">
        <v>606</v>
      </c>
      <c r="E506" t="s">
        <v>214</v>
      </c>
      <c r="F506">
        <v>45853</v>
      </c>
      <c r="G506" t="s">
        <v>215</v>
      </c>
      <c r="H506">
        <v>2402335</v>
      </c>
      <c r="I506">
        <v>960934</v>
      </c>
      <c r="J506">
        <v>1441401</v>
      </c>
      <c r="K506">
        <v>1488552118</v>
      </c>
      <c r="L506">
        <v>2400000000</v>
      </c>
      <c r="M506">
        <v>180000000</v>
      </c>
      <c r="N506">
        <v>320000</v>
      </c>
      <c r="O506">
        <v>140000</v>
      </c>
      <c r="P506">
        <v>1800000</v>
      </c>
    </row>
    <row r="507" spans="1:16" x14ac:dyDescent="0.35">
      <c r="A507">
        <v>505</v>
      </c>
      <c r="B507">
        <v>5</v>
      </c>
      <c r="C507">
        <v>2024</v>
      </c>
      <c r="D507" t="s">
        <v>607</v>
      </c>
      <c r="E507" t="s">
        <v>45</v>
      </c>
      <c r="F507">
        <v>45376</v>
      </c>
      <c r="G507" t="s">
        <v>24</v>
      </c>
      <c r="H507">
        <v>2208837</v>
      </c>
      <c r="I507">
        <v>883535</v>
      </c>
      <c r="J507">
        <v>1325302</v>
      </c>
      <c r="K507">
        <v>988552118</v>
      </c>
      <c r="L507">
        <v>2200000000</v>
      </c>
      <c r="M507">
        <v>160000000</v>
      </c>
      <c r="N507">
        <v>300000</v>
      </c>
      <c r="O507">
        <v>130000</v>
      </c>
      <c r="P507">
        <v>1400000</v>
      </c>
    </row>
    <row r="508" spans="1:16" x14ac:dyDescent="0.35">
      <c r="A508">
        <v>506</v>
      </c>
      <c r="B508">
        <v>6</v>
      </c>
      <c r="C508">
        <v>2024</v>
      </c>
      <c r="D508" t="s">
        <v>608</v>
      </c>
      <c r="E508" t="s">
        <v>74</v>
      </c>
      <c r="F508">
        <v>45432</v>
      </c>
      <c r="G508" t="s">
        <v>38</v>
      </c>
      <c r="H508">
        <v>2041231</v>
      </c>
      <c r="I508">
        <v>816492</v>
      </c>
      <c r="J508">
        <v>1224739</v>
      </c>
      <c r="K508">
        <v>1122552118</v>
      </c>
      <c r="L508">
        <v>3200000000</v>
      </c>
      <c r="M508">
        <v>150000000</v>
      </c>
      <c r="N508">
        <v>280000</v>
      </c>
      <c r="O508">
        <v>120000</v>
      </c>
      <c r="P508">
        <v>1300000</v>
      </c>
    </row>
    <row r="509" spans="1:16" x14ac:dyDescent="0.35">
      <c r="A509">
        <v>507</v>
      </c>
      <c r="B509">
        <v>7</v>
      </c>
      <c r="C509">
        <v>2024</v>
      </c>
      <c r="D509" t="s">
        <v>609</v>
      </c>
      <c r="E509" t="s">
        <v>66</v>
      </c>
      <c r="F509">
        <v>45383</v>
      </c>
      <c r="G509" t="s">
        <v>18</v>
      </c>
      <c r="H509">
        <v>1716505</v>
      </c>
      <c r="I509">
        <v>686602</v>
      </c>
      <c r="J509">
        <v>1029903</v>
      </c>
      <c r="K509">
        <v>1744552118</v>
      </c>
      <c r="L509">
        <v>2800000000</v>
      </c>
      <c r="M509">
        <v>200000000</v>
      </c>
      <c r="N509">
        <v>420000</v>
      </c>
      <c r="O509">
        <v>180000</v>
      </c>
      <c r="P509">
        <v>2000000</v>
      </c>
    </row>
    <row r="510" spans="1:16" x14ac:dyDescent="0.35">
      <c r="A510">
        <v>508</v>
      </c>
      <c r="B510">
        <v>8</v>
      </c>
      <c r="C510">
        <v>2024</v>
      </c>
      <c r="D510" t="s">
        <v>610</v>
      </c>
      <c r="E510" t="s">
        <v>66</v>
      </c>
      <c r="F510">
        <v>45879</v>
      </c>
      <c r="G510" t="s">
        <v>18</v>
      </c>
      <c r="H510">
        <v>1665335</v>
      </c>
      <c r="I510">
        <v>666134</v>
      </c>
      <c r="J510">
        <v>999201</v>
      </c>
      <c r="K510">
        <v>822552118</v>
      </c>
      <c r="L510">
        <v>2400000000</v>
      </c>
      <c r="M510">
        <v>210000000</v>
      </c>
      <c r="N510">
        <v>360000</v>
      </c>
      <c r="O510">
        <v>160000</v>
      </c>
      <c r="P510">
        <v>2000000</v>
      </c>
    </row>
    <row r="511" spans="1:16" x14ac:dyDescent="0.35">
      <c r="A511">
        <v>509</v>
      </c>
      <c r="B511">
        <v>9</v>
      </c>
      <c r="C511">
        <v>2024</v>
      </c>
      <c r="D511" t="s">
        <v>611</v>
      </c>
      <c r="E511" t="s">
        <v>352</v>
      </c>
      <c r="F511">
        <v>45411</v>
      </c>
      <c r="G511" t="s">
        <v>59</v>
      </c>
      <c r="H511">
        <v>1665125</v>
      </c>
      <c r="I511">
        <v>832563</v>
      </c>
      <c r="J511">
        <v>832562</v>
      </c>
      <c r="K511">
        <v>1488552118</v>
      </c>
      <c r="L511">
        <v>3200000000</v>
      </c>
      <c r="M511">
        <v>180000000</v>
      </c>
      <c r="N511">
        <v>350000</v>
      </c>
      <c r="O511">
        <v>150000</v>
      </c>
      <c r="P511">
        <v>1500000</v>
      </c>
    </row>
    <row r="512" spans="1:16" x14ac:dyDescent="0.35">
      <c r="A512">
        <v>510</v>
      </c>
      <c r="B512">
        <v>10</v>
      </c>
      <c r="C512">
        <v>2024</v>
      </c>
      <c r="D512" t="s">
        <v>612</v>
      </c>
      <c r="E512" t="s">
        <v>45</v>
      </c>
      <c r="F512">
        <v>45376</v>
      </c>
      <c r="G512" t="s">
        <v>24</v>
      </c>
      <c r="H512">
        <v>1407843</v>
      </c>
      <c r="I512">
        <v>703922</v>
      </c>
      <c r="J512">
        <v>703921</v>
      </c>
      <c r="K512">
        <v>988552118</v>
      </c>
      <c r="L512">
        <v>2200000000</v>
      </c>
      <c r="M512">
        <v>160000000</v>
      </c>
      <c r="N512">
        <v>300000</v>
      </c>
      <c r="O512">
        <v>130000</v>
      </c>
      <c r="P512">
        <v>1400000</v>
      </c>
    </row>
    <row r="513" spans="1:16" x14ac:dyDescent="0.35">
      <c r="A513">
        <v>511</v>
      </c>
      <c r="B513">
        <v>11</v>
      </c>
      <c r="C513">
        <v>2024</v>
      </c>
      <c r="D513" t="s">
        <v>613</v>
      </c>
      <c r="E513" t="s">
        <v>84</v>
      </c>
      <c r="F513">
        <v>45443</v>
      </c>
      <c r="G513" t="s">
        <v>85</v>
      </c>
      <c r="H513">
        <v>1358002</v>
      </c>
      <c r="I513">
        <v>679001</v>
      </c>
      <c r="J513">
        <v>679001</v>
      </c>
      <c r="K513">
        <v>1122552118</v>
      </c>
      <c r="L513">
        <v>2000000000</v>
      </c>
      <c r="M513">
        <v>170000000</v>
      </c>
      <c r="N513">
        <v>300000</v>
      </c>
      <c r="O513">
        <v>130000</v>
      </c>
      <c r="P513">
        <v>1200000</v>
      </c>
    </row>
    <row r="514" spans="1:16" x14ac:dyDescent="0.35">
      <c r="A514">
        <v>512</v>
      </c>
      <c r="B514">
        <v>12</v>
      </c>
      <c r="C514">
        <v>2024</v>
      </c>
      <c r="D514" t="s">
        <v>614</v>
      </c>
      <c r="E514" t="s">
        <v>328</v>
      </c>
      <c r="F514">
        <v>45439</v>
      </c>
      <c r="G514" t="s">
        <v>24</v>
      </c>
      <c r="H514">
        <v>1321648</v>
      </c>
      <c r="I514">
        <v>660824</v>
      </c>
      <c r="J514">
        <v>660824</v>
      </c>
      <c r="K514">
        <v>1488552118</v>
      </c>
      <c r="L514">
        <v>3000000000</v>
      </c>
      <c r="M514">
        <v>220000000</v>
      </c>
      <c r="N514">
        <v>480000</v>
      </c>
      <c r="O514">
        <v>200000</v>
      </c>
      <c r="P514">
        <v>1800000</v>
      </c>
    </row>
    <row r="515" spans="1:16" x14ac:dyDescent="0.35">
      <c r="A515">
        <v>513</v>
      </c>
      <c r="B515">
        <v>13</v>
      </c>
      <c r="C515">
        <v>2024</v>
      </c>
      <c r="D515" t="s">
        <v>615</v>
      </c>
      <c r="E515" t="s">
        <v>214</v>
      </c>
      <c r="F515">
        <v>45853</v>
      </c>
      <c r="G515" t="s">
        <v>215</v>
      </c>
      <c r="H515">
        <v>1290540</v>
      </c>
      <c r="I515">
        <v>645270</v>
      </c>
      <c r="J515">
        <v>645270</v>
      </c>
      <c r="K515">
        <v>1488552118</v>
      </c>
      <c r="L515">
        <v>2400000000</v>
      </c>
      <c r="M515">
        <v>180000000</v>
      </c>
      <c r="N515">
        <v>320000</v>
      </c>
      <c r="O515">
        <v>140000</v>
      </c>
      <c r="P515">
        <v>1800000</v>
      </c>
    </row>
    <row r="516" spans="1:16" x14ac:dyDescent="0.35">
      <c r="A516">
        <v>514</v>
      </c>
      <c r="B516">
        <v>14</v>
      </c>
      <c r="C516">
        <v>2024</v>
      </c>
      <c r="D516" t="s">
        <v>616</v>
      </c>
      <c r="E516" t="s">
        <v>30</v>
      </c>
      <c r="F516">
        <v>45453</v>
      </c>
      <c r="G516" t="s">
        <v>38</v>
      </c>
      <c r="H516">
        <v>1245318</v>
      </c>
      <c r="I516">
        <v>622659</v>
      </c>
      <c r="J516">
        <v>622659</v>
      </c>
      <c r="K516">
        <v>244552118</v>
      </c>
      <c r="L516">
        <v>700000000</v>
      </c>
      <c r="M516">
        <v>150000000</v>
      </c>
      <c r="N516">
        <v>280000</v>
      </c>
      <c r="O516">
        <v>120000</v>
      </c>
      <c r="P516">
        <v>1000000</v>
      </c>
    </row>
    <row r="517" spans="1:16" x14ac:dyDescent="0.35">
      <c r="A517">
        <v>515</v>
      </c>
      <c r="B517">
        <v>15</v>
      </c>
      <c r="C517">
        <v>2024</v>
      </c>
      <c r="D517" t="s">
        <v>617</v>
      </c>
      <c r="E517" t="s">
        <v>84</v>
      </c>
      <c r="F517">
        <v>45611</v>
      </c>
      <c r="G517" t="s">
        <v>85</v>
      </c>
      <c r="H517">
        <v>1178623</v>
      </c>
      <c r="I517">
        <v>589312</v>
      </c>
      <c r="J517">
        <v>589311</v>
      </c>
      <c r="K517">
        <v>988552118</v>
      </c>
      <c r="L517">
        <v>2100000000</v>
      </c>
      <c r="M517">
        <v>170000000</v>
      </c>
      <c r="N517">
        <v>300000</v>
      </c>
      <c r="O517">
        <v>130000</v>
      </c>
      <c r="P517">
        <v>1200000</v>
      </c>
    </row>
    <row r="518" spans="1:16" x14ac:dyDescent="0.35">
      <c r="A518">
        <v>516</v>
      </c>
      <c r="B518">
        <v>16</v>
      </c>
      <c r="C518">
        <v>2024</v>
      </c>
      <c r="D518" t="s">
        <v>618</v>
      </c>
      <c r="E518" t="s">
        <v>511</v>
      </c>
      <c r="F518">
        <v>45524</v>
      </c>
      <c r="G518" t="s">
        <v>98</v>
      </c>
      <c r="H518">
        <v>1140035</v>
      </c>
      <c r="I518">
        <v>570018</v>
      </c>
      <c r="J518">
        <v>570017</v>
      </c>
      <c r="K518">
        <v>744552118</v>
      </c>
      <c r="L518">
        <v>1600000000</v>
      </c>
      <c r="M518">
        <v>140000000</v>
      </c>
      <c r="N518">
        <v>260000</v>
      </c>
      <c r="O518">
        <v>110000</v>
      </c>
      <c r="P518">
        <v>900000</v>
      </c>
    </row>
    <row r="519" spans="1:16" x14ac:dyDescent="0.35">
      <c r="A519">
        <v>517</v>
      </c>
      <c r="B519">
        <v>17</v>
      </c>
      <c r="C519">
        <v>2024</v>
      </c>
      <c r="D519" t="s">
        <v>619</v>
      </c>
      <c r="E519" t="s">
        <v>37</v>
      </c>
      <c r="F519">
        <v>45345</v>
      </c>
      <c r="G519" t="s">
        <v>38</v>
      </c>
      <c r="H519">
        <v>1125729</v>
      </c>
      <c r="I519">
        <v>562865</v>
      </c>
      <c r="J519">
        <v>562864</v>
      </c>
      <c r="K519">
        <v>1122552118</v>
      </c>
      <c r="L519">
        <v>2800000000</v>
      </c>
      <c r="M519">
        <v>200000000</v>
      </c>
      <c r="N519">
        <v>450000</v>
      </c>
      <c r="O519">
        <v>190000</v>
      </c>
      <c r="P519">
        <v>1700000</v>
      </c>
    </row>
    <row r="520" spans="1:16" x14ac:dyDescent="0.35">
      <c r="A520">
        <v>518</v>
      </c>
      <c r="B520">
        <v>18</v>
      </c>
      <c r="C520">
        <v>2024</v>
      </c>
      <c r="D520" t="s">
        <v>620</v>
      </c>
      <c r="E520" t="s">
        <v>249</v>
      </c>
      <c r="F520">
        <v>45352</v>
      </c>
      <c r="G520" t="s">
        <v>18</v>
      </c>
      <c r="H520">
        <v>1100757</v>
      </c>
      <c r="I520">
        <v>550379</v>
      </c>
      <c r="J520">
        <v>550378</v>
      </c>
      <c r="K520">
        <v>1744552118</v>
      </c>
      <c r="L520">
        <v>3000000000</v>
      </c>
      <c r="M520">
        <v>120000000</v>
      </c>
      <c r="N520">
        <v>200000</v>
      </c>
      <c r="O520">
        <v>90000</v>
      </c>
      <c r="P520">
        <v>700000</v>
      </c>
    </row>
    <row r="521" spans="1:16" x14ac:dyDescent="0.35">
      <c r="A521">
        <v>519</v>
      </c>
      <c r="B521">
        <v>19</v>
      </c>
      <c r="C521">
        <v>2024</v>
      </c>
      <c r="D521" t="s">
        <v>621</v>
      </c>
      <c r="E521" t="s">
        <v>440</v>
      </c>
      <c r="F521">
        <v>45464</v>
      </c>
      <c r="G521" t="s">
        <v>441</v>
      </c>
      <c r="H521">
        <v>1081459</v>
      </c>
      <c r="I521">
        <v>540730</v>
      </c>
      <c r="J521">
        <v>540729</v>
      </c>
      <c r="K521">
        <v>2112552118</v>
      </c>
      <c r="L521">
        <v>4800000000</v>
      </c>
      <c r="M521">
        <v>190000000</v>
      </c>
      <c r="N521">
        <v>420000</v>
      </c>
      <c r="O521">
        <v>180000</v>
      </c>
      <c r="P521">
        <v>1600000</v>
      </c>
    </row>
    <row r="522" spans="1:16" x14ac:dyDescent="0.35">
      <c r="A522">
        <v>520</v>
      </c>
      <c r="B522">
        <v>20</v>
      </c>
      <c r="C522">
        <v>2024</v>
      </c>
      <c r="D522" t="s">
        <v>622</v>
      </c>
      <c r="E522" t="s">
        <v>427</v>
      </c>
      <c r="F522">
        <v>45341</v>
      </c>
      <c r="G522" t="s">
        <v>107</v>
      </c>
      <c r="H522">
        <v>1069667</v>
      </c>
      <c r="I522">
        <v>534834</v>
      </c>
      <c r="J522">
        <v>534833</v>
      </c>
      <c r="K522">
        <v>2488552118</v>
      </c>
      <c r="L522">
        <v>4500000000</v>
      </c>
      <c r="M522">
        <v>210000000</v>
      </c>
      <c r="N522">
        <v>450000</v>
      </c>
      <c r="O522">
        <v>200000</v>
      </c>
      <c r="P522">
        <v>1800000</v>
      </c>
    </row>
    <row r="523" spans="1:16" x14ac:dyDescent="0.35">
      <c r="A523">
        <v>521</v>
      </c>
      <c r="B523">
        <v>21</v>
      </c>
      <c r="C523">
        <v>2024</v>
      </c>
      <c r="D523" t="s">
        <v>623</v>
      </c>
      <c r="E523" t="s">
        <v>538</v>
      </c>
      <c r="F523">
        <v>45460</v>
      </c>
      <c r="G523" t="s">
        <v>24</v>
      </c>
      <c r="H523">
        <v>1011065</v>
      </c>
      <c r="I523">
        <v>505533</v>
      </c>
      <c r="J523">
        <v>505532</v>
      </c>
      <c r="K523">
        <v>822552118</v>
      </c>
      <c r="L523">
        <v>2000000000</v>
      </c>
      <c r="M523">
        <v>160000000</v>
      </c>
      <c r="N523">
        <v>300000</v>
      </c>
      <c r="O523">
        <v>130000</v>
      </c>
      <c r="P523">
        <v>1200000</v>
      </c>
    </row>
    <row r="524" spans="1:16" x14ac:dyDescent="0.35">
      <c r="A524">
        <v>522</v>
      </c>
      <c r="B524">
        <v>22</v>
      </c>
      <c r="C524">
        <v>2024</v>
      </c>
      <c r="D524" t="s">
        <v>624</v>
      </c>
      <c r="E524" t="s">
        <v>328</v>
      </c>
      <c r="F524">
        <v>45586</v>
      </c>
      <c r="G524" t="s">
        <v>24</v>
      </c>
      <c r="H524">
        <v>1000643</v>
      </c>
      <c r="I524">
        <v>500322</v>
      </c>
      <c r="J524">
        <v>500321</v>
      </c>
      <c r="K524">
        <v>744552118</v>
      </c>
      <c r="L524">
        <v>1800000000</v>
      </c>
      <c r="M524">
        <v>150000000</v>
      </c>
      <c r="N524">
        <v>280000</v>
      </c>
      <c r="O524">
        <v>120000</v>
      </c>
      <c r="P524">
        <v>1000000</v>
      </c>
    </row>
    <row r="525" spans="1:16" x14ac:dyDescent="0.35">
      <c r="A525">
        <v>523</v>
      </c>
      <c r="B525">
        <v>23</v>
      </c>
      <c r="C525">
        <v>2024</v>
      </c>
      <c r="D525" t="s">
        <v>625</v>
      </c>
      <c r="E525" t="s">
        <v>440</v>
      </c>
      <c r="F525">
        <v>45436</v>
      </c>
      <c r="G525" t="s">
        <v>441</v>
      </c>
      <c r="H525">
        <v>981212</v>
      </c>
      <c r="I525">
        <v>588727</v>
      </c>
      <c r="J525">
        <v>392485</v>
      </c>
      <c r="K525">
        <v>2488552118</v>
      </c>
      <c r="L525">
        <v>4600000000</v>
      </c>
      <c r="M525">
        <v>180000000</v>
      </c>
      <c r="N525">
        <v>400000</v>
      </c>
      <c r="O525">
        <v>170000</v>
      </c>
      <c r="P525">
        <v>1500000</v>
      </c>
    </row>
    <row r="526" spans="1:16" x14ac:dyDescent="0.35">
      <c r="A526">
        <v>524</v>
      </c>
      <c r="B526">
        <v>24</v>
      </c>
      <c r="C526">
        <v>2024</v>
      </c>
      <c r="D526" t="s">
        <v>626</v>
      </c>
      <c r="E526" t="s">
        <v>417</v>
      </c>
      <c r="F526">
        <v>45545</v>
      </c>
      <c r="G526" t="s">
        <v>21</v>
      </c>
      <c r="H526">
        <v>932599</v>
      </c>
      <c r="I526">
        <v>559559</v>
      </c>
      <c r="J526">
        <v>373040</v>
      </c>
      <c r="K526">
        <v>611552118</v>
      </c>
      <c r="L526">
        <v>1500000000</v>
      </c>
      <c r="M526">
        <v>150000000</v>
      </c>
      <c r="N526">
        <v>300000</v>
      </c>
      <c r="O526">
        <v>130000</v>
      </c>
      <c r="P526">
        <v>1200000</v>
      </c>
    </row>
    <row r="527" spans="1:16" x14ac:dyDescent="0.35">
      <c r="A527">
        <v>525</v>
      </c>
      <c r="B527">
        <v>25</v>
      </c>
      <c r="C527">
        <v>2024</v>
      </c>
      <c r="D527" t="s">
        <v>627</v>
      </c>
      <c r="E527" t="s">
        <v>511</v>
      </c>
      <c r="F527">
        <v>45444</v>
      </c>
      <c r="G527" t="s">
        <v>452</v>
      </c>
      <c r="H527">
        <v>929122</v>
      </c>
      <c r="I527">
        <v>557473</v>
      </c>
      <c r="J527">
        <v>371649</v>
      </c>
      <c r="K527">
        <v>744552118</v>
      </c>
      <c r="L527">
        <v>1600000000</v>
      </c>
      <c r="M527">
        <v>140000000</v>
      </c>
      <c r="N527">
        <v>260000</v>
      </c>
      <c r="O527">
        <v>110000</v>
      </c>
      <c r="P527">
        <v>900000</v>
      </c>
    </row>
    <row r="528" spans="1:16" x14ac:dyDescent="0.35">
      <c r="A528">
        <v>526</v>
      </c>
      <c r="B528">
        <v>26</v>
      </c>
      <c r="C528">
        <v>2024</v>
      </c>
      <c r="D528" t="s">
        <v>628</v>
      </c>
      <c r="E528" t="s">
        <v>53</v>
      </c>
      <c r="F528">
        <v>45488</v>
      </c>
      <c r="G528" t="s">
        <v>24</v>
      </c>
      <c r="H528">
        <v>915337</v>
      </c>
      <c r="I528">
        <v>549202</v>
      </c>
      <c r="J528">
        <v>366135</v>
      </c>
      <c r="K528">
        <v>822552118</v>
      </c>
      <c r="L528">
        <v>2100000000</v>
      </c>
      <c r="M528">
        <v>200000000</v>
      </c>
      <c r="N528">
        <v>420000</v>
      </c>
      <c r="O528">
        <v>180000</v>
      </c>
      <c r="P528">
        <v>1700000</v>
      </c>
    </row>
    <row r="529" spans="1:16" x14ac:dyDescent="0.35">
      <c r="A529">
        <v>527</v>
      </c>
      <c r="B529">
        <v>27</v>
      </c>
      <c r="C529">
        <v>2024</v>
      </c>
      <c r="D529" t="s">
        <v>629</v>
      </c>
      <c r="E529" t="s">
        <v>559</v>
      </c>
      <c r="F529">
        <v>45509</v>
      </c>
      <c r="G529" t="s">
        <v>259</v>
      </c>
      <c r="H529">
        <v>868965</v>
      </c>
      <c r="I529">
        <v>521379</v>
      </c>
      <c r="J529">
        <v>347586</v>
      </c>
      <c r="K529">
        <v>522552118</v>
      </c>
      <c r="L529">
        <v>1200000000</v>
      </c>
      <c r="M529">
        <v>120000000</v>
      </c>
      <c r="N529">
        <v>200000</v>
      </c>
      <c r="O529">
        <v>90000</v>
      </c>
      <c r="P529">
        <v>700000</v>
      </c>
    </row>
    <row r="530" spans="1:16" x14ac:dyDescent="0.35">
      <c r="A530">
        <v>528</v>
      </c>
      <c r="B530">
        <v>28</v>
      </c>
      <c r="C530">
        <v>2024</v>
      </c>
      <c r="D530" t="s">
        <v>630</v>
      </c>
      <c r="E530" t="s">
        <v>37</v>
      </c>
      <c r="F530">
        <v>45536</v>
      </c>
      <c r="G530" t="s">
        <v>38</v>
      </c>
      <c r="H530">
        <v>864316</v>
      </c>
      <c r="I530">
        <v>518590</v>
      </c>
      <c r="J530">
        <v>345726</v>
      </c>
      <c r="K530">
        <v>611552118</v>
      </c>
      <c r="L530">
        <v>1600000000</v>
      </c>
      <c r="M530">
        <v>130000000</v>
      </c>
      <c r="N530">
        <v>220000</v>
      </c>
      <c r="O530">
        <v>90000</v>
      </c>
      <c r="P530">
        <v>800000</v>
      </c>
    </row>
    <row r="531" spans="1:16" x14ac:dyDescent="0.35">
      <c r="A531">
        <v>529</v>
      </c>
      <c r="B531">
        <v>29</v>
      </c>
      <c r="C531">
        <v>2024</v>
      </c>
      <c r="D531" t="s">
        <v>631</v>
      </c>
      <c r="E531" t="s">
        <v>201</v>
      </c>
      <c r="F531">
        <v>45519</v>
      </c>
      <c r="G531" t="s">
        <v>48</v>
      </c>
      <c r="H531">
        <v>827889</v>
      </c>
      <c r="I531">
        <v>496733</v>
      </c>
      <c r="J531">
        <v>331156</v>
      </c>
      <c r="K531">
        <v>122552118</v>
      </c>
      <c r="L531">
        <v>400000000</v>
      </c>
      <c r="M531">
        <v>110000000</v>
      </c>
      <c r="N531">
        <v>200000</v>
      </c>
      <c r="O531">
        <v>80000</v>
      </c>
      <c r="P531">
        <v>600000</v>
      </c>
    </row>
    <row r="532" spans="1:16" x14ac:dyDescent="0.35">
      <c r="A532">
        <v>530</v>
      </c>
      <c r="B532">
        <v>30</v>
      </c>
      <c r="C532">
        <v>2024</v>
      </c>
      <c r="D532" t="s">
        <v>632</v>
      </c>
      <c r="E532" t="s">
        <v>427</v>
      </c>
      <c r="F532">
        <v>45341</v>
      </c>
      <c r="G532" t="s">
        <v>107</v>
      </c>
      <c r="H532">
        <v>771189</v>
      </c>
      <c r="I532">
        <v>462713</v>
      </c>
      <c r="J532">
        <v>308476</v>
      </c>
      <c r="K532">
        <v>1744552118</v>
      </c>
      <c r="L532">
        <v>3200000000</v>
      </c>
      <c r="M532">
        <v>190000000</v>
      </c>
      <c r="N532">
        <v>450000</v>
      </c>
      <c r="O532">
        <v>200000</v>
      </c>
      <c r="P532">
        <v>1800000</v>
      </c>
    </row>
    <row r="533" spans="1:16" x14ac:dyDescent="0.35">
      <c r="A533">
        <v>531</v>
      </c>
      <c r="B533">
        <v>31</v>
      </c>
      <c r="C533">
        <v>2024</v>
      </c>
      <c r="D533" t="s">
        <v>633</v>
      </c>
      <c r="E533" t="s">
        <v>433</v>
      </c>
      <c r="F533">
        <v>45306</v>
      </c>
      <c r="G533" t="s">
        <v>38</v>
      </c>
      <c r="H533">
        <v>749460</v>
      </c>
      <c r="I533">
        <v>449676</v>
      </c>
      <c r="J533">
        <v>299784</v>
      </c>
      <c r="K533">
        <v>988552118</v>
      </c>
      <c r="L533">
        <v>2200000000</v>
      </c>
      <c r="M533">
        <v>150000000</v>
      </c>
      <c r="N533">
        <v>260000</v>
      </c>
      <c r="O533">
        <v>110000</v>
      </c>
      <c r="P533">
        <v>800000</v>
      </c>
    </row>
    <row r="534" spans="1:16" x14ac:dyDescent="0.35">
      <c r="A534">
        <v>532</v>
      </c>
      <c r="B534">
        <v>32</v>
      </c>
      <c r="C534">
        <v>2024</v>
      </c>
      <c r="D534" t="s">
        <v>634</v>
      </c>
      <c r="E534" t="s">
        <v>527</v>
      </c>
      <c r="F534">
        <v>45492</v>
      </c>
      <c r="G534" t="s">
        <v>18</v>
      </c>
      <c r="H534">
        <v>725012</v>
      </c>
      <c r="I534">
        <v>435007</v>
      </c>
      <c r="J534">
        <v>290005</v>
      </c>
      <c r="K534">
        <v>1988552118</v>
      </c>
      <c r="L534">
        <v>4200000000</v>
      </c>
      <c r="M534">
        <v>240000000</v>
      </c>
      <c r="N534">
        <v>600000</v>
      </c>
      <c r="O534">
        <v>260000</v>
      </c>
      <c r="P534">
        <v>3500000</v>
      </c>
    </row>
    <row r="535" spans="1:16" x14ac:dyDescent="0.35">
      <c r="A535">
        <v>533</v>
      </c>
      <c r="B535">
        <v>33</v>
      </c>
      <c r="C535">
        <v>2024</v>
      </c>
      <c r="D535" t="s">
        <v>635</v>
      </c>
      <c r="E535" t="s">
        <v>559</v>
      </c>
      <c r="F535">
        <v>45422</v>
      </c>
      <c r="G535" t="s">
        <v>85</v>
      </c>
      <c r="H535">
        <v>706237</v>
      </c>
      <c r="I535">
        <v>423742</v>
      </c>
      <c r="J535">
        <v>282495</v>
      </c>
      <c r="K535">
        <v>611552118</v>
      </c>
      <c r="L535">
        <v>1400000000</v>
      </c>
      <c r="M535">
        <v>130000000</v>
      </c>
      <c r="N535">
        <v>220000</v>
      </c>
      <c r="O535">
        <v>90000</v>
      </c>
      <c r="P535">
        <v>800000</v>
      </c>
    </row>
    <row r="536" spans="1:16" x14ac:dyDescent="0.35">
      <c r="A536">
        <v>534</v>
      </c>
      <c r="B536">
        <v>34</v>
      </c>
      <c r="C536">
        <v>2024</v>
      </c>
      <c r="D536" t="s">
        <v>636</v>
      </c>
      <c r="E536" t="s">
        <v>104</v>
      </c>
      <c r="F536">
        <v>45453</v>
      </c>
      <c r="G536" t="s">
        <v>98</v>
      </c>
      <c r="H536">
        <v>674761</v>
      </c>
      <c r="I536">
        <v>404857</v>
      </c>
      <c r="J536">
        <v>269904</v>
      </c>
      <c r="K536">
        <v>988552118</v>
      </c>
      <c r="L536">
        <v>2000000000</v>
      </c>
      <c r="M536">
        <v>120000000</v>
      </c>
      <c r="N536">
        <v>200000</v>
      </c>
      <c r="O536">
        <v>90000</v>
      </c>
      <c r="P536">
        <v>700000</v>
      </c>
    </row>
    <row r="537" spans="1:16" x14ac:dyDescent="0.35">
      <c r="A537">
        <v>535</v>
      </c>
      <c r="B537">
        <v>35</v>
      </c>
      <c r="C537">
        <v>2024</v>
      </c>
      <c r="D537" t="s">
        <v>637</v>
      </c>
      <c r="E537" t="s">
        <v>249</v>
      </c>
      <c r="F537">
        <v>45474</v>
      </c>
      <c r="G537" t="s">
        <v>250</v>
      </c>
      <c r="H537">
        <v>657593</v>
      </c>
      <c r="I537">
        <v>394556</v>
      </c>
      <c r="J537">
        <v>263037</v>
      </c>
      <c r="K537">
        <v>822552118</v>
      </c>
      <c r="L537">
        <v>1800000000</v>
      </c>
      <c r="M537">
        <v>140000000</v>
      </c>
      <c r="N537">
        <v>260000</v>
      </c>
      <c r="O537">
        <v>110000</v>
      </c>
      <c r="P537">
        <v>900000</v>
      </c>
    </row>
    <row r="538" spans="1:16" x14ac:dyDescent="0.35">
      <c r="A538">
        <v>536</v>
      </c>
      <c r="B538">
        <v>36</v>
      </c>
      <c r="C538">
        <v>2024</v>
      </c>
      <c r="D538" t="s">
        <v>638</v>
      </c>
      <c r="E538" t="s">
        <v>555</v>
      </c>
      <c r="F538">
        <v>45505</v>
      </c>
      <c r="G538" t="s">
        <v>70</v>
      </c>
      <c r="H538">
        <v>633404</v>
      </c>
      <c r="I538">
        <v>380042</v>
      </c>
      <c r="J538">
        <v>253362</v>
      </c>
      <c r="K538">
        <v>122552118</v>
      </c>
      <c r="L538">
        <v>400000000</v>
      </c>
      <c r="M538">
        <v>120000000</v>
      </c>
      <c r="N538">
        <v>200000</v>
      </c>
      <c r="O538">
        <v>90000</v>
      </c>
      <c r="P538">
        <v>700000</v>
      </c>
    </row>
    <row r="539" spans="1:16" x14ac:dyDescent="0.35">
      <c r="A539">
        <v>537</v>
      </c>
      <c r="B539">
        <v>37</v>
      </c>
      <c r="C539">
        <v>2024</v>
      </c>
      <c r="D539" t="s">
        <v>639</v>
      </c>
      <c r="E539" t="s">
        <v>249</v>
      </c>
      <c r="F539">
        <v>45483</v>
      </c>
      <c r="G539" t="s">
        <v>59</v>
      </c>
      <c r="H539">
        <v>627482</v>
      </c>
      <c r="I539">
        <v>376489</v>
      </c>
      <c r="J539">
        <v>250993</v>
      </c>
      <c r="K539">
        <v>1122552118</v>
      </c>
      <c r="L539">
        <v>2400000000</v>
      </c>
      <c r="M539">
        <v>140000000</v>
      </c>
      <c r="N539">
        <v>260000</v>
      </c>
      <c r="O539">
        <v>110000</v>
      </c>
      <c r="P539">
        <v>900000</v>
      </c>
    </row>
    <row r="540" spans="1:16" x14ac:dyDescent="0.35">
      <c r="A540">
        <v>538</v>
      </c>
      <c r="B540">
        <v>38</v>
      </c>
      <c r="C540">
        <v>2024</v>
      </c>
      <c r="D540" t="s">
        <v>640</v>
      </c>
      <c r="E540" t="s">
        <v>20</v>
      </c>
      <c r="F540">
        <v>45458</v>
      </c>
      <c r="G540" t="s">
        <v>24</v>
      </c>
      <c r="H540">
        <v>608069</v>
      </c>
      <c r="I540">
        <v>364841</v>
      </c>
      <c r="J540">
        <v>243228</v>
      </c>
      <c r="K540">
        <v>988552118</v>
      </c>
      <c r="L540">
        <v>2200000000</v>
      </c>
      <c r="M540">
        <v>160000000</v>
      </c>
      <c r="N540">
        <v>300000</v>
      </c>
      <c r="O540">
        <v>130000</v>
      </c>
      <c r="P540">
        <v>1200000</v>
      </c>
    </row>
    <row r="541" spans="1:16" x14ac:dyDescent="0.35">
      <c r="A541">
        <v>539</v>
      </c>
      <c r="B541">
        <v>39</v>
      </c>
      <c r="C541">
        <v>2024</v>
      </c>
      <c r="D541" t="s">
        <v>641</v>
      </c>
      <c r="E541" t="s">
        <v>391</v>
      </c>
      <c r="F541">
        <v>45430</v>
      </c>
      <c r="G541" t="s">
        <v>24</v>
      </c>
      <c r="H541">
        <v>601225</v>
      </c>
      <c r="I541">
        <v>360735</v>
      </c>
      <c r="J541">
        <v>240490</v>
      </c>
      <c r="K541">
        <v>611552118</v>
      </c>
      <c r="L541">
        <v>1400000000</v>
      </c>
      <c r="M541">
        <v>110000000</v>
      </c>
      <c r="N541">
        <v>200000</v>
      </c>
      <c r="O541">
        <v>80000</v>
      </c>
      <c r="P541">
        <v>600000</v>
      </c>
    </row>
    <row r="542" spans="1:16" x14ac:dyDescent="0.35">
      <c r="A542">
        <v>540</v>
      </c>
      <c r="B542">
        <v>40</v>
      </c>
      <c r="C542">
        <v>2024</v>
      </c>
      <c r="D542" t="s">
        <v>642</v>
      </c>
      <c r="E542" t="s">
        <v>249</v>
      </c>
      <c r="F542">
        <v>45352</v>
      </c>
      <c r="G542" t="s">
        <v>18</v>
      </c>
      <c r="H542">
        <v>600000</v>
      </c>
      <c r="I542">
        <v>360000</v>
      </c>
      <c r="J542">
        <v>240000</v>
      </c>
      <c r="K542">
        <v>1744552118</v>
      </c>
      <c r="L542">
        <v>3000000000</v>
      </c>
      <c r="M542">
        <v>120000000</v>
      </c>
      <c r="N542">
        <v>200000</v>
      </c>
      <c r="O542">
        <v>90000</v>
      </c>
      <c r="P542">
        <v>700000</v>
      </c>
    </row>
    <row r="543" spans="1:16" x14ac:dyDescent="0.35">
      <c r="A543">
        <v>541</v>
      </c>
      <c r="B543">
        <v>41</v>
      </c>
      <c r="C543">
        <v>2024</v>
      </c>
      <c r="D543" t="s">
        <v>643</v>
      </c>
      <c r="E543" t="s">
        <v>433</v>
      </c>
      <c r="F543">
        <v>45523</v>
      </c>
      <c r="G543" t="s">
        <v>38</v>
      </c>
      <c r="H543">
        <v>592280</v>
      </c>
      <c r="I543">
        <v>355368</v>
      </c>
      <c r="J543">
        <v>236912</v>
      </c>
      <c r="K543">
        <v>822552118</v>
      </c>
      <c r="L543">
        <v>2000000000</v>
      </c>
      <c r="M543">
        <v>150000000</v>
      </c>
      <c r="N543">
        <v>260000</v>
      </c>
      <c r="O543">
        <v>110000</v>
      </c>
      <c r="P543">
        <v>800000</v>
      </c>
    </row>
    <row r="544" spans="1:16" x14ac:dyDescent="0.35">
      <c r="A544">
        <v>542</v>
      </c>
      <c r="B544">
        <v>42</v>
      </c>
      <c r="C544">
        <v>2024</v>
      </c>
      <c r="D544" t="s">
        <v>644</v>
      </c>
      <c r="E544" t="s">
        <v>214</v>
      </c>
      <c r="F544">
        <v>45853</v>
      </c>
      <c r="G544" t="s">
        <v>215</v>
      </c>
      <c r="H544">
        <v>569676</v>
      </c>
      <c r="I544">
        <v>341806</v>
      </c>
      <c r="J544">
        <v>227870</v>
      </c>
      <c r="K544">
        <v>1488552118</v>
      </c>
      <c r="L544">
        <v>2400000000</v>
      </c>
      <c r="M544">
        <v>180000000</v>
      </c>
      <c r="N544">
        <v>320000</v>
      </c>
      <c r="O544">
        <v>140000</v>
      </c>
      <c r="P544">
        <v>1800000</v>
      </c>
    </row>
    <row r="545" spans="1:16" x14ac:dyDescent="0.35">
      <c r="A545">
        <v>543</v>
      </c>
      <c r="B545">
        <v>43</v>
      </c>
      <c r="C545">
        <v>2024</v>
      </c>
      <c r="D545" t="s">
        <v>645</v>
      </c>
      <c r="E545" t="s">
        <v>646</v>
      </c>
      <c r="F545">
        <v>45474</v>
      </c>
      <c r="G545" t="s">
        <v>98</v>
      </c>
      <c r="H545">
        <v>556346</v>
      </c>
      <c r="I545">
        <v>333808</v>
      </c>
      <c r="J545">
        <v>222538</v>
      </c>
      <c r="K545">
        <v>744552118</v>
      </c>
      <c r="L545">
        <v>1600000000</v>
      </c>
      <c r="M545">
        <v>140000000</v>
      </c>
      <c r="N545">
        <v>260000</v>
      </c>
      <c r="O545">
        <v>110000</v>
      </c>
      <c r="P545">
        <v>900000</v>
      </c>
    </row>
    <row r="546" spans="1:16" x14ac:dyDescent="0.35">
      <c r="A546">
        <v>544</v>
      </c>
      <c r="B546">
        <v>44</v>
      </c>
      <c r="C546">
        <v>2024</v>
      </c>
      <c r="D546" t="s">
        <v>647</v>
      </c>
      <c r="E546" t="s">
        <v>104</v>
      </c>
      <c r="F546">
        <v>45299</v>
      </c>
      <c r="G546" t="s">
        <v>38</v>
      </c>
      <c r="H546">
        <v>549075</v>
      </c>
      <c r="I546">
        <v>329445</v>
      </c>
      <c r="J546">
        <v>219630</v>
      </c>
      <c r="K546">
        <v>1122552118</v>
      </c>
      <c r="L546">
        <v>2400000000</v>
      </c>
      <c r="M546">
        <v>220000000</v>
      </c>
      <c r="N546">
        <v>500000</v>
      </c>
      <c r="O546">
        <v>220000</v>
      </c>
      <c r="P546">
        <v>2000000</v>
      </c>
    </row>
    <row r="547" spans="1:16" x14ac:dyDescent="0.35">
      <c r="A547">
        <v>545</v>
      </c>
      <c r="B547">
        <v>45</v>
      </c>
      <c r="C547">
        <v>2024</v>
      </c>
      <c r="D547" t="s">
        <v>648</v>
      </c>
      <c r="E547" t="s">
        <v>435</v>
      </c>
      <c r="F547">
        <v>45436</v>
      </c>
      <c r="G547" t="s">
        <v>18</v>
      </c>
      <c r="H547">
        <v>543385</v>
      </c>
      <c r="I547">
        <v>326031</v>
      </c>
      <c r="J547">
        <v>217354</v>
      </c>
      <c r="K547">
        <v>1744552118</v>
      </c>
      <c r="L547">
        <v>3800000000</v>
      </c>
      <c r="M547">
        <v>240000000</v>
      </c>
      <c r="N547">
        <v>600000</v>
      </c>
      <c r="O547">
        <v>260000</v>
      </c>
      <c r="P547">
        <v>3800000</v>
      </c>
    </row>
    <row r="548" spans="1:16" x14ac:dyDescent="0.35">
      <c r="A548">
        <v>546</v>
      </c>
      <c r="B548">
        <v>46</v>
      </c>
      <c r="C548">
        <v>2024</v>
      </c>
      <c r="D548" t="s">
        <v>649</v>
      </c>
      <c r="E548" t="s">
        <v>438</v>
      </c>
      <c r="F548">
        <v>45463</v>
      </c>
      <c r="G548" t="s">
        <v>259</v>
      </c>
      <c r="H548">
        <v>542228</v>
      </c>
      <c r="I548">
        <v>325337</v>
      </c>
      <c r="J548">
        <v>216891</v>
      </c>
      <c r="K548">
        <v>244552118</v>
      </c>
      <c r="L548">
        <v>700000000</v>
      </c>
      <c r="M548">
        <v>120000000</v>
      </c>
      <c r="N548">
        <v>220000</v>
      </c>
      <c r="O548">
        <v>90000</v>
      </c>
      <c r="P548">
        <v>700000</v>
      </c>
    </row>
    <row r="549" spans="1:16" x14ac:dyDescent="0.35">
      <c r="A549">
        <v>547</v>
      </c>
      <c r="B549">
        <v>47</v>
      </c>
      <c r="C549">
        <v>2024</v>
      </c>
      <c r="D549" t="s">
        <v>650</v>
      </c>
      <c r="E549" t="s">
        <v>651</v>
      </c>
      <c r="F549">
        <v>45383</v>
      </c>
      <c r="G549" t="s">
        <v>48</v>
      </c>
      <c r="H549">
        <v>511725</v>
      </c>
      <c r="I549">
        <v>307035</v>
      </c>
      <c r="J549">
        <v>204690</v>
      </c>
      <c r="K549">
        <v>522552118</v>
      </c>
      <c r="L549">
        <v>1300000000</v>
      </c>
      <c r="M549">
        <v>180000000</v>
      </c>
      <c r="N549">
        <v>400000</v>
      </c>
      <c r="O549">
        <v>170000</v>
      </c>
      <c r="P549">
        <v>1600000</v>
      </c>
    </row>
    <row r="550" spans="1:16" x14ac:dyDescent="0.35">
      <c r="A550">
        <v>548</v>
      </c>
      <c r="B550">
        <v>48</v>
      </c>
      <c r="C550">
        <v>2024</v>
      </c>
      <c r="D550" t="s">
        <v>652</v>
      </c>
      <c r="E550" t="s">
        <v>582</v>
      </c>
      <c r="F550">
        <v>45420</v>
      </c>
      <c r="G550" t="s">
        <v>452</v>
      </c>
      <c r="H550">
        <v>511636</v>
      </c>
      <c r="I550">
        <v>306982</v>
      </c>
      <c r="J550">
        <v>204654</v>
      </c>
      <c r="K550">
        <v>611552118</v>
      </c>
      <c r="L550">
        <v>1500000000</v>
      </c>
      <c r="M550">
        <v>150000000</v>
      </c>
      <c r="N550">
        <v>260000</v>
      </c>
      <c r="O550">
        <v>110000</v>
      </c>
      <c r="P550">
        <v>900000</v>
      </c>
    </row>
    <row r="551" spans="1:16" x14ac:dyDescent="0.35">
      <c r="A551">
        <v>549</v>
      </c>
      <c r="B551">
        <v>49</v>
      </c>
      <c r="C551">
        <v>2024</v>
      </c>
      <c r="D551" t="s">
        <v>653</v>
      </c>
      <c r="E551" t="s">
        <v>651</v>
      </c>
      <c r="F551">
        <v>45444</v>
      </c>
      <c r="G551" t="s">
        <v>48</v>
      </c>
      <c r="H551">
        <v>504529</v>
      </c>
      <c r="I551">
        <v>302717</v>
      </c>
      <c r="J551">
        <v>201812</v>
      </c>
      <c r="K551">
        <v>522552118</v>
      </c>
      <c r="L551">
        <v>1300000000</v>
      </c>
      <c r="M551">
        <v>140000000</v>
      </c>
      <c r="N551">
        <v>240000</v>
      </c>
      <c r="O551">
        <v>100000</v>
      </c>
      <c r="P551">
        <v>800000</v>
      </c>
    </row>
    <row r="552" spans="1:16" x14ac:dyDescent="0.35">
      <c r="A552">
        <v>550</v>
      </c>
      <c r="B552">
        <v>50</v>
      </c>
      <c r="C552">
        <v>2024</v>
      </c>
      <c r="D552" t="s">
        <v>654</v>
      </c>
      <c r="E552" t="s">
        <v>331</v>
      </c>
      <c r="F552">
        <v>45632</v>
      </c>
      <c r="G552" t="s">
        <v>48</v>
      </c>
      <c r="H552">
        <v>484339</v>
      </c>
      <c r="I552">
        <v>290603</v>
      </c>
      <c r="J552">
        <v>193736</v>
      </c>
      <c r="K552">
        <v>1488552118</v>
      </c>
      <c r="L552">
        <v>3800000000</v>
      </c>
      <c r="M552">
        <v>220000000</v>
      </c>
      <c r="N552">
        <v>500000</v>
      </c>
      <c r="O552">
        <v>220000</v>
      </c>
      <c r="P552">
        <v>2500000</v>
      </c>
    </row>
    <row r="553" spans="1:16" x14ac:dyDescent="0.35">
      <c r="A553">
        <v>551</v>
      </c>
      <c r="B553">
        <v>51</v>
      </c>
      <c r="C553">
        <v>2024</v>
      </c>
      <c r="D553" t="s">
        <v>655</v>
      </c>
      <c r="E553" t="s">
        <v>656</v>
      </c>
      <c r="F553">
        <v>45376</v>
      </c>
      <c r="G553" t="s">
        <v>215</v>
      </c>
      <c r="H553">
        <v>483327</v>
      </c>
      <c r="I553">
        <v>289996</v>
      </c>
      <c r="J553">
        <v>193331</v>
      </c>
      <c r="K553">
        <v>1744552118</v>
      </c>
      <c r="L553">
        <v>3200000000</v>
      </c>
      <c r="M553">
        <v>180000000</v>
      </c>
      <c r="N553">
        <v>400000</v>
      </c>
      <c r="O553">
        <v>170000</v>
      </c>
      <c r="P553">
        <v>1600000</v>
      </c>
    </row>
    <row r="554" spans="1:16" x14ac:dyDescent="0.35">
      <c r="A554">
        <v>552</v>
      </c>
      <c r="B554">
        <v>52</v>
      </c>
      <c r="C554">
        <v>2024</v>
      </c>
      <c r="D554" t="s">
        <v>657</v>
      </c>
      <c r="E554" t="s">
        <v>646</v>
      </c>
      <c r="F554">
        <v>45488</v>
      </c>
      <c r="G554" t="s">
        <v>24</v>
      </c>
      <c r="H554">
        <v>470931</v>
      </c>
      <c r="I554">
        <v>282559</v>
      </c>
      <c r="J554">
        <v>188372</v>
      </c>
      <c r="K554">
        <v>611552118</v>
      </c>
      <c r="L554">
        <v>1500000000</v>
      </c>
      <c r="M554">
        <v>120000000</v>
      </c>
      <c r="N554">
        <v>220000</v>
      </c>
      <c r="O554">
        <v>90000</v>
      </c>
      <c r="P554">
        <v>700000</v>
      </c>
    </row>
    <row r="555" spans="1:16" x14ac:dyDescent="0.35">
      <c r="A555">
        <v>553</v>
      </c>
      <c r="B555">
        <v>53</v>
      </c>
      <c r="C555">
        <v>2024</v>
      </c>
      <c r="D555" t="s">
        <v>658</v>
      </c>
      <c r="E555" t="s">
        <v>445</v>
      </c>
      <c r="F555">
        <v>45380</v>
      </c>
      <c r="G555" t="s">
        <v>18</v>
      </c>
      <c r="H555">
        <v>447009</v>
      </c>
      <c r="I555">
        <v>268205</v>
      </c>
      <c r="J555">
        <v>178804</v>
      </c>
      <c r="K555">
        <v>1122552118</v>
      </c>
      <c r="L555">
        <v>2600000000</v>
      </c>
      <c r="M555">
        <v>260000000</v>
      </c>
      <c r="N555">
        <v>650000</v>
      </c>
      <c r="O555">
        <v>280000</v>
      </c>
      <c r="P555">
        <v>3800000</v>
      </c>
    </row>
    <row r="556" spans="1:16" x14ac:dyDescent="0.35">
      <c r="A556">
        <v>554</v>
      </c>
      <c r="B556">
        <v>54</v>
      </c>
      <c r="C556">
        <v>2024</v>
      </c>
      <c r="D556" t="s">
        <v>659</v>
      </c>
      <c r="E556" t="s">
        <v>37</v>
      </c>
      <c r="F556">
        <v>45453</v>
      </c>
      <c r="G556" t="s">
        <v>59</v>
      </c>
      <c r="H556">
        <v>428093</v>
      </c>
      <c r="I556">
        <v>256856</v>
      </c>
      <c r="J556">
        <v>171237</v>
      </c>
      <c r="K556">
        <v>822552118</v>
      </c>
      <c r="L556">
        <v>2000000000</v>
      </c>
      <c r="M556">
        <v>140000000</v>
      </c>
      <c r="N556">
        <v>260000</v>
      </c>
      <c r="O556">
        <v>110000</v>
      </c>
      <c r="P556">
        <v>900000</v>
      </c>
    </row>
    <row r="557" spans="1:16" x14ac:dyDescent="0.35">
      <c r="A557">
        <v>555</v>
      </c>
      <c r="B557">
        <v>55</v>
      </c>
      <c r="C557">
        <v>2024</v>
      </c>
      <c r="D557" t="s">
        <v>660</v>
      </c>
      <c r="E557" t="s">
        <v>97</v>
      </c>
      <c r="F557">
        <v>45432</v>
      </c>
      <c r="G557" t="s">
        <v>250</v>
      </c>
      <c r="H557">
        <v>413383</v>
      </c>
      <c r="I557">
        <v>248030</v>
      </c>
      <c r="J557">
        <v>165353</v>
      </c>
      <c r="K557">
        <v>611552118</v>
      </c>
      <c r="L557">
        <v>1400000000</v>
      </c>
      <c r="M557">
        <v>150000000</v>
      </c>
      <c r="N557">
        <v>280000</v>
      </c>
      <c r="O557">
        <v>120000</v>
      </c>
      <c r="P557">
        <v>1000000</v>
      </c>
    </row>
    <row r="558" spans="1:16" x14ac:dyDescent="0.35">
      <c r="A558">
        <v>556</v>
      </c>
      <c r="B558">
        <v>56</v>
      </c>
      <c r="C558">
        <v>2024</v>
      </c>
      <c r="D558" t="s">
        <v>661</v>
      </c>
      <c r="E558" t="s">
        <v>656</v>
      </c>
      <c r="F558">
        <v>45468</v>
      </c>
      <c r="G558" t="s">
        <v>259</v>
      </c>
      <c r="H558">
        <v>412040</v>
      </c>
      <c r="I558">
        <v>247224</v>
      </c>
      <c r="J558">
        <v>164816</v>
      </c>
      <c r="K558">
        <v>1122552118</v>
      </c>
      <c r="L558">
        <v>2200000000</v>
      </c>
      <c r="M558">
        <v>130000000</v>
      </c>
      <c r="N558">
        <v>240000</v>
      </c>
      <c r="O558">
        <v>100000</v>
      </c>
      <c r="P558">
        <v>800000</v>
      </c>
    </row>
    <row r="559" spans="1:16" x14ac:dyDescent="0.35">
      <c r="A559">
        <v>557</v>
      </c>
      <c r="B559">
        <v>57</v>
      </c>
      <c r="C559">
        <v>2024</v>
      </c>
      <c r="D559" t="s">
        <v>662</v>
      </c>
      <c r="E559" t="s">
        <v>646</v>
      </c>
      <c r="F559">
        <v>45474</v>
      </c>
      <c r="G559" t="s">
        <v>98</v>
      </c>
      <c r="H559">
        <v>411804</v>
      </c>
      <c r="I559">
        <v>247082</v>
      </c>
      <c r="J559">
        <v>164722</v>
      </c>
      <c r="K559">
        <v>988552118</v>
      </c>
      <c r="L559">
        <v>2000000000</v>
      </c>
      <c r="M559">
        <v>120000000</v>
      </c>
      <c r="N559">
        <v>220000</v>
      </c>
      <c r="O559">
        <v>90000</v>
      </c>
      <c r="P559">
        <v>700000</v>
      </c>
    </row>
    <row r="560" spans="1:16" x14ac:dyDescent="0.35">
      <c r="A560">
        <v>558</v>
      </c>
      <c r="B560">
        <v>58</v>
      </c>
      <c r="C560">
        <v>2024</v>
      </c>
      <c r="D560" t="s">
        <v>663</v>
      </c>
      <c r="E560" t="s">
        <v>511</v>
      </c>
      <c r="F560">
        <v>45444</v>
      </c>
      <c r="G560" t="s">
        <v>452</v>
      </c>
      <c r="H560">
        <v>398769</v>
      </c>
      <c r="I560">
        <v>239261</v>
      </c>
      <c r="J560">
        <v>159508</v>
      </c>
      <c r="K560">
        <v>744552118</v>
      </c>
      <c r="L560">
        <v>1600000000</v>
      </c>
      <c r="M560">
        <v>140000000</v>
      </c>
      <c r="N560">
        <v>260000</v>
      </c>
      <c r="O560">
        <v>110000</v>
      </c>
      <c r="P560">
        <v>900000</v>
      </c>
    </row>
    <row r="561" spans="1:16" x14ac:dyDescent="0.35">
      <c r="A561">
        <v>559</v>
      </c>
      <c r="B561">
        <v>59</v>
      </c>
      <c r="C561">
        <v>2024</v>
      </c>
      <c r="D561" t="s">
        <v>664</v>
      </c>
      <c r="E561" t="s">
        <v>665</v>
      </c>
      <c r="F561">
        <v>45488</v>
      </c>
      <c r="G561" t="s">
        <v>24</v>
      </c>
      <c r="H561">
        <v>392875</v>
      </c>
      <c r="I561">
        <v>235725</v>
      </c>
      <c r="J561">
        <v>157150</v>
      </c>
      <c r="K561">
        <v>611552118</v>
      </c>
      <c r="L561">
        <v>1400000000</v>
      </c>
      <c r="M561">
        <v>150000000</v>
      </c>
      <c r="N561">
        <v>280000</v>
      </c>
      <c r="O561">
        <v>120000</v>
      </c>
      <c r="P561">
        <v>1000000</v>
      </c>
    </row>
    <row r="562" spans="1:16" x14ac:dyDescent="0.35">
      <c r="A562">
        <v>560</v>
      </c>
      <c r="B562">
        <v>60</v>
      </c>
      <c r="C562">
        <v>2024</v>
      </c>
      <c r="D562" t="s">
        <v>666</v>
      </c>
      <c r="E562" t="s">
        <v>665</v>
      </c>
      <c r="F562">
        <v>45460</v>
      </c>
      <c r="G562" t="s">
        <v>24</v>
      </c>
      <c r="H562">
        <v>387495</v>
      </c>
      <c r="I562">
        <v>232497</v>
      </c>
      <c r="J562">
        <v>154998</v>
      </c>
      <c r="K562">
        <v>611552118</v>
      </c>
      <c r="L562">
        <v>1400000000</v>
      </c>
      <c r="M562">
        <v>160000000</v>
      </c>
      <c r="N562">
        <v>300000</v>
      </c>
      <c r="O562">
        <v>130000</v>
      </c>
      <c r="P562">
        <v>1200000</v>
      </c>
    </row>
    <row r="563" spans="1:16" x14ac:dyDescent="0.35">
      <c r="A563">
        <v>561</v>
      </c>
      <c r="B563">
        <v>61</v>
      </c>
      <c r="C563">
        <v>2024</v>
      </c>
      <c r="D563" t="s">
        <v>667</v>
      </c>
      <c r="E563" t="s">
        <v>665</v>
      </c>
      <c r="F563">
        <v>45460</v>
      </c>
      <c r="G563" t="s">
        <v>24</v>
      </c>
      <c r="H563">
        <v>385252</v>
      </c>
      <c r="I563">
        <v>231151</v>
      </c>
      <c r="J563">
        <v>154101</v>
      </c>
      <c r="K563">
        <v>611552118</v>
      </c>
      <c r="L563">
        <v>1400000000</v>
      </c>
      <c r="M563">
        <v>160000000</v>
      </c>
      <c r="N563">
        <v>300000</v>
      </c>
      <c r="O563">
        <v>130000</v>
      </c>
      <c r="P563">
        <v>1200000</v>
      </c>
    </row>
    <row r="564" spans="1:16" x14ac:dyDescent="0.35">
      <c r="A564">
        <v>562</v>
      </c>
      <c r="B564">
        <v>62</v>
      </c>
      <c r="C564">
        <v>2024</v>
      </c>
      <c r="D564" t="s">
        <v>668</v>
      </c>
      <c r="E564" t="s">
        <v>669</v>
      </c>
      <c r="F564">
        <v>45536</v>
      </c>
      <c r="G564" t="s">
        <v>70</v>
      </c>
      <c r="H564">
        <v>384145</v>
      </c>
      <c r="I564">
        <v>230487</v>
      </c>
      <c r="J564">
        <v>153658</v>
      </c>
      <c r="K564">
        <v>611552118</v>
      </c>
      <c r="L564">
        <v>1500000000</v>
      </c>
      <c r="M564">
        <v>180000000</v>
      </c>
      <c r="N564">
        <v>350000</v>
      </c>
      <c r="O564">
        <v>150000</v>
      </c>
      <c r="P564">
        <v>1400000</v>
      </c>
    </row>
    <row r="565" spans="1:16" x14ac:dyDescent="0.35">
      <c r="A565">
        <v>563</v>
      </c>
      <c r="B565">
        <v>63</v>
      </c>
      <c r="C565">
        <v>2024</v>
      </c>
      <c r="D565" t="s">
        <v>670</v>
      </c>
      <c r="E565" t="s">
        <v>69</v>
      </c>
      <c r="F565">
        <v>45342</v>
      </c>
      <c r="G565" t="s">
        <v>70</v>
      </c>
      <c r="H565">
        <v>377796</v>
      </c>
      <c r="I565">
        <v>226678</v>
      </c>
      <c r="J565">
        <v>151118</v>
      </c>
      <c r="K565">
        <v>2112552118</v>
      </c>
      <c r="L565">
        <v>4200000000</v>
      </c>
      <c r="M565">
        <v>200000000</v>
      </c>
      <c r="N565">
        <v>450000</v>
      </c>
      <c r="O565">
        <v>200000</v>
      </c>
      <c r="P565">
        <v>1800000</v>
      </c>
    </row>
    <row r="566" spans="1:16" x14ac:dyDescent="0.35">
      <c r="A566">
        <v>564</v>
      </c>
      <c r="B566">
        <v>64</v>
      </c>
      <c r="C566">
        <v>2024</v>
      </c>
      <c r="D566" t="s">
        <v>671</v>
      </c>
      <c r="E566" t="s">
        <v>665</v>
      </c>
      <c r="F566">
        <v>45413</v>
      </c>
      <c r="G566" t="s">
        <v>24</v>
      </c>
      <c r="H566">
        <v>363965</v>
      </c>
      <c r="I566">
        <v>218379</v>
      </c>
      <c r="J566">
        <v>145586</v>
      </c>
      <c r="K566">
        <v>744552118</v>
      </c>
      <c r="L566">
        <v>1600000000</v>
      </c>
      <c r="M566">
        <v>120000000</v>
      </c>
      <c r="N566">
        <v>220000</v>
      </c>
      <c r="O566">
        <v>90000</v>
      </c>
      <c r="P566">
        <v>700000</v>
      </c>
    </row>
    <row r="567" spans="1:16" x14ac:dyDescent="0.35">
      <c r="A567">
        <v>565</v>
      </c>
      <c r="B567">
        <v>65</v>
      </c>
      <c r="C567">
        <v>2024</v>
      </c>
      <c r="D567" t="s">
        <v>672</v>
      </c>
      <c r="E567" t="s">
        <v>281</v>
      </c>
      <c r="F567">
        <v>45453</v>
      </c>
      <c r="G567" t="s">
        <v>24</v>
      </c>
      <c r="H567">
        <v>361981</v>
      </c>
      <c r="I567">
        <v>217189</v>
      </c>
      <c r="J567">
        <v>144792</v>
      </c>
      <c r="K567">
        <v>611552118</v>
      </c>
      <c r="L567">
        <v>1400000000</v>
      </c>
      <c r="M567">
        <v>150000000</v>
      </c>
      <c r="N567">
        <v>280000</v>
      </c>
      <c r="O567">
        <v>120000</v>
      </c>
      <c r="P567">
        <v>1000000</v>
      </c>
    </row>
    <row r="568" spans="1:16" x14ac:dyDescent="0.35">
      <c r="A568">
        <v>566</v>
      </c>
      <c r="B568">
        <v>66</v>
      </c>
      <c r="C568">
        <v>2024</v>
      </c>
      <c r="D568" t="s">
        <v>673</v>
      </c>
      <c r="E568" t="s">
        <v>37</v>
      </c>
      <c r="F568">
        <v>45457</v>
      </c>
      <c r="G568" t="s">
        <v>38</v>
      </c>
      <c r="H568">
        <v>361101</v>
      </c>
      <c r="I568">
        <v>216661</v>
      </c>
      <c r="J568">
        <v>144440</v>
      </c>
      <c r="K568">
        <v>822552118</v>
      </c>
      <c r="L568">
        <v>1800000000</v>
      </c>
      <c r="M568">
        <v>140000000</v>
      </c>
      <c r="N568">
        <v>260000</v>
      </c>
      <c r="O568">
        <v>110000</v>
      </c>
      <c r="P568">
        <v>900000</v>
      </c>
    </row>
    <row r="569" spans="1:16" x14ac:dyDescent="0.35">
      <c r="A569">
        <v>567</v>
      </c>
      <c r="B569">
        <v>67</v>
      </c>
      <c r="C569">
        <v>2024</v>
      </c>
      <c r="D569" t="s">
        <v>674</v>
      </c>
      <c r="E569" t="s">
        <v>246</v>
      </c>
      <c r="F569">
        <v>45478</v>
      </c>
      <c r="G569" t="s">
        <v>452</v>
      </c>
      <c r="H569">
        <v>360547</v>
      </c>
      <c r="I569">
        <v>216328</v>
      </c>
      <c r="J569">
        <v>144219</v>
      </c>
      <c r="K569">
        <v>522552118</v>
      </c>
      <c r="L569">
        <v>1200000000</v>
      </c>
      <c r="M569">
        <v>130000000</v>
      </c>
      <c r="N569">
        <v>240000</v>
      </c>
      <c r="O569">
        <v>100000</v>
      </c>
      <c r="P569">
        <v>800000</v>
      </c>
    </row>
    <row r="570" spans="1:16" x14ac:dyDescent="0.35">
      <c r="A570">
        <v>568</v>
      </c>
      <c r="B570">
        <v>68</v>
      </c>
      <c r="C570">
        <v>2024</v>
      </c>
      <c r="D570" t="s">
        <v>675</v>
      </c>
      <c r="E570" t="s">
        <v>676</v>
      </c>
      <c r="F570">
        <v>45488</v>
      </c>
      <c r="G570" t="s">
        <v>24</v>
      </c>
      <c r="H570">
        <v>353881</v>
      </c>
      <c r="I570">
        <v>212329</v>
      </c>
      <c r="J570">
        <v>141552</v>
      </c>
      <c r="K570">
        <v>1988552118</v>
      </c>
      <c r="L570">
        <v>4000000000</v>
      </c>
      <c r="M570">
        <v>180000000</v>
      </c>
      <c r="N570">
        <v>350000</v>
      </c>
      <c r="O570">
        <v>150000</v>
      </c>
      <c r="P570">
        <v>1500000</v>
      </c>
    </row>
    <row r="571" spans="1:16" x14ac:dyDescent="0.35">
      <c r="A571">
        <v>569</v>
      </c>
      <c r="B571">
        <v>69</v>
      </c>
      <c r="C571">
        <v>2024</v>
      </c>
      <c r="D571" t="s">
        <v>677</v>
      </c>
      <c r="E571" t="s">
        <v>678</v>
      </c>
      <c r="F571">
        <v>45463</v>
      </c>
      <c r="G571" t="s">
        <v>98</v>
      </c>
      <c r="H571">
        <v>344729</v>
      </c>
      <c r="I571">
        <v>206837</v>
      </c>
      <c r="J571">
        <v>137892</v>
      </c>
      <c r="K571">
        <v>611552118</v>
      </c>
      <c r="L571">
        <v>1400000000</v>
      </c>
      <c r="M571">
        <v>120000000</v>
      </c>
      <c r="N571">
        <v>220000</v>
      </c>
      <c r="O571">
        <v>90000</v>
      </c>
      <c r="P571">
        <v>700000</v>
      </c>
    </row>
    <row r="572" spans="1:16" x14ac:dyDescent="0.35">
      <c r="A572">
        <v>570</v>
      </c>
      <c r="B572">
        <v>70</v>
      </c>
      <c r="C572">
        <v>2024</v>
      </c>
      <c r="D572" t="s">
        <v>679</v>
      </c>
      <c r="E572" t="s">
        <v>281</v>
      </c>
      <c r="F572">
        <v>45440</v>
      </c>
      <c r="G572" t="s">
        <v>24</v>
      </c>
      <c r="H572">
        <v>335694</v>
      </c>
      <c r="I572">
        <v>201416</v>
      </c>
      <c r="J572">
        <v>134278</v>
      </c>
      <c r="K572">
        <v>244552118</v>
      </c>
      <c r="L572">
        <v>700000000</v>
      </c>
      <c r="M572">
        <v>150000000</v>
      </c>
      <c r="N572">
        <v>280000</v>
      </c>
      <c r="O572">
        <v>120000</v>
      </c>
      <c r="P572">
        <v>1000000</v>
      </c>
    </row>
    <row r="573" spans="1:16" x14ac:dyDescent="0.35">
      <c r="A573">
        <v>571</v>
      </c>
      <c r="B573">
        <v>71</v>
      </c>
      <c r="C573">
        <v>2024</v>
      </c>
      <c r="D573" t="s">
        <v>400</v>
      </c>
      <c r="E573" t="s">
        <v>20</v>
      </c>
      <c r="F573">
        <v>44708</v>
      </c>
      <c r="G573" t="s">
        <v>21</v>
      </c>
      <c r="H573">
        <v>332048</v>
      </c>
      <c r="I573">
        <v>199229</v>
      </c>
      <c r="J573">
        <v>132819</v>
      </c>
      <c r="K573">
        <v>2112884661</v>
      </c>
      <c r="L573">
        <v>2400000000</v>
      </c>
      <c r="M573">
        <v>220000000</v>
      </c>
      <c r="N573">
        <v>600000</v>
      </c>
      <c r="O573">
        <v>250000</v>
      </c>
      <c r="P573">
        <v>2000000</v>
      </c>
    </row>
    <row r="574" spans="1:16" x14ac:dyDescent="0.35">
      <c r="A574">
        <v>572</v>
      </c>
      <c r="B574">
        <v>72</v>
      </c>
      <c r="C574">
        <v>2024</v>
      </c>
      <c r="D574" t="s">
        <v>680</v>
      </c>
      <c r="E574" t="s">
        <v>651</v>
      </c>
      <c r="F574">
        <v>45444</v>
      </c>
      <c r="G574" t="s">
        <v>48</v>
      </c>
      <c r="H574">
        <v>331013</v>
      </c>
      <c r="I574">
        <v>198608</v>
      </c>
      <c r="J574">
        <v>132405</v>
      </c>
      <c r="K574">
        <v>522552118</v>
      </c>
      <c r="L574">
        <v>1300000000</v>
      </c>
      <c r="M574">
        <v>140000000</v>
      </c>
      <c r="N574">
        <v>240000</v>
      </c>
      <c r="O574">
        <v>100000</v>
      </c>
      <c r="P574">
        <v>800000</v>
      </c>
    </row>
    <row r="575" spans="1:16" x14ac:dyDescent="0.35">
      <c r="A575">
        <v>573</v>
      </c>
      <c r="B575">
        <v>73</v>
      </c>
      <c r="C575">
        <v>2024</v>
      </c>
      <c r="D575" t="s">
        <v>681</v>
      </c>
      <c r="E575" t="s">
        <v>97</v>
      </c>
      <c r="F575">
        <v>45427</v>
      </c>
      <c r="G575" t="s">
        <v>98</v>
      </c>
      <c r="H575">
        <v>329925</v>
      </c>
      <c r="I575">
        <v>197955</v>
      </c>
      <c r="J575">
        <v>131970</v>
      </c>
      <c r="K575">
        <v>522552118</v>
      </c>
      <c r="L575">
        <v>1300000000</v>
      </c>
      <c r="M575">
        <v>160000000</v>
      </c>
      <c r="N575">
        <v>280000</v>
      </c>
      <c r="O575">
        <v>120000</v>
      </c>
      <c r="P575">
        <v>1000000</v>
      </c>
    </row>
    <row r="576" spans="1:16" x14ac:dyDescent="0.35">
      <c r="A576">
        <v>574</v>
      </c>
      <c r="B576">
        <v>74</v>
      </c>
      <c r="C576">
        <v>2024</v>
      </c>
      <c r="D576" t="s">
        <v>682</v>
      </c>
      <c r="E576" t="s">
        <v>20</v>
      </c>
      <c r="F576">
        <v>45931</v>
      </c>
      <c r="G576" t="s">
        <v>21</v>
      </c>
      <c r="H576">
        <v>326456</v>
      </c>
      <c r="I576">
        <v>195874</v>
      </c>
      <c r="J576">
        <v>130582</v>
      </c>
      <c r="K576">
        <v>1122552118</v>
      </c>
      <c r="L576">
        <v>2600000000</v>
      </c>
      <c r="M576">
        <v>210000000</v>
      </c>
      <c r="N576">
        <v>420000</v>
      </c>
      <c r="O576">
        <v>180000</v>
      </c>
      <c r="P576">
        <v>2000000</v>
      </c>
    </row>
    <row r="577" spans="1:16" x14ac:dyDescent="0.35">
      <c r="A577">
        <v>575</v>
      </c>
      <c r="B577">
        <v>75</v>
      </c>
      <c r="C577">
        <v>2024</v>
      </c>
      <c r="D577" t="s">
        <v>683</v>
      </c>
      <c r="E577" t="s">
        <v>20</v>
      </c>
      <c r="F577">
        <v>45931</v>
      </c>
      <c r="G577" t="s">
        <v>21</v>
      </c>
      <c r="H577">
        <v>313555</v>
      </c>
      <c r="I577">
        <v>188133</v>
      </c>
      <c r="J577">
        <v>125422</v>
      </c>
      <c r="K577">
        <v>1122552118</v>
      </c>
      <c r="L577">
        <v>2600000000</v>
      </c>
      <c r="M577">
        <v>210000000</v>
      </c>
      <c r="N577">
        <v>420000</v>
      </c>
      <c r="O577">
        <v>180000</v>
      </c>
      <c r="P577">
        <v>2000000</v>
      </c>
    </row>
    <row r="578" spans="1:16" x14ac:dyDescent="0.35">
      <c r="A578">
        <v>576</v>
      </c>
      <c r="B578">
        <v>76</v>
      </c>
      <c r="C578">
        <v>2024</v>
      </c>
      <c r="D578" t="s">
        <v>684</v>
      </c>
      <c r="E578" t="s">
        <v>538</v>
      </c>
      <c r="F578">
        <v>45566</v>
      </c>
      <c r="G578" t="s">
        <v>24</v>
      </c>
      <c r="H578">
        <v>306903</v>
      </c>
      <c r="I578">
        <v>184142</v>
      </c>
      <c r="J578">
        <v>122761</v>
      </c>
      <c r="K578">
        <v>822552118</v>
      </c>
      <c r="L578">
        <v>2000000000</v>
      </c>
      <c r="M578">
        <v>160000000</v>
      </c>
      <c r="N578">
        <v>300000</v>
      </c>
      <c r="O578">
        <v>130000</v>
      </c>
      <c r="P578">
        <v>1200000</v>
      </c>
    </row>
    <row r="579" spans="1:16" x14ac:dyDescent="0.35">
      <c r="A579">
        <v>577</v>
      </c>
      <c r="B579">
        <v>77</v>
      </c>
      <c r="C579">
        <v>2024</v>
      </c>
      <c r="D579" t="s">
        <v>502</v>
      </c>
      <c r="E579" t="s">
        <v>20</v>
      </c>
      <c r="F579">
        <v>45222</v>
      </c>
      <c r="G579" t="s">
        <v>21</v>
      </c>
      <c r="H579">
        <v>302294</v>
      </c>
      <c r="I579">
        <v>181376</v>
      </c>
      <c r="J579">
        <v>120918</v>
      </c>
      <c r="K579">
        <v>2112552118</v>
      </c>
      <c r="L579">
        <v>2900000000</v>
      </c>
      <c r="M579">
        <v>230000000</v>
      </c>
      <c r="N579">
        <v>520000</v>
      </c>
      <c r="O579">
        <v>230000</v>
      </c>
      <c r="P579">
        <v>2200000</v>
      </c>
    </row>
    <row r="580" spans="1:16" x14ac:dyDescent="0.35">
      <c r="A580">
        <v>578</v>
      </c>
      <c r="B580">
        <v>78</v>
      </c>
      <c r="C580">
        <v>2024</v>
      </c>
      <c r="D580" t="s">
        <v>685</v>
      </c>
      <c r="E580" t="s">
        <v>84</v>
      </c>
      <c r="F580">
        <v>45611</v>
      </c>
      <c r="G580" t="s">
        <v>85</v>
      </c>
      <c r="H580">
        <v>299999</v>
      </c>
      <c r="I580">
        <v>179999</v>
      </c>
      <c r="J580">
        <v>120000</v>
      </c>
      <c r="K580">
        <v>988552118</v>
      </c>
      <c r="L580">
        <v>2100000000</v>
      </c>
      <c r="M580">
        <v>170000000</v>
      </c>
      <c r="N580">
        <v>300000</v>
      </c>
      <c r="O580">
        <v>130000</v>
      </c>
      <c r="P580">
        <v>1200000</v>
      </c>
    </row>
    <row r="581" spans="1:16" x14ac:dyDescent="0.35">
      <c r="A581">
        <v>579</v>
      </c>
      <c r="B581">
        <v>79</v>
      </c>
      <c r="C581">
        <v>2024</v>
      </c>
      <c r="D581" t="s">
        <v>686</v>
      </c>
      <c r="E581" t="s">
        <v>584</v>
      </c>
      <c r="F581">
        <v>45444</v>
      </c>
      <c r="G581" t="s">
        <v>98</v>
      </c>
      <c r="H581">
        <v>293485</v>
      </c>
      <c r="I581">
        <v>176091</v>
      </c>
      <c r="J581">
        <v>117394</v>
      </c>
      <c r="K581">
        <v>522552118</v>
      </c>
      <c r="L581">
        <v>1200000000</v>
      </c>
      <c r="M581">
        <v>140000000</v>
      </c>
      <c r="N581">
        <v>260000</v>
      </c>
      <c r="O581">
        <v>110000</v>
      </c>
      <c r="P581">
        <v>900000</v>
      </c>
    </row>
    <row r="582" spans="1:16" x14ac:dyDescent="0.35">
      <c r="A582">
        <v>580</v>
      </c>
      <c r="B582">
        <v>80</v>
      </c>
      <c r="C582">
        <v>2024</v>
      </c>
      <c r="D582" t="s">
        <v>687</v>
      </c>
      <c r="E582" t="s">
        <v>20</v>
      </c>
      <c r="F582">
        <v>45411</v>
      </c>
      <c r="G582" t="s">
        <v>21</v>
      </c>
      <c r="H582">
        <v>290873</v>
      </c>
      <c r="I582">
        <v>174524</v>
      </c>
      <c r="J582">
        <v>116349</v>
      </c>
      <c r="K582">
        <v>1744552118</v>
      </c>
      <c r="L582">
        <v>3200000000</v>
      </c>
      <c r="M582">
        <v>240000000</v>
      </c>
      <c r="N582">
        <v>500000</v>
      </c>
      <c r="O582">
        <v>220000</v>
      </c>
      <c r="P582">
        <v>2200000</v>
      </c>
    </row>
    <row r="583" spans="1:16" x14ac:dyDescent="0.35">
      <c r="A583">
        <v>581</v>
      </c>
      <c r="B583">
        <v>81</v>
      </c>
      <c r="C583">
        <v>2024</v>
      </c>
      <c r="D583" t="s">
        <v>688</v>
      </c>
      <c r="E583" t="s">
        <v>689</v>
      </c>
      <c r="F583">
        <v>45361</v>
      </c>
      <c r="G583" t="s">
        <v>602</v>
      </c>
      <c r="H583">
        <v>289224</v>
      </c>
      <c r="I583">
        <v>173534</v>
      </c>
      <c r="J583">
        <v>115690</v>
      </c>
      <c r="K583">
        <v>244552118</v>
      </c>
      <c r="L583">
        <v>700000000</v>
      </c>
      <c r="M583">
        <v>80000000</v>
      </c>
      <c r="N583">
        <v>140000</v>
      </c>
      <c r="O583">
        <v>60000</v>
      </c>
      <c r="P583">
        <v>300000</v>
      </c>
    </row>
    <row r="584" spans="1:16" x14ac:dyDescent="0.35">
      <c r="A584">
        <v>582</v>
      </c>
      <c r="B584">
        <v>82</v>
      </c>
      <c r="C584">
        <v>2024</v>
      </c>
      <c r="D584" t="s">
        <v>690</v>
      </c>
      <c r="E584" t="s">
        <v>691</v>
      </c>
      <c r="F584">
        <v>45432</v>
      </c>
      <c r="G584" t="s">
        <v>24</v>
      </c>
      <c r="H584">
        <v>288202</v>
      </c>
      <c r="I584">
        <v>172921</v>
      </c>
      <c r="J584">
        <v>115281</v>
      </c>
      <c r="K584">
        <v>1122552118</v>
      </c>
      <c r="L584">
        <v>2200000000</v>
      </c>
      <c r="M584">
        <v>130000000</v>
      </c>
      <c r="N584">
        <v>240000</v>
      </c>
      <c r="O584">
        <v>100000</v>
      </c>
      <c r="P584">
        <v>800000</v>
      </c>
    </row>
    <row r="585" spans="1:16" x14ac:dyDescent="0.35">
      <c r="A585">
        <v>583</v>
      </c>
      <c r="B585">
        <v>83</v>
      </c>
      <c r="C585">
        <v>2024</v>
      </c>
      <c r="D585" t="s">
        <v>692</v>
      </c>
      <c r="E585" t="s">
        <v>562</v>
      </c>
      <c r="F585">
        <v>45335</v>
      </c>
      <c r="G585" t="s">
        <v>24</v>
      </c>
      <c r="H585">
        <v>285548</v>
      </c>
      <c r="I585">
        <v>171329</v>
      </c>
      <c r="J585">
        <v>114219</v>
      </c>
      <c r="K585">
        <v>744552118</v>
      </c>
      <c r="L585">
        <v>1600000000</v>
      </c>
      <c r="M585">
        <v>150000000</v>
      </c>
      <c r="N585">
        <v>300000</v>
      </c>
      <c r="O585">
        <v>130000</v>
      </c>
      <c r="P585">
        <v>1200000</v>
      </c>
    </row>
    <row r="586" spans="1:16" x14ac:dyDescent="0.35">
      <c r="A586">
        <v>584</v>
      </c>
      <c r="B586">
        <v>84</v>
      </c>
      <c r="C586">
        <v>2024</v>
      </c>
      <c r="D586" t="s">
        <v>693</v>
      </c>
      <c r="E586" t="s">
        <v>582</v>
      </c>
      <c r="F586">
        <v>45420</v>
      </c>
      <c r="G586" t="s">
        <v>452</v>
      </c>
      <c r="H586">
        <v>272714</v>
      </c>
      <c r="I586">
        <v>163628</v>
      </c>
      <c r="J586">
        <v>109086</v>
      </c>
      <c r="K586">
        <v>611552118</v>
      </c>
      <c r="L586">
        <v>1500000000</v>
      </c>
      <c r="M586">
        <v>150000000</v>
      </c>
      <c r="N586">
        <v>260000</v>
      </c>
      <c r="O586">
        <v>110000</v>
      </c>
      <c r="P586">
        <v>900000</v>
      </c>
    </row>
    <row r="587" spans="1:16" x14ac:dyDescent="0.35">
      <c r="A587">
        <v>585</v>
      </c>
      <c r="B587">
        <v>85</v>
      </c>
      <c r="C587">
        <v>2024</v>
      </c>
      <c r="D587" t="s">
        <v>694</v>
      </c>
      <c r="E587" t="s">
        <v>214</v>
      </c>
      <c r="F587">
        <v>45425</v>
      </c>
      <c r="G587" t="s">
        <v>18</v>
      </c>
      <c r="H587">
        <v>270719</v>
      </c>
      <c r="I587">
        <v>162431</v>
      </c>
      <c r="J587">
        <v>108288</v>
      </c>
      <c r="K587">
        <v>822552118</v>
      </c>
      <c r="L587">
        <v>2000000000</v>
      </c>
      <c r="M587">
        <v>180000000</v>
      </c>
      <c r="N587">
        <v>320000</v>
      </c>
      <c r="O587">
        <v>140000</v>
      </c>
      <c r="P587">
        <v>1800000</v>
      </c>
    </row>
    <row r="588" spans="1:16" x14ac:dyDescent="0.35">
      <c r="A588">
        <v>586</v>
      </c>
      <c r="B588">
        <v>86</v>
      </c>
      <c r="C588">
        <v>2024</v>
      </c>
      <c r="D588" t="s">
        <v>695</v>
      </c>
      <c r="E588" t="s">
        <v>20</v>
      </c>
      <c r="F588">
        <v>45458</v>
      </c>
      <c r="G588" t="s">
        <v>24</v>
      </c>
      <c r="H588">
        <v>263426</v>
      </c>
      <c r="I588">
        <v>158056</v>
      </c>
      <c r="J588">
        <v>105370</v>
      </c>
      <c r="K588">
        <v>988552118</v>
      </c>
      <c r="L588">
        <v>2200000000</v>
      </c>
      <c r="M588">
        <v>160000000</v>
      </c>
      <c r="N588">
        <v>300000</v>
      </c>
      <c r="O588">
        <v>130000</v>
      </c>
      <c r="P588">
        <v>1200000</v>
      </c>
    </row>
    <row r="589" spans="1:16" x14ac:dyDescent="0.35">
      <c r="A589">
        <v>587</v>
      </c>
      <c r="B589">
        <v>87</v>
      </c>
      <c r="C589">
        <v>2024</v>
      </c>
      <c r="D589" t="s">
        <v>696</v>
      </c>
      <c r="E589" t="s">
        <v>440</v>
      </c>
      <c r="F589">
        <v>45436</v>
      </c>
      <c r="G589" t="s">
        <v>441</v>
      </c>
      <c r="H589">
        <v>262476</v>
      </c>
      <c r="I589">
        <v>157486</v>
      </c>
      <c r="J589">
        <v>104990</v>
      </c>
      <c r="K589">
        <v>2488552118</v>
      </c>
      <c r="L589">
        <v>4600000000</v>
      </c>
      <c r="M589">
        <v>180000000</v>
      </c>
      <c r="N589">
        <v>400000</v>
      </c>
      <c r="O589">
        <v>170000</v>
      </c>
      <c r="P589">
        <v>1500000</v>
      </c>
    </row>
    <row r="590" spans="1:16" x14ac:dyDescent="0.35">
      <c r="A590">
        <v>588</v>
      </c>
      <c r="B590">
        <v>88</v>
      </c>
      <c r="C590">
        <v>2024</v>
      </c>
      <c r="D590" t="s">
        <v>697</v>
      </c>
      <c r="E590" t="s">
        <v>651</v>
      </c>
      <c r="F590">
        <v>45383</v>
      </c>
      <c r="G590" t="s">
        <v>48</v>
      </c>
      <c r="H590">
        <v>255212</v>
      </c>
      <c r="I590">
        <v>153127</v>
      </c>
      <c r="J590">
        <v>102085</v>
      </c>
      <c r="K590">
        <v>522552118</v>
      </c>
      <c r="L590">
        <v>1300000000</v>
      </c>
      <c r="M590">
        <v>180000000</v>
      </c>
      <c r="N590">
        <v>400000</v>
      </c>
      <c r="O590">
        <v>170000</v>
      </c>
      <c r="P590">
        <v>1600000</v>
      </c>
    </row>
    <row r="591" spans="1:16" x14ac:dyDescent="0.35">
      <c r="A591">
        <v>589</v>
      </c>
      <c r="B591">
        <v>89</v>
      </c>
      <c r="C591">
        <v>2024</v>
      </c>
      <c r="D591" t="s">
        <v>698</v>
      </c>
      <c r="E591" t="s">
        <v>246</v>
      </c>
      <c r="F591">
        <v>45453</v>
      </c>
      <c r="G591" t="s">
        <v>602</v>
      </c>
      <c r="H591">
        <v>251792</v>
      </c>
      <c r="I591">
        <v>151075</v>
      </c>
      <c r="J591">
        <v>100717</v>
      </c>
      <c r="K591">
        <v>522552118</v>
      </c>
      <c r="L591">
        <v>1200000000</v>
      </c>
      <c r="M591">
        <v>120000000</v>
      </c>
      <c r="N591">
        <v>220000</v>
      </c>
      <c r="O591">
        <v>90000</v>
      </c>
      <c r="P591">
        <v>700000</v>
      </c>
    </row>
    <row r="592" spans="1:16" x14ac:dyDescent="0.35">
      <c r="A592">
        <v>590</v>
      </c>
      <c r="B592">
        <v>90</v>
      </c>
      <c r="C592">
        <v>2024</v>
      </c>
      <c r="D592" t="s">
        <v>514</v>
      </c>
      <c r="E592" t="s">
        <v>214</v>
      </c>
      <c r="F592">
        <v>45247</v>
      </c>
      <c r="G592" t="s">
        <v>215</v>
      </c>
      <c r="H592">
        <v>248763</v>
      </c>
      <c r="I592">
        <v>149258</v>
      </c>
      <c r="J592">
        <v>99505</v>
      </c>
      <c r="K592">
        <v>1744552118</v>
      </c>
      <c r="L592">
        <v>2800000000</v>
      </c>
      <c r="M592">
        <v>220000000</v>
      </c>
      <c r="N592">
        <v>500000</v>
      </c>
      <c r="O592">
        <v>220000</v>
      </c>
      <c r="P592">
        <v>2000000</v>
      </c>
    </row>
    <row r="593" spans="1:16" x14ac:dyDescent="0.35">
      <c r="A593">
        <v>591</v>
      </c>
      <c r="B593">
        <v>91</v>
      </c>
      <c r="C593">
        <v>2024</v>
      </c>
      <c r="D593" t="s">
        <v>699</v>
      </c>
      <c r="E593" t="s">
        <v>601</v>
      </c>
      <c r="F593">
        <v>45474</v>
      </c>
      <c r="G593" t="s">
        <v>98</v>
      </c>
      <c r="H593">
        <v>239438</v>
      </c>
      <c r="I593">
        <v>143663</v>
      </c>
      <c r="J593">
        <v>95775</v>
      </c>
      <c r="K593">
        <v>822552118</v>
      </c>
      <c r="L593">
        <v>1800000000</v>
      </c>
      <c r="M593">
        <v>140000000</v>
      </c>
      <c r="N593">
        <v>260000</v>
      </c>
      <c r="O593">
        <v>110000</v>
      </c>
      <c r="P593">
        <v>900000</v>
      </c>
    </row>
    <row r="594" spans="1:16" x14ac:dyDescent="0.35">
      <c r="A594">
        <v>592</v>
      </c>
      <c r="B594">
        <v>92</v>
      </c>
      <c r="C594">
        <v>2024</v>
      </c>
      <c r="D594" t="s">
        <v>700</v>
      </c>
      <c r="E594" t="s">
        <v>591</v>
      </c>
      <c r="F594">
        <v>45413</v>
      </c>
      <c r="G594" t="s">
        <v>85</v>
      </c>
      <c r="H594">
        <v>230240</v>
      </c>
      <c r="I594">
        <v>138144</v>
      </c>
      <c r="J594">
        <v>92096</v>
      </c>
      <c r="K594">
        <v>522552118</v>
      </c>
      <c r="L594">
        <v>1200000000</v>
      </c>
      <c r="M594">
        <v>120000000</v>
      </c>
      <c r="N594">
        <v>220000</v>
      </c>
      <c r="O594">
        <v>90000</v>
      </c>
      <c r="P594">
        <v>700000</v>
      </c>
    </row>
    <row r="595" spans="1:16" x14ac:dyDescent="0.35">
      <c r="A595">
        <v>593</v>
      </c>
      <c r="B595">
        <v>93</v>
      </c>
      <c r="C595">
        <v>2024</v>
      </c>
      <c r="D595" t="s">
        <v>701</v>
      </c>
      <c r="E595" t="s">
        <v>249</v>
      </c>
      <c r="F595">
        <v>45483</v>
      </c>
      <c r="G595" t="s">
        <v>59</v>
      </c>
      <c r="H595">
        <v>230000</v>
      </c>
      <c r="I595">
        <v>138000</v>
      </c>
      <c r="J595">
        <v>92000</v>
      </c>
      <c r="K595">
        <v>1122552118</v>
      </c>
      <c r="L595">
        <v>2400000000</v>
      </c>
      <c r="M595">
        <v>140000000</v>
      </c>
      <c r="N595">
        <v>260000</v>
      </c>
      <c r="O595">
        <v>110000</v>
      </c>
      <c r="P595">
        <v>900000</v>
      </c>
    </row>
    <row r="596" spans="1:16" x14ac:dyDescent="0.35">
      <c r="A596">
        <v>594</v>
      </c>
      <c r="B596">
        <v>94</v>
      </c>
      <c r="C596">
        <v>2024</v>
      </c>
      <c r="D596" t="s">
        <v>702</v>
      </c>
      <c r="E596" t="s">
        <v>440</v>
      </c>
      <c r="F596">
        <v>45464</v>
      </c>
      <c r="G596" t="s">
        <v>441</v>
      </c>
      <c r="H596">
        <v>223749</v>
      </c>
      <c r="I596">
        <v>134249</v>
      </c>
      <c r="J596">
        <v>89500</v>
      </c>
      <c r="K596">
        <v>2112552118</v>
      </c>
      <c r="L596">
        <v>4800000000</v>
      </c>
      <c r="M596">
        <v>190000000</v>
      </c>
      <c r="N596">
        <v>420000</v>
      </c>
      <c r="O596">
        <v>180000</v>
      </c>
      <c r="P596">
        <v>1600000</v>
      </c>
    </row>
    <row r="597" spans="1:16" x14ac:dyDescent="0.35">
      <c r="A597">
        <v>595</v>
      </c>
      <c r="B597">
        <v>95</v>
      </c>
      <c r="C597">
        <v>2024</v>
      </c>
      <c r="D597" t="s">
        <v>703</v>
      </c>
      <c r="E597" t="s">
        <v>584</v>
      </c>
      <c r="F597">
        <v>45327</v>
      </c>
      <c r="G597" t="s">
        <v>85</v>
      </c>
      <c r="H597">
        <v>222698</v>
      </c>
      <c r="I597">
        <v>133619</v>
      </c>
      <c r="J597">
        <v>89079</v>
      </c>
      <c r="K597">
        <v>611552118</v>
      </c>
      <c r="L597">
        <v>1400000000</v>
      </c>
      <c r="M597">
        <v>150000000</v>
      </c>
      <c r="N597">
        <v>280000</v>
      </c>
      <c r="O597">
        <v>120000</v>
      </c>
      <c r="P597">
        <v>1000000</v>
      </c>
    </row>
    <row r="598" spans="1:16" x14ac:dyDescent="0.35">
      <c r="A598">
        <v>596</v>
      </c>
      <c r="B598">
        <v>96</v>
      </c>
      <c r="C598">
        <v>2024</v>
      </c>
      <c r="D598" t="s">
        <v>704</v>
      </c>
      <c r="E598" t="s">
        <v>74</v>
      </c>
      <c r="F598">
        <v>45492</v>
      </c>
      <c r="G598" t="s">
        <v>38</v>
      </c>
      <c r="H598">
        <v>219954</v>
      </c>
      <c r="I598">
        <v>131972</v>
      </c>
      <c r="J598">
        <v>87982</v>
      </c>
      <c r="K598">
        <v>1988552118</v>
      </c>
      <c r="L598">
        <v>3400000000</v>
      </c>
      <c r="M598">
        <v>180000000</v>
      </c>
      <c r="N598">
        <v>320000</v>
      </c>
      <c r="O598">
        <v>140000</v>
      </c>
      <c r="P598">
        <v>1500000</v>
      </c>
    </row>
    <row r="599" spans="1:16" x14ac:dyDescent="0.35">
      <c r="A599">
        <v>597</v>
      </c>
      <c r="B599">
        <v>97</v>
      </c>
      <c r="C599">
        <v>2024</v>
      </c>
      <c r="D599" t="s">
        <v>705</v>
      </c>
      <c r="E599" t="s">
        <v>538</v>
      </c>
      <c r="F599">
        <v>45460</v>
      </c>
      <c r="G599" t="s">
        <v>24</v>
      </c>
      <c r="H599">
        <v>217945</v>
      </c>
      <c r="I599">
        <v>130767</v>
      </c>
      <c r="J599">
        <v>87178</v>
      </c>
      <c r="K599">
        <v>822552118</v>
      </c>
      <c r="L599">
        <v>2000000000</v>
      </c>
      <c r="M599">
        <v>160000000</v>
      </c>
      <c r="N599">
        <v>300000</v>
      </c>
      <c r="O599">
        <v>130000</v>
      </c>
      <c r="P599">
        <v>1200000</v>
      </c>
    </row>
    <row r="600" spans="1:16" x14ac:dyDescent="0.35">
      <c r="A600">
        <v>598</v>
      </c>
      <c r="B600">
        <v>98</v>
      </c>
      <c r="C600">
        <v>2024</v>
      </c>
      <c r="D600" t="s">
        <v>706</v>
      </c>
      <c r="E600" t="s">
        <v>20</v>
      </c>
      <c r="F600">
        <v>45411</v>
      </c>
      <c r="G600" t="s">
        <v>21</v>
      </c>
      <c r="H600">
        <v>215757</v>
      </c>
      <c r="I600">
        <v>129454</v>
      </c>
      <c r="J600">
        <v>86303</v>
      </c>
      <c r="K600">
        <v>1744552118</v>
      </c>
      <c r="L600">
        <v>3200000000</v>
      </c>
      <c r="M600">
        <v>240000000</v>
      </c>
      <c r="N600">
        <v>500000</v>
      </c>
      <c r="O600">
        <v>220000</v>
      </c>
      <c r="P600">
        <v>2200000</v>
      </c>
    </row>
    <row r="601" spans="1:16" x14ac:dyDescent="0.35">
      <c r="A601">
        <v>599</v>
      </c>
      <c r="B601">
        <v>99</v>
      </c>
      <c r="C601">
        <v>2024</v>
      </c>
      <c r="D601" t="s">
        <v>707</v>
      </c>
      <c r="E601" t="s">
        <v>88</v>
      </c>
      <c r="F601">
        <v>45467</v>
      </c>
      <c r="G601" t="s">
        <v>24</v>
      </c>
      <c r="H601">
        <v>215033</v>
      </c>
      <c r="I601">
        <v>129020</v>
      </c>
      <c r="J601">
        <v>86013</v>
      </c>
      <c r="K601">
        <v>1122552118</v>
      </c>
      <c r="L601">
        <v>2200000000</v>
      </c>
      <c r="M601">
        <v>150000000</v>
      </c>
      <c r="N601">
        <v>280000</v>
      </c>
      <c r="O601">
        <v>120000</v>
      </c>
      <c r="P601">
        <v>1000000</v>
      </c>
    </row>
    <row r="602" spans="1:16" x14ac:dyDescent="0.35">
      <c r="A602">
        <v>600</v>
      </c>
      <c r="B602">
        <v>100</v>
      </c>
      <c r="C602">
        <v>2024</v>
      </c>
      <c r="D602" t="s">
        <v>308</v>
      </c>
      <c r="E602" t="s">
        <v>20</v>
      </c>
      <c r="F602">
        <v>44491</v>
      </c>
      <c r="G602" t="s">
        <v>21</v>
      </c>
      <c r="H602">
        <v>210075</v>
      </c>
      <c r="I602">
        <v>126045</v>
      </c>
      <c r="J602">
        <v>84030</v>
      </c>
      <c r="K602">
        <v>1344552118</v>
      </c>
      <c r="L602">
        <v>1400000000</v>
      </c>
      <c r="M602">
        <v>210000000</v>
      </c>
      <c r="N602">
        <v>500000</v>
      </c>
      <c r="O602">
        <v>220000</v>
      </c>
      <c r="P602">
        <v>2000000</v>
      </c>
    </row>
    <row r="603" spans="1:16" x14ac:dyDescent="0.35">
      <c r="A603">
        <v>601</v>
      </c>
      <c r="B603">
        <v>1</v>
      </c>
      <c r="C603">
        <v>2025</v>
      </c>
      <c r="D603" t="s">
        <v>708</v>
      </c>
      <c r="E603" t="s">
        <v>74</v>
      </c>
      <c r="F603">
        <v>45901</v>
      </c>
      <c r="G603" t="s">
        <v>38</v>
      </c>
      <c r="H603">
        <v>3397810</v>
      </c>
      <c r="I603">
        <v>1359124</v>
      </c>
      <c r="J603">
        <v>2038686</v>
      </c>
      <c r="K603">
        <v>988552118</v>
      </c>
      <c r="L603">
        <v>3600000000</v>
      </c>
      <c r="M603">
        <v>200000000</v>
      </c>
      <c r="N603">
        <v>420000</v>
      </c>
      <c r="O603">
        <v>180000</v>
      </c>
      <c r="P603">
        <v>2500000</v>
      </c>
    </row>
    <row r="604" spans="1:16" x14ac:dyDescent="0.35">
      <c r="A604">
        <v>602</v>
      </c>
      <c r="B604">
        <v>2</v>
      </c>
      <c r="C604">
        <v>2025</v>
      </c>
      <c r="D604" t="s">
        <v>709</v>
      </c>
      <c r="E604" t="s">
        <v>20</v>
      </c>
      <c r="F604">
        <v>45915</v>
      </c>
      <c r="G604" t="s">
        <v>21</v>
      </c>
      <c r="H604">
        <v>2559694</v>
      </c>
      <c r="I604">
        <v>1023878</v>
      </c>
      <c r="J604">
        <v>1535816</v>
      </c>
      <c r="K604">
        <v>1122552118</v>
      </c>
      <c r="L604">
        <v>2600000000</v>
      </c>
      <c r="M604">
        <v>200000000</v>
      </c>
      <c r="N604">
        <v>400000</v>
      </c>
      <c r="O604">
        <v>170000</v>
      </c>
      <c r="P604">
        <v>1200000</v>
      </c>
    </row>
    <row r="605" spans="1:16" x14ac:dyDescent="0.35">
      <c r="A605">
        <v>603</v>
      </c>
      <c r="B605">
        <v>3</v>
      </c>
      <c r="C605">
        <v>2025</v>
      </c>
      <c r="D605" t="s">
        <v>710</v>
      </c>
      <c r="E605" t="s">
        <v>74</v>
      </c>
      <c r="F605">
        <v>45839</v>
      </c>
      <c r="G605" t="s">
        <v>24</v>
      </c>
      <c r="H605">
        <v>2314271</v>
      </c>
      <c r="I605">
        <v>925708</v>
      </c>
      <c r="J605">
        <v>1388563</v>
      </c>
      <c r="K605">
        <v>522552118</v>
      </c>
      <c r="L605">
        <v>1200000000</v>
      </c>
      <c r="M605">
        <v>100000000</v>
      </c>
      <c r="N605">
        <v>180000</v>
      </c>
      <c r="O605">
        <v>70000</v>
      </c>
      <c r="P605">
        <v>500000</v>
      </c>
    </row>
    <row r="606" spans="1:16" x14ac:dyDescent="0.35">
      <c r="A606">
        <v>604</v>
      </c>
      <c r="B606">
        <v>4</v>
      </c>
      <c r="C606">
        <v>2025</v>
      </c>
      <c r="D606" t="s">
        <v>711</v>
      </c>
      <c r="E606" t="s">
        <v>214</v>
      </c>
      <c r="F606">
        <v>45858</v>
      </c>
      <c r="G606" t="s">
        <v>215</v>
      </c>
      <c r="H606">
        <v>2166881</v>
      </c>
      <c r="I606">
        <v>866752</v>
      </c>
      <c r="J606">
        <v>1300129</v>
      </c>
      <c r="K606">
        <v>1122552118</v>
      </c>
      <c r="L606">
        <v>2400000000</v>
      </c>
      <c r="M606">
        <v>180000000</v>
      </c>
      <c r="N606">
        <v>320000</v>
      </c>
      <c r="O606">
        <v>140000</v>
      </c>
      <c r="P606">
        <v>1800000</v>
      </c>
    </row>
    <row r="607" spans="1:16" x14ac:dyDescent="0.35">
      <c r="A607">
        <v>605</v>
      </c>
      <c r="B607">
        <v>5</v>
      </c>
      <c r="C607">
        <v>2025</v>
      </c>
      <c r="D607" t="s">
        <v>712</v>
      </c>
      <c r="E607" t="s">
        <v>66</v>
      </c>
      <c r="F607">
        <v>45879</v>
      </c>
      <c r="G607" t="s">
        <v>18</v>
      </c>
      <c r="H607">
        <v>1801907</v>
      </c>
      <c r="I607">
        <v>720763</v>
      </c>
      <c r="J607">
        <v>1081144</v>
      </c>
      <c r="K607">
        <v>1488552118</v>
      </c>
      <c r="L607">
        <v>2800000000</v>
      </c>
      <c r="M607">
        <v>210000000</v>
      </c>
      <c r="N607">
        <v>360000</v>
      </c>
      <c r="O607">
        <v>160000</v>
      </c>
      <c r="P607">
        <v>2000000</v>
      </c>
    </row>
    <row r="608" spans="1:16" x14ac:dyDescent="0.35">
      <c r="A608">
        <v>606</v>
      </c>
      <c r="B608">
        <v>6</v>
      </c>
      <c r="C608">
        <v>2025</v>
      </c>
      <c r="D608" t="s">
        <v>713</v>
      </c>
      <c r="E608" t="s">
        <v>511</v>
      </c>
      <c r="F608">
        <v>45826</v>
      </c>
      <c r="G608" t="s">
        <v>38</v>
      </c>
      <c r="H608">
        <v>1456708</v>
      </c>
      <c r="I608">
        <v>582683</v>
      </c>
      <c r="J608">
        <v>874025</v>
      </c>
      <c r="K608">
        <v>244552118</v>
      </c>
      <c r="L608">
        <v>700000000</v>
      </c>
      <c r="M608">
        <v>80000000</v>
      </c>
      <c r="N608">
        <v>150000</v>
      </c>
      <c r="O608">
        <v>60000</v>
      </c>
      <c r="P608">
        <v>400000</v>
      </c>
    </row>
    <row r="609" spans="1:16" x14ac:dyDescent="0.35">
      <c r="A609">
        <v>607</v>
      </c>
      <c r="B609">
        <v>7</v>
      </c>
      <c r="C609">
        <v>2025</v>
      </c>
      <c r="D609" t="s">
        <v>714</v>
      </c>
      <c r="E609" t="s">
        <v>352</v>
      </c>
      <c r="F609">
        <v>45894</v>
      </c>
      <c r="G609" t="s">
        <v>59</v>
      </c>
      <c r="H609">
        <v>1425261</v>
      </c>
      <c r="I609">
        <v>712631</v>
      </c>
      <c r="J609">
        <v>712630</v>
      </c>
      <c r="K609">
        <v>1488552118</v>
      </c>
      <c r="L609">
        <v>3200000000</v>
      </c>
      <c r="M609">
        <v>190000000</v>
      </c>
      <c r="N609">
        <v>350000</v>
      </c>
      <c r="O609">
        <v>150000</v>
      </c>
      <c r="P609">
        <v>1500000</v>
      </c>
    </row>
    <row r="610" spans="1:16" x14ac:dyDescent="0.35">
      <c r="A610">
        <v>608</v>
      </c>
      <c r="B610">
        <v>8</v>
      </c>
      <c r="C610">
        <v>2025</v>
      </c>
      <c r="D610" t="s">
        <v>715</v>
      </c>
      <c r="E610" t="s">
        <v>538</v>
      </c>
      <c r="F610">
        <v>45789</v>
      </c>
      <c r="G610" t="s">
        <v>24</v>
      </c>
      <c r="H610">
        <v>1412159</v>
      </c>
      <c r="I610">
        <v>706080</v>
      </c>
      <c r="J610">
        <v>706079</v>
      </c>
      <c r="K610">
        <v>822552118</v>
      </c>
      <c r="L610">
        <v>2000000000</v>
      </c>
      <c r="M610">
        <v>160000000</v>
      </c>
      <c r="N610">
        <v>280000</v>
      </c>
      <c r="O610">
        <v>120000</v>
      </c>
      <c r="P610">
        <v>900000</v>
      </c>
    </row>
    <row r="611" spans="1:16" x14ac:dyDescent="0.35">
      <c r="A611">
        <v>609</v>
      </c>
      <c r="B611">
        <v>9</v>
      </c>
      <c r="C611">
        <v>2025</v>
      </c>
      <c r="D611" t="s">
        <v>716</v>
      </c>
      <c r="E611" t="s">
        <v>665</v>
      </c>
      <c r="F611">
        <v>45777</v>
      </c>
      <c r="G611" t="s">
        <v>38</v>
      </c>
      <c r="H611">
        <v>1366466</v>
      </c>
      <c r="I611">
        <v>683233</v>
      </c>
      <c r="J611">
        <v>683233</v>
      </c>
      <c r="K611">
        <v>822552118</v>
      </c>
      <c r="L611">
        <v>2200000000</v>
      </c>
      <c r="M611">
        <v>140000000</v>
      </c>
      <c r="N611">
        <v>260000</v>
      </c>
      <c r="O611">
        <v>110000</v>
      </c>
      <c r="P611">
        <v>800000</v>
      </c>
    </row>
    <row r="612" spans="1:16" x14ac:dyDescent="0.35">
      <c r="A612">
        <v>610</v>
      </c>
      <c r="B612">
        <v>10</v>
      </c>
      <c r="C612">
        <v>2025</v>
      </c>
      <c r="D612" t="s">
        <v>717</v>
      </c>
      <c r="E612" t="s">
        <v>718</v>
      </c>
      <c r="F612">
        <v>45833</v>
      </c>
      <c r="G612" t="s">
        <v>48</v>
      </c>
      <c r="H612">
        <v>1331733</v>
      </c>
      <c r="I612">
        <v>665867</v>
      </c>
      <c r="J612">
        <v>665866</v>
      </c>
      <c r="K612">
        <v>611552118</v>
      </c>
      <c r="L612">
        <v>1500000000</v>
      </c>
      <c r="M612">
        <v>120000000</v>
      </c>
      <c r="N612">
        <v>220000</v>
      </c>
      <c r="O612">
        <v>90000</v>
      </c>
      <c r="P612">
        <v>700000</v>
      </c>
    </row>
    <row r="613" spans="1:16" x14ac:dyDescent="0.35">
      <c r="A613">
        <v>611</v>
      </c>
      <c r="B613">
        <v>11</v>
      </c>
      <c r="C613">
        <v>2025</v>
      </c>
      <c r="D613" t="s">
        <v>719</v>
      </c>
      <c r="E613" t="s">
        <v>511</v>
      </c>
      <c r="F613">
        <v>45843</v>
      </c>
      <c r="G613" t="s">
        <v>452</v>
      </c>
      <c r="H613">
        <v>1286169</v>
      </c>
      <c r="I613">
        <v>643085</v>
      </c>
      <c r="J613">
        <v>643084</v>
      </c>
      <c r="K613">
        <v>744552118</v>
      </c>
      <c r="L613">
        <v>1600000000</v>
      </c>
      <c r="M613">
        <v>130000000</v>
      </c>
      <c r="N613">
        <v>240000</v>
      </c>
      <c r="O613">
        <v>100000</v>
      </c>
      <c r="P613">
        <v>800000</v>
      </c>
    </row>
    <row r="614" spans="1:16" x14ac:dyDescent="0.35">
      <c r="A614">
        <v>612</v>
      </c>
      <c r="B614">
        <v>12</v>
      </c>
      <c r="C614">
        <v>2025</v>
      </c>
      <c r="D614" t="s">
        <v>720</v>
      </c>
      <c r="E614" t="s">
        <v>559</v>
      </c>
      <c r="F614">
        <v>45728</v>
      </c>
      <c r="G614" t="s">
        <v>259</v>
      </c>
      <c r="H614">
        <v>1164577</v>
      </c>
      <c r="I614">
        <v>582289</v>
      </c>
      <c r="J614">
        <v>582288</v>
      </c>
      <c r="K614">
        <v>522552118</v>
      </c>
      <c r="L614">
        <v>1200000000</v>
      </c>
      <c r="M614">
        <v>95000000</v>
      </c>
      <c r="N614">
        <v>170000</v>
      </c>
      <c r="O614">
        <v>70000</v>
      </c>
      <c r="P614">
        <v>500000</v>
      </c>
    </row>
    <row r="615" spans="1:16" x14ac:dyDescent="0.35">
      <c r="A615">
        <v>613</v>
      </c>
      <c r="B615">
        <v>13</v>
      </c>
      <c r="C615">
        <v>2025</v>
      </c>
      <c r="D615" t="s">
        <v>721</v>
      </c>
      <c r="E615" t="s">
        <v>235</v>
      </c>
      <c r="F615">
        <v>45765</v>
      </c>
      <c r="G615" t="s">
        <v>98</v>
      </c>
      <c r="H615">
        <v>1148668</v>
      </c>
      <c r="I615">
        <v>574334</v>
      </c>
      <c r="J615">
        <v>574334</v>
      </c>
      <c r="K615">
        <v>611552118</v>
      </c>
      <c r="L615">
        <v>1400000000</v>
      </c>
      <c r="M615">
        <v>120000000</v>
      </c>
      <c r="N615">
        <v>220000</v>
      </c>
      <c r="O615">
        <v>90000</v>
      </c>
      <c r="P615">
        <v>700000</v>
      </c>
    </row>
    <row r="616" spans="1:16" x14ac:dyDescent="0.35">
      <c r="A616">
        <v>614</v>
      </c>
      <c r="B616">
        <v>14</v>
      </c>
      <c r="C616">
        <v>2025</v>
      </c>
      <c r="D616" t="s">
        <v>722</v>
      </c>
      <c r="E616" t="s">
        <v>665</v>
      </c>
      <c r="F616">
        <v>45779</v>
      </c>
      <c r="G616" t="s">
        <v>21</v>
      </c>
      <c r="H616">
        <v>1134872</v>
      </c>
      <c r="I616">
        <v>567436</v>
      </c>
      <c r="J616">
        <v>567436</v>
      </c>
      <c r="K616">
        <v>744552118</v>
      </c>
      <c r="L616">
        <v>1600000000</v>
      </c>
      <c r="M616">
        <v>130000000</v>
      </c>
      <c r="N616">
        <v>240000</v>
      </c>
      <c r="O616">
        <v>100000</v>
      </c>
      <c r="P616">
        <v>800000</v>
      </c>
    </row>
    <row r="617" spans="1:16" x14ac:dyDescent="0.35">
      <c r="A617">
        <v>615</v>
      </c>
      <c r="B617">
        <v>15</v>
      </c>
      <c r="C617">
        <v>2025</v>
      </c>
      <c r="D617" t="s">
        <v>723</v>
      </c>
      <c r="E617" t="s">
        <v>328</v>
      </c>
      <c r="F617">
        <v>45708</v>
      </c>
      <c r="G617" t="s">
        <v>167</v>
      </c>
      <c r="H617">
        <v>1126063</v>
      </c>
      <c r="I617">
        <v>563032</v>
      </c>
      <c r="J617">
        <v>563031</v>
      </c>
      <c r="K617">
        <v>244552118</v>
      </c>
      <c r="L617">
        <v>700000000</v>
      </c>
      <c r="M617">
        <v>80000000</v>
      </c>
      <c r="N617">
        <v>150000</v>
      </c>
      <c r="O617">
        <v>60000</v>
      </c>
      <c r="P617">
        <v>400000</v>
      </c>
    </row>
    <row r="618" spans="1:16" x14ac:dyDescent="0.35">
      <c r="A618">
        <v>616</v>
      </c>
      <c r="B618">
        <v>16</v>
      </c>
      <c r="C618">
        <v>2025</v>
      </c>
      <c r="D618" t="s">
        <v>724</v>
      </c>
      <c r="E618" t="s">
        <v>559</v>
      </c>
      <c r="F618">
        <v>45734</v>
      </c>
      <c r="G618" t="s">
        <v>167</v>
      </c>
      <c r="H618">
        <v>1069959</v>
      </c>
      <c r="I618">
        <v>534980</v>
      </c>
      <c r="J618">
        <v>534979</v>
      </c>
      <c r="K618">
        <v>522552118</v>
      </c>
      <c r="L618">
        <v>1200000000</v>
      </c>
      <c r="M618">
        <v>95000000</v>
      </c>
      <c r="N618">
        <v>170000</v>
      </c>
      <c r="O618">
        <v>70000</v>
      </c>
      <c r="P618">
        <v>500000</v>
      </c>
    </row>
    <row r="619" spans="1:16" x14ac:dyDescent="0.35">
      <c r="A619">
        <v>617</v>
      </c>
      <c r="B619">
        <v>17</v>
      </c>
      <c r="C619">
        <v>2025</v>
      </c>
      <c r="D619" t="s">
        <v>725</v>
      </c>
      <c r="E619" t="s">
        <v>328</v>
      </c>
      <c r="F619">
        <v>45799</v>
      </c>
      <c r="G619" t="s">
        <v>24</v>
      </c>
      <c r="H619">
        <v>1067147</v>
      </c>
      <c r="I619">
        <v>533574</v>
      </c>
      <c r="J619">
        <v>533573</v>
      </c>
      <c r="K619">
        <v>822552118</v>
      </c>
      <c r="L619">
        <v>2100000000</v>
      </c>
      <c r="M619">
        <v>160000000</v>
      </c>
      <c r="N619">
        <v>280000</v>
      </c>
      <c r="O619">
        <v>120000</v>
      </c>
      <c r="P619">
        <v>1000000</v>
      </c>
    </row>
    <row r="620" spans="1:16" x14ac:dyDescent="0.35">
      <c r="A620">
        <v>618</v>
      </c>
      <c r="B620">
        <v>18</v>
      </c>
      <c r="C620">
        <v>2025</v>
      </c>
      <c r="D620" t="s">
        <v>726</v>
      </c>
      <c r="E620" t="s">
        <v>727</v>
      </c>
      <c r="F620">
        <v>46080</v>
      </c>
      <c r="G620" t="s">
        <v>59</v>
      </c>
      <c r="H620">
        <v>1066861</v>
      </c>
      <c r="I620">
        <v>533431</v>
      </c>
      <c r="J620">
        <v>533430</v>
      </c>
      <c r="K620">
        <v>522552118</v>
      </c>
      <c r="L620">
        <v>1200000000</v>
      </c>
      <c r="M620">
        <v>95000000</v>
      </c>
      <c r="N620">
        <v>170000</v>
      </c>
      <c r="O620">
        <v>70000</v>
      </c>
      <c r="P620">
        <v>500000</v>
      </c>
    </row>
    <row r="621" spans="1:16" x14ac:dyDescent="0.35">
      <c r="A621">
        <v>619</v>
      </c>
      <c r="B621">
        <v>19</v>
      </c>
      <c r="C621">
        <v>2025</v>
      </c>
      <c r="D621" t="s">
        <v>728</v>
      </c>
      <c r="E621" t="s">
        <v>352</v>
      </c>
      <c r="F621">
        <v>45894</v>
      </c>
      <c r="G621" t="s">
        <v>59</v>
      </c>
      <c r="H621">
        <v>1015394</v>
      </c>
      <c r="I621">
        <v>507697</v>
      </c>
      <c r="J621">
        <v>507697</v>
      </c>
      <c r="K621">
        <v>1122552118</v>
      </c>
      <c r="L621">
        <v>2800000000</v>
      </c>
      <c r="M621">
        <v>180000000</v>
      </c>
      <c r="N621">
        <v>350000</v>
      </c>
      <c r="O621">
        <v>150000</v>
      </c>
      <c r="P621">
        <v>1500000</v>
      </c>
    </row>
    <row r="622" spans="1:16" x14ac:dyDescent="0.35">
      <c r="A622">
        <v>620</v>
      </c>
      <c r="B622">
        <v>20</v>
      </c>
      <c r="C622">
        <v>2025</v>
      </c>
      <c r="D622" t="s">
        <v>729</v>
      </c>
      <c r="E622" t="s">
        <v>249</v>
      </c>
      <c r="F622">
        <v>45703</v>
      </c>
      <c r="G622" t="s">
        <v>172</v>
      </c>
      <c r="H622">
        <v>990662</v>
      </c>
      <c r="I622">
        <v>495331</v>
      </c>
      <c r="J622">
        <v>495331</v>
      </c>
      <c r="K622">
        <v>188552118</v>
      </c>
      <c r="L622">
        <v>600000000</v>
      </c>
      <c r="M622">
        <v>70000000</v>
      </c>
      <c r="N622">
        <v>140000</v>
      </c>
      <c r="O622">
        <v>60000</v>
      </c>
      <c r="P622">
        <v>400000</v>
      </c>
    </row>
    <row r="623" spans="1:16" x14ac:dyDescent="0.35">
      <c r="A623">
        <v>621</v>
      </c>
      <c r="B623">
        <v>21</v>
      </c>
      <c r="C623">
        <v>2025</v>
      </c>
      <c r="D623" t="s">
        <v>730</v>
      </c>
      <c r="E623" t="s">
        <v>582</v>
      </c>
      <c r="F623">
        <v>45721</v>
      </c>
      <c r="G623" t="s">
        <v>731</v>
      </c>
      <c r="H623">
        <v>985947</v>
      </c>
      <c r="I623">
        <v>492974</v>
      </c>
      <c r="J623">
        <v>492973</v>
      </c>
      <c r="K623">
        <v>522552118</v>
      </c>
      <c r="L623">
        <v>1200000000</v>
      </c>
      <c r="M623">
        <v>90000000</v>
      </c>
      <c r="N623">
        <v>160000</v>
      </c>
      <c r="O623">
        <v>70000</v>
      </c>
      <c r="P623">
        <v>500000</v>
      </c>
    </row>
    <row r="624" spans="1:16" x14ac:dyDescent="0.35">
      <c r="A624">
        <v>622</v>
      </c>
      <c r="B624">
        <v>22</v>
      </c>
      <c r="C624">
        <v>2025</v>
      </c>
      <c r="D624" t="s">
        <v>732</v>
      </c>
      <c r="E624" t="s">
        <v>45</v>
      </c>
      <c r="F624">
        <v>45787</v>
      </c>
      <c r="G624" t="s">
        <v>24</v>
      </c>
      <c r="H624">
        <v>974731</v>
      </c>
      <c r="I624">
        <v>487366</v>
      </c>
      <c r="J624">
        <v>487365</v>
      </c>
      <c r="K624">
        <v>611552118</v>
      </c>
      <c r="L624">
        <v>1500000000</v>
      </c>
      <c r="M624">
        <v>140000000</v>
      </c>
      <c r="N624">
        <v>260000</v>
      </c>
      <c r="O624">
        <v>110000</v>
      </c>
      <c r="P624">
        <v>800000</v>
      </c>
    </row>
    <row r="625" spans="1:16" x14ac:dyDescent="0.35">
      <c r="A625">
        <v>623</v>
      </c>
      <c r="B625">
        <v>23</v>
      </c>
      <c r="C625">
        <v>2025</v>
      </c>
      <c r="D625" t="s">
        <v>733</v>
      </c>
      <c r="E625" t="s">
        <v>45</v>
      </c>
      <c r="F625">
        <v>45823</v>
      </c>
      <c r="G625" t="s">
        <v>24</v>
      </c>
      <c r="H625">
        <v>959579</v>
      </c>
      <c r="I625">
        <v>479790</v>
      </c>
      <c r="J625">
        <v>479789</v>
      </c>
      <c r="K625">
        <v>744552118</v>
      </c>
      <c r="L625">
        <v>1800000000</v>
      </c>
      <c r="M625">
        <v>150000000</v>
      </c>
      <c r="N625">
        <v>270000</v>
      </c>
      <c r="O625">
        <v>120000</v>
      </c>
      <c r="P625">
        <v>900000</v>
      </c>
    </row>
    <row r="626" spans="1:16" x14ac:dyDescent="0.35">
      <c r="A626">
        <v>624</v>
      </c>
      <c r="B626">
        <v>24</v>
      </c>
      <c r="C626">
        <v>2025</v>
      </c>
      <c r="D626" t="s">
        <v>734</v>
      </c>
      <c r="E626" t="s">
        <v>20</v>
      </c>
      <c r="F626">
        <v>45748</v>
      </c>
      <c r="G626" t="s">
        <v>85</v>
      </c>
      <c r="H626">
        <v>871487</v>
      </c>
      <c r="I626">
        <v>522892</v>
      </c>
      <c r="J626">
        <v>348595</v>
      </c>
      <c r="K626">
        <v>522552118</v>
      </c>
      <c r="L626">
        <v>1200000000</v>
      </c>
      <c r="M626">
        <v>100000000</v>
      </c>
      <c r="N626">
        <v>180000</v>
      </c>
      <c r="O626">
        <v>80000</v>
      </c>
      <c r="P626">
        <v>500000</v>
      </c>
    </row>
    <row r="627" spans="1:16" x14ac:dyDescent="0.35">
      <c r="A627">
        <v>625</v>
      </c>
      <c r="B627">
        <v>25</v>
      </c>
      <c r="C627">
        <v>2025</v>
      </c>
      <c r="D627" t="s">
        <v>735</v>
      </c>
      <c r="E627" t="s">
        <v>582</v>
      </c>
      <c r="F627">
        <v>45757</v>
      </c>
      <c r="G627" t="s">
        <v>736</v>
      </c>
      <c r="H627">
        <v>829042</v>
      </c>
      <c r="I627">
        <v>497425</v>
      </c>
      <c r="J627">
        <v>331617</v>
      </c>
      <c r="K627">
        <v>611552118</v>
      </c>
      <c r="L627">
        <v>1400000000</v>
      </c>
      <c r="M627">
        <v>110000000</v>
      </c>
      <c r="N627">
        <v>200000</v>
      </c>
      <c r="O627">
        <v>80000</v>
      </c>
      <c r="P627">
        <v>600000</v>
      </c>
    </row>
    <row r="628" spans="1:16" x14ac:dyDescent="0.35">
      <c r="A628">
        <v>626</v>
      </c>
      <c r="B628">
        <v>26</v>
      </c>
      <c r="C628">
        <v>2025</v>
      </c>
      <c r="D628" t="s">
        <v>737</v>
      </c>
      <c r="E628" t="s">
        <v>235</v>
      </c>
      <c r="F628">
        <v>45778</v>
      </c>
      <c r="G628" t="s">
        <v>98</v>
      </c>
      <c r="H628">
        <v>787366</v>
      </c>
      <c r="I628">
        <v>472420</v>
      </c>
      <c r="J628">
        <v>314946</v>
      </c>
      <c r="K628">
        <v>611552118</v>
      </c>
      <c r="L628">
        <v>1400000000</v>
      </c>
      <c r="M628">
        <v>120000000</v>
      </c>
      <c r="N628">
        <v>220000</v>
      </c>
      <c r="O628">
        <v>90000</v>
      </c>
      <c r="P628">
        <v>700000</v>
      </c>
    </row>
    <row r="629" spans="1:16" x14ac:dyDescent="0.35">
      <c r="A629">
        <v>627</v>
      </c>
      <c r="B629">
        <v>27</v>
      </c>
      <c r="C629">
        <v>2025</v>
      </c>
      <c r="D629" t="s">
        <v>738</v>
      </c>
      <c r="E629" t="s">
        <v>739</v>
      </c>
      <c r="F629">
        <v>44564</v>
      </c>
      <c r="G629" t="s">
        <v>21</v>
      </c>
      <c r="H629">
        <v>786281</v>
      </c>
      <c r="I629">
        <v>471769</v>
      </c>
      <c r="J629">
        <v>314512</v>
      </c>
      <c r="K629">
        <v>822552118</v>
      </c>
      <c r="L629">
        <v>2000000000</v>
      </c>
      <c r="M629">
        <v>150000000</v>
      </c>
      <c r="N629">
        <v>400000</v>
      </c>
      <c r="O629">
        <v>150000</v>
      </c>
      <c r="P629">
        <v>1200000</v>
      </c>
    </row>
    <row r="630" spans="1:16" x14ac:dyDescent="0.35">
      <c r="A630">
        <v>628</v>
      </c>
      <c r="B630">
        <v>28</v>
      </c>
      <c r="C630">
        <v>2025</v>
      </c>
      <c r="D630" t="s">
        <v>740</v>
      </c>
      <c r="E630" t="s">
        <v>37</v>
      </c>
      <c r="F630">
        <v>45813</v>
      </c>
      <c r="G630" t="s">
        <v>18</v>
      </c>
      <c r="H630">
        <v>765171</v>
      </c>
      <c r="I630">
        <v>459103</v>
      </c>
      <c r="J630">
        <v>306068</v>
      </c>
      <c r="K630">
        <v>1122552118</v>
      </c>
      <c r="L630">
        <v>2200000000</v>
      </c>
      <c r="M630">
        <v>140000000</v>
      </c>
      <c r="N630">
        <v>260000</v>
      </c>
      <c r="O630">
        <v>110000</v>
      </c>
      <c r="P630">
        <v>800000</v>
      </c>
    </row>
    <row r="631" spans="1:16" x14ac:dyDescent="0.35">
      <c r="A631">
        <v>629</v>
      </c>
      <c r="B631">
        <v>29</v>
      </c>
      <c r="C631">
        <v>2025</v>
      </c>
      <c r="D631" t="s">
        <v>741</v>
      </c>
      <c r="E631" t="s">
        <v>97</v>
      </c>
      <c r="F631">
        <v>45797</v>
      </c>
      <c r="G631" t="s">
        <v>452</v>
      </c>
      <c r="H631">
        <v>742505</v>
      </c>
      <c r="I631">
        <v>445503</v>
      </c>
      <c r="J631">
        <v>297002</v>
      </c>
      <c r="K631">
        <v>611552118</v>
      </c>
      <c r="L631">
        <v>1300000000</v>
      </c>
      <c r="M631">
        <v>120000000</v>
      </c>
      <c r="N631">
        <v>220000</v>
      </c>
      <c r="O631">
        <v>90000</v>
      </c>
      <c r="P631">
        <v>700000</v>
      </c>
    </row>
    <row r="632" spans="1:16" x14ac:dyDescent="0.35">
      <c r="A632">
        <v>630</v>
      </c>
      <c r="B632">
        <v>30</v>
      </c>
      <c r="C632">
        <v>2025</v>
      </c>
      <c r="D632" t="s">
        <v>742</v>
      </c>
      <c r="E632" t="s">
        <v>417</v>
      </c>
      <c r="F632">
        <v>45805</v>
      </c>
      <c r="G632" t="s">
        <v>24</v>
      </c>
      <c r="H632">
        <v>736712</v>
      </c>
      <c r="I632">
        <v>442027</v>
      </c>
      <c r="J632">
        <v>294685</v>
      </c>
      <c r="K632">
        <v>822552118</v>
      </c>
      <c r="L632">
        <v>2100000000</v>
      </c>
      <c r="M632">
        <v>160000000</v>
      </c>
      <c r="N632">
        <v>280000</v>
      </c>
      <c r="O632">
        <v>120000</v>
      </c>
      <c r="P632">
        <v>1000000</v>
      </c>
    </row>
    <row r="633" spans="1:16" x14ac:dyDescent="0.35">
      <c r="A633">
        <v>631</v>
      </c>
      <c r="B633">
        <v>31</v>
      </c>
      <c r="C633">
        <v>2025</v>
      </c>
      <c r="D633" t="s">
        <v>743</v>
      </c>
      <c r="E633" t="s">
        <v>646</v>
      </c>
      <c r="F633">
        <v>45816</v>
      </c>
      <c r="G633" t="s">
        <v>367</v>
      </c>
      <c r="H633">
        <v>711647</v>
      </c>
      <c r="I633">
        <v>426988</v>
      </c>
      <c r="J633">
        <v>284659</v>
      </c>
      <c r="K633">
        <v>822552118</v>
      </c>
      <c r="L633">
        <v>1800000000</v>
      </c>
      <c r="M633">
        <v>120000000</v>
      </c>
      <c r="N633">
        <v>200000</v>
      </c>
      <c r="O633">
        <v>90000</v>
      </c>
      <c r="P633">
        <v>600000</v>
      </c>
    </row>
    <row r="634" spans="1:16" x14ac:dyDescent="0.35">
      <c r="A634">
        <v>632</v>
      </c>
      <c r="B634">
        <v>32</v>
      </c>
      <c r="C634">
        <v>2025</v>
      </c>
      <c r="D634" t="s">
        <v>744</v>
      </c>
      <c r="E634" t="s">
        <v>427</v>
      </c>
      <c r="F634">
        <v>44708</v>
      </c>
      <c r="G634" t="s">
        <v>21</v>
      </c>
      <c r="H634">
        <v>694672</v>
      </c>
      <c r="I634">
        <v>416803</v>
      </c>
      <c r="J634">
        <v>277869</v>
      </c>
      <c r="K634">
        <v>1744552118</v>
      </c>
      <c r="L634">
        <v>3000000000</v>
      </c>
      <c r="M634">
        <v>220000000</v>
      </c>
      <c r="N634">
        <v>600000</v>
      </c>
      <c r="O634">
        <v>250000</v>
      </c>
      <c r="P634">
        <v>2000000</v>
      </c>
    </row>
    <row r="635" spans="1:16" x14ac:dyDescent="0.35">
      <c r="A635">
        <v>633</v>
      </c>
      <c r="B635">
        <v>33</v>
      </c>
      <c r="C635">
        <v>2025</v>
      </c>
      <c r="D635" t="s">
        <v>745</v>
      </c>
      <c r="E635" t="s">
        <v>651</v>
      </c>
      <c r="F635">
        <v>43346</v>
      </c>
      <c r="G635" t="s">
        <v>24</v>
      </c>
      <c r="H635">
        <v>660326</v>
      </c>
      <c r="I635">
        <v>396196</v>
      </c>
      <c r="J635">
        <v>264130</v>
      </c>
      <c r="K635">
        <v>1122552118</v>
      </c>
      <c r="L635">
        <v>2200000000</v>
      </c>
      <c r="M635">
        <v>200000000</v>
      </c>
      <c r="N635">
        <v>500000</v>
      </c>
      <c r="O635">
        <v>200000</v>
      </c>
      <c r="P635">
        <v>1800000</v>
      </c>
    </row>
    <row r="636" spans="1:16" x14ac:dyDescent="0.35">
      <c r="A636">
        <v>634</v>
      </c>
      <c r="B636">
        <v>34</v>
      </c>
      <c r="C636">
        <v>2025</v>
      </c>
      <c r="D636" t="s">
        <v>746</v>
      </c>
      <c r="E636" t="s">
        <v>433</v>
      </c>
      <c r="F636">
        <v>45839</v>
      </c>
      <c r="G636" t="s">
        <v>38</v>
      </c>
      <c r="H636">
        <v>644960</v>
      </c>
      <c r="I636">
        <v>386976</v>
      </c>
      <c r="J636">
        <v>257984</v>
      </c>
      <c r="K636">
        <v>822552118</v>
      </c>
      <c r="L636">
        <v>2000000000</v>
      </c>
      <c r="M636">
        <v>150000000</v>
      </c>
      <c r="N636">
        <v>260000</v>
      </c>
      <c r="O636">
        <v>110000</v>
      </c>
      <c r="P636">
        <v>800000</v>
      </c>
    </row>
    <row r="637" spans="1:16" x14ac:dyDescent="0.35">
      <c r="A637">
        <v>635</v>
      </c>
      <c r="B637">
        <v>35</v>
      </c>
      <c r="C637">
        <v>2025</v>
      </c>
      <c r="D637" t="s">
        <v>747</v>
      </c>
      <c r="E637" t="s">
        <v>30</v>
      </c>
      <c r="F637">
        <v>45826</v>
      </c>
      <c r="G637" t="s">
        <v>18</v>
      </c>
      <c r="H637">
        <v>643272</v>
      </c>
      <c r="I637">
        <v>385963</v>
      </c>
      <c r="J637">
        <v>257309</v>
      </c>
      <c r="K637">
        <v>1122552118</v>
      </c>
      <c r="L637">
        <v>2400000000</v>
      </c>
      <c r="M637">
        <v>180000000</v>
      </c>
      <c r="N637">
        <v>320000</v>
      </c>
      <c r="O637">
        <v>140000</v>
      </c>
      <c r="P637">
        <v>1200000</v>
      </c>
    </row>
    <row r="638" spans="1:16" x14ac:dyDescent="0.35">
      <c r="A638">
        <v>636</v>
      </c>
      <c r="B638">
        <v>36</v>
      </c>
      <c r="C638">
        <v>2025</v>
      </c>
      <c r="D638" t="s">
        <v>748</v>
      </c>
      <c r="E638" t="s">
        <v>84</v>
      </c>
      <c r="F638">
        <v>45787</v>
      </c>
      <c r="G638" t="s">
        <v>85</v>
      </c>
      <c r="H638">
        <v>639849</v>
      </c>
      <c r="I638">
        <v>383909</v>
      </c>
      <c r="J638">
        <v>255940</v>
      </c>
      <c r="K638">
        <v>988552118</v>
      </c>
      <c r="L638">
        <v>2000000000</v>
      </c>
      <c r="M638">
        <v>160000000</v>
      </c>
      <c r="N638">
        <v>280000</v>
      </c>
      <c r="O638">
        <v>120000</v>
      </c>
      <c r="P638">
        <v>900000</v>
      </c>
    </row>
    <row r="639" spans="1:16" x14ac:dyDescent="0.35">
      <c r="A639">
        <v>637</v>
      </c>
      <c r="B639">
        <v>37</v>
      </c>
      <c r="C639">
        <v>2025</v>
      </c>
      <c r="D639" t="s">
        <v>749</v>
      </c>
      <c r="E639" t="s">
        <v>391</v>
      </c>
      <c r="F639">
        <v>45728</v>
      </c>
      <c r="G639" t="s">
        <v>602</v>
      </c>
      <c r="H639">
        <v>612633</v>
      </c>
      <c r="I639">
        <v>367580</v>
      </c>
      <c r="J639">
        <v>245053</v>
      </c>
      <c r="K639">
        <v>244552118</v>
      </c>
      <c r="L639">
        <v>700000000</v>
      </c>
      <c r="M639">
        <v>80000000</v>
      </c>
      <c r="N639">
        <v>140000</v>
      </c>
      <c r="O639">
        <v>60000</v>
      </c>
      <c r="P639">
        <v>300000</v>
      </c>
    </row>
    <row r="640" spans="1:16" x14ac:dyDescent="0.35">
      <c r="A640">
        <v>638</v>
      </c>
      <c r="B640">
        <v>38</v>
      </c>
      <c r="C640">
        <v>2025</v>
      </c>
      <c r="D640" t="s">
        <v>750</v>
      </c>
      <c r="E640" t="s">
        <v>751</v>
      </c>
      <c r="F640">
        <v>45870</v>
      </c>
      <c r="G640" t="s">
        <v>18</v>
      </c>
      <c r="H640">
        <v>598645</v>
      </c>
      <c r="I640">
        <v>359187</v>
      </c>
      <c r="J640">
        <v>239458</v>
      </c>
      <c r="K640">
        <v>1744552118</v>
      </c>
      <c r="L640">
        <v>3800000000</v>
      </c>
      <c r="M640">
        <v>260000000</v>
      </c>
      <c r="N640">
        <v>700000</v>
      </c>
      <c r="O640">
        <v>300000</v>
      </c>
      <c r="P640">
        <v>3800000</v>
      </c>
    </row>
    <row r="641" spans="1:16" x14ac:dyDescent="0.35">
      <c r="A641">
        <v>639</v>
      </c>
      <c r="B641">
        <v>39</v>
      </c>
      <c r="C641">
        <v>2025</v>
      </c>
      <c r="D641" t="s">
        <v>752</v>
      </c>
      <c r="E641" t="s">
        <v>646</v>
      </c>
      <c r="F641">
        <v>45792</v>
      </c>
      <c r="G641" t="s">
        <v>167</v>
      </c>
      <c r="H641">
        <v>564452</v>
      </c>
      <c r="I641">
        <v>338671</v>
      </c>
      <c r="J641">
        <v>225781</v>
      </c>
      <c r="K641">
        <v>522552118</v>
      </c>
      <c r="L641">
        <v>1200000000</v>
      </c>
      <c r="M641">
        <v>120000000</v>
      </c>
      <c r="N641">
        <v>220000</v>
      </c>
      <c r="O641">
        <v>90000</v>
      </c>
      <c r="P641">
        <v>700000</v>
      </c>
    </row>
    <row r="642" spans="1:16" x14ac:dyDescent="0.35">
      <c r="A642">
        <v>640</v>
      </c>
      <c r="B642">
        <v>40</v>
      </c>
      <c r="C642">
        <v>2025</v>
      </c>
      <c r="D642" t="s">
        <v>753</v>
      </c>
      <c r="E642" t="s">
        <v>427</v>
      </c>
      <c r="F642">
        <v>45767</v>
      </c>
      <c r="G642" t="s">
        <v>259</v>
      </c>
      <c r="H642">
        <v>560565</v>
      </c>
      <c r="I642">
        <v>336339</v>
      </c>
      <c r="J642">
        <v>224226</v>
      </c>
      <c r="K642">
        <v>522552118</v>
      </c>
      <c r="L642">
        <v>1200000000</v>
      </c>
      <c r="M642">
        <v>95000000</v>
      </c>
      <c r="N642">
        <v>170000</v>
      </c>
      <c r="O642">
        <v>70000</v>
      </c>
      <c r="P642">
        <v>500000</v>
      </c>
    </row>
    <row r="643" spans="1:16" x14ac:dyDescent="0.35">
      <c r="A643">
        <v>641</v>
      </c>
      <c r="B643">
        <v>41</v>
      </c>
      <c r="C643">
        <v>2025</v>
      </c>
      <c r="D643" t="s">
        <v>754</v>
      </c>
      <c r="E643" t="s">
        <v>755</v>
      </c>
      <c r="F643">
        <v>45775</v>
      </c>
      <c r="G643" t="s">
        <v>756</v>
      </c>
      <c r="H643">
        <v>546483</v>
      </c>
      <c r="I643">
        <v>327890</v>
      </c>
      <c r="J643">
        <v>218593</v>
      </c>
      <c r="K643">
        <v>522552118</v>
      </c>
      <c r="L643">
        <v>1100000000</v>
      </c>
      <c r="M643">
        <v>110000000</v>
      </c>
      <c r="N643">
        <v>200000</v>
      </c>
      <c r="O643">
        <v>80000</v>
      </c>
      <c r="P643">
        <v>600000</v>
      </c>
    </row>
    <row r="644" spans="1:16" x14ac:dyDescent="0.35">
      <c r="A644">
        <v>642</v>
      </c>
      <c r="B644">
        <v>42</v>
      </c>
      <c r="C644">
        <v>2025</v>
      </c>
      <c r="D644" t="s">
        <v>757</v>
      </c>
      <c r="E644" t="s">
        <v>433</v>
      </c>
      <c r="F644">
        <v>45809</v>
      </c>
      <c r="G644" t="s">
        <v>367</v>
      </c>
      <c r="H644">
        <v>543227</v>
      </c>
      <c r="I644">
        <v>325936</v>
      </c>
      <c r="J644">
        <v>217291</v>
      </c>
      <c r="K644">
        <v>822552118</v>
      </c>
      <c r="L644">
        <v>1800000000</v>
      </c>
      <c r="M644">
        <v>130000000</v>
      </c>
      <c r="N644">
        <v>240000</v>
      </c>
      <c r="O644">
        <v>100000</v>
      </c>
      <c r="P644">
        <v>800000</v>
      </c>
    </row>
    <row r="645" spans="1:16" x14ac:dyDescent="0.35">
      <c r="A645">
        <v>643</v>
      </c>
      <c r="B645">
        <v>43</v>
      </c>
      <c r="C645">
        <v>2025</v>
      </c>
      <c r="D645" t="s">
        <v>758</v>
      </c>
      <c r="E645" t="s">
        <v>759</v>
      </c>
      <c r="F645">
        <v>45789</v>
      </c>
      <c r="G645" t="s">
        <v>24</v>
      </c>
      <c r="H645">
        <v>530545</v>
      </c>
      <c r="I645">
        <v>318327</v>
      </c>
      <c r="J645">
        <v>212218</v>
      </c>
      <c r="K645">
        <v>822552118</v>
      </c>
      <c r="L645">
        <v>2000000000</v>
      </c>
      <c r="M645">
        <v>160000000</v>
      </c>
      <c r="N645">
        <v>280000</v>
      </c>
      <c r="O645">
        <v>120000</v>
      </c>
      <c r="P645">
        <v>900000</v>
      </c>
    </row>
    <row r="646" spans="1:16" x14ac:dyDescent="0.35">
      <c r="A646">
        <v>644</v>
      </c>
      <c r="B646">
        <v>44</v>
      </c>
      <c r="C646">
        <v>2025</v>
      </c>
      <c r="D646" t="s">
        <v>760</v>
      </c>
      <c r="E646" t="s">
        <v>751</v>
      </c>
      <c r="F646">
        <v>45870</v>
      </c>
      <c r="G646" t="s">
        <v>18</v>
      </c>
      <c r="H646">
        <v>508492</v>
      </c>
      <c r="I646">
        <v>305095</v>
      </c>
      <c r="J646">
        <v>203397</v>
      </c>
      <c r="K646">
        <v>1744552118</v>
      </c>
      <c r="L646">
        <v>3800000000</v>
      </c>
      <c r="M646">
        <v>260000000</v>
      </c>
      <c r="N646">
        <v>700000</v>
      </c>
      <c r="O646">
        <v>300000</v>
      </c>
      <c r="P646">
        <v>3800000</v>
      </c>
    </row>
    <row r="647" spans="1:16" x14ac:dyDescent="0.35">
      <c r="A647">
        <v>645</v>
      </c>
      <c r="B647">
        <v>45</v>
      </c>
      <c r="C647">
        <v>2025</v>
      </c>
      <c r="D647" t="s">
        <v>761</v>
      </c>
      <c r="E647" t="s">
        <v>20</v>
      </c>
      <c r="F647">
        <v>45759</v>
      </c>
      <c r="G647" t="s">
        <v>85</v>
      </c>
      <c r="H647">
        <v>482513</v>
      </c>
      <c r="I647">
        <v>289508</v>
      </c>
      <c r="J647">
        <v>193005</v>
      </c>
      <c r="K647">
        <v>522552118</v>
      </c>
      <c r="L647">
        <v>1200000000</v>
      </c>
      <c r="M647">
        <v>100000000</v>
      </c>
      <c r="N647">
        <v>180000</v>
      </c>
      <c r="O647">
        <v>70000</v>
      </c>
      <c r="P647">
        <v>500000</v>
      </c>
    </row>
    <row r="648" spans="1:16" x14ac:dyDescent="0.35">
      <c r="A648">
        <v>646</v>
      </c>
      <c r="B648">
        <v>46</v>
      </c>
      <c r="C648">
        <v>2025</v>
      </c>
      <c r="D648" t="s">
        <v>762</v>
      </c>
      <c r="E648" t="s">
        <v>763</v>
      </c>
      <c r="F648">
        <v>45738</v>
      </c>
      <c r="G648" t="s">
        <v>59</v>
      </c>
      <c r="H648">
        <v>482064</v>
      </c>
      <c r="I648">
        <v>289238</v>
      </c>
      <c r="J648">
        <v>192826</v>
      </c>
      <c r="K648">
        <v>522552118</v>
      </c>
      <c r="L648">
        <v>1200000000</v>
      </c>
      <c r="M648">
        <v>95000000</v>
      </c>
      <c r="N648">
        <v>170000</v>
      </c>
      <c r="O648">
        <v>70000</v>
      </c>
      <c r="P648">
        <v>500000</v>
      </c>
    </row>
    <row r="649" spans="1:16" x14ac:dyDescent="0.35">
      <c r="A649">
        <v>647</v>
      </c>
      <c r="B649">
        <v>47</v>
      </c>
      <c r="C649">
        <v>2025</v>
      </c>
      <c r="D649" t="s">
        <v>764</v>
      </c>
      <c r="E649" t="s">
        <v>17</v>
      </c>
      <c r="F649">
        <v>44635</v>
      </c>
      <c r="G649" t="s">
        <v>18</v>
      </c>
      <c r="H649">
        <v>478707</v>
      </c>
      <c r="I649">
        <v>287224</v>
      </c>
      <c r="J649">
        <v>191483</v>
      </c>
      <c r="K649">
        <v>1122552118</v>
      </c>
      <c r="L649">
        <v>2600000000</v>
      </c>
      <c r="M649">
        <v>300000000</v>
      </c>
      <c r="N649">
        <v>900000</v>
      </c>
      <c r="O649">
        <v>400000</v>
      </c>
      <c r="P649">
        <v>4200000</v>
      </c>
    </row>
    <row r="650" spans="1:16" x14ac:dyDescent="0.35">
      <c r="A650">
        <v>648</v>
      </c>
      <c r="B650">
        <v>48</v>
      </c>
      <c r="C650">
        <v>2025</v>
      </c>
      <c r="D650" t="s">
        <v>765</v>
      </c>
      <c r="E650" t="s">
        <v>97</v>
      </c>
      <c r="F650">
        <v>45716</v>
      </c>
      <c r="G650" t="s">
        <v>167</v>
      </c>
      <c r="H650">
        <v>473602</v>
      </c>
      <c r="I650">
        <v>284161</v>
      </c>
      <c r="J650">
        <v>189441</v>
      </c>
      <c r="K650">
        <v>244552118</v>
      </c>
      <c r="L650">
        <v>700000000</v>
      </c>
      <c r="M650">
        <v>80000000</v>
      </c>
      <c r="N650">
        <v>150000</v>
      </c>
      <c r="O650">
        <v>60000</v>
      </c>
      <c r="P650">
        <v>400000</v>
      </c>
    </row>
    <row r="651" spans="1:16" x14ac:dyDescent="0.35">
      <c r="A651">
        <v>649</v>
      </c>
      <c r="B651">
        <v>49</v>
      </c>
      <c r="C651">
        <v>2025</v>
      </c>
      <c r="D651" t="s">
        <v>766</v>
      </c>
      <c r="E651" t="s">
        <v>656</v>
      </c>
      <c r="F651">
        <v>45802</v>
      </c>
      <c r="G651" t="s">
        <v>18</v>
      </c>
      <c r="H651">
        <v>465511</v>
      </c>
      <c r="I651">
        <v>279307</v>
      </c>
      <c r="J651">
        <v>186204</v>
      </c>
      <c r="K651">
        <v>1122552118</v>
      </c>
      <c r="L651">
        <v>2200000000</v>
      </c>
      <c r="M651">
        <v>140000000</v>
      </c>
      <c r="N651">
        <v>260000</v>
      </c>
      <c r="O651">
        <v>110000</v>
      </c>
      <c r="P651">
        <v>800000</v>
      </c>
    </row>
    <row r="652" spans="1:16" x14ac:dyDescent="0.35">
      <c r="A652">
        <v>650</v>
      </c>
      <c r="B652">
        <v>50</v>
      </c>
      <c r="C652">
        <v>2025</v>
      </c>
      <c r="D652" t="s">
        <v>767</v>
      </c>
      <c r="E652" t="s">
        <v>768</v>
      </c>
      <c r="F652">
        <v>45765</v>
      </c>
      <c r="G652" t="s">
        <v>259</v>
      </c>
      <c r="H652">
        <v>447420</v>
      </c>
      <c r="I652">
        <v>268452</v>
      </c>
      <c r="J652">
        <v>178968</v>
      </c>
      <c r="K652">
        <v>522552118</v>
      </c>
      <c r="L652">
        <v>1200000000</v>
      </c>
      <c r="M652">
        <v>95000000</v>
      </c>
      <c r="N652">
        <v>170000</v>
      </c>
      <c r="O652">
        <v>70000</v>
      </c>
      <c r="P652">
        <v>500000</v>
      </c>
    </row>
    <row r="653" spans="1:16" x14ac:dyDescent="0.35">
      <c r="A653">
        <v>651</v>
      </c>
      <c r="B653">
        <v>51</v>
      </c>
      <c r="C653">
        <v>2025</v>
      </c>
      <c r="D653" t="s">
        <v>769</v>
      </c>
      <c r="E653" t="s">
        <v>531</v>
      </c>
      <c r="F653">
        <v>45838</v>
      </c>
      <c r="G653" t="s">
        <v>18</v>
      </c>
      <c r="H653">
        <v>445343</v>
      </c>
      <c r="I653">
        <v>267206</v>
      </c>
      <c r="J653">
        <v>178137</v>
      </c>
      <c r="K653">
        <v>1122552118</v>
      </c>
      <c r="L653">
        <v>2400000000</v>
      </c>
      <c r="M653">
        <v>180000000</v>
      </c>
      <c r="N653">
        <v>320000</v>
      </c>
      <c r="O653">
        <v>140000</v>
      </c>
      <c r="P653">
        <v>1200000</v>
      </c>
    </row>
    <row r="654" spans="1:16" x14ac:dyDescent="0.35">
      <c r="A654">
        <v>652</v>
      </c>
      <c r="B654">
        <v>52</v>
      </c>
      <c r="C654">
        <v>2025</v>
      </c>
      <c r="D654" t="s">
        <v>298</v>
      </c>
      <c r="E654" t="s">
        <v>538</v>
      </c>
      <c r="F654">
        <v>45087</v>
      </c>
      <c r="G654" t="s">
        <v>98</v>
      </c>
      <c r="H654">
        <v>442881</v>
      </c>
      <c r="I654">
        <v>265729</v>
      </c>
      <c r="J654">
        <v>177152</v>
      </c>
      <c r="K654">
        <v>144118552</v>
      </c>
      <c r="L654">
        <v>300000000</v>
      </c>
      <c r="M654">
        <v>40000000</v>
      </c>
      <c r="N654">
        <v>80000</v>
      </c>
      <c r="O654">
        <v>30000</v>
      </c>
      <c r="P654">
        <v>200000</v>
      </c>
    </row>
    <row r="655" spans="1:16" x14ac:dyDescent="0.35">
      <c r="A655">
        <v>653</v>
      </c>
      <c r="B655">
        <v>53</v>
      </c>
      <c r="C655">
        <v>2025</v>
      </c>
      <c r="D655" t="s">
        <v>770</v>
      </c>
      <c r="E655" t="s">
        <v>58</v>
      </c>
      <c r="F655">
        <v>45818</v>
      </c>
      <c r="G655" t="s">
        <v>48</v>
      </c>
      <c r="H655">
        <v>431261</v>
      </c>
      <c r="I655">
        <v>258757</v>
      </c>
      <c r="J655">
        <v>172504</v>
      </c>
      <c r="K655">
        <v>611552118</v>
      </c>
      <c r="L655">
        <v>1500000000</v>
      </c>
      <c r="M655">
        <v>120000000</v>
      </c>
      <c r="N655">
        <v>220000</v>
      </c>
      <c r="O655">
        <v>90000</v>
      </c>
      <c r="P655">
        <v>700000</v>
      </c>
    </row>
    <row r="656" spans="1:16" x14ac:dyDescent="0.35">
      <c r="A656">
        <v>654</v>
      </c>
      <c r="B656">
        <v>54</v>
      </c>
      <c r="C656">
        <v>2025</v>
      </c>
      <c r="D656" t="s">
        <v>771</v>
      </c>
      <c r="E656" t="s">
        <v>772</v>
      </c>
      <c r="F656">
        <v>45858</v>
      </c>
      <c r="G656" t="s">
        <v>215</v>
      </c>
      <c r="H656">
        <v>424611</v>
      </c>
      <c r="I656">
        <v>254767</v>
      </c>
      <c r="J656">
        <v>169844</v>
      </c>
      <c r="K656">
        <v>1488552118</v>
      </c>
      <c r="L656">
        <v>2400000000</v>
      </c>
      <c r="M656">
        <v>180000000</v>
      </c>
      <c r="N656">
        <v>320000</v>
      </c>
      <c r="O656">
        <v>140000</v>
      </c>
      <c r="P656">
        <v>1800000</v>
      </c>
    </row>
    <row r="657" spans="1:16" x14ac:dyDescent="0.35">
      <c r="A657">
        <v>655</v>
      </c>
      <c r="B657">
        <v>55</v>
      </c>
      <c r="C657">
        <v>2025</v>
      </c>
      <c r="D657" t="s">
        <v>773</v>
      </c>
      <c r="E657" t="s">
        <v>104</v>
      </c>
      <c r="F657">
        <v>45807</v>
      </c>
      <c r="G657" t="s">
        <v>38</v>
      </c>
      <c r="H657">
        <v>415555</v>
      </c>
      <c r="I657">
        <v>249333</v>
      </c>
      <c r="J657">
        <v>166222</v>
      </c>
      <c r="K657">
        <v>988552118</v>
      </c>
      <c r="L657">
        <v>2000000000</v>
      </c>
      <c r="M657">
        <v>160000000</v>
      </c>
      <c r="N657">
        <v>280000</v>
      </c>
      <c r="O657">
        <v>120000</v>
      </c>
      <c r="P657">
        <v>1000000</v>
      </c>
    </row>
    <row r="658" spans="1:16" x14ac:dyDescent="0.35">
      <c r="A658">
        <v>656</v>
      </c>
      <c r="B658">
        <v>56</v>
      </c>
      <c r="C658">
        <v>2025</v>
      </c>
      <c r="D658" t="s">
        <v>774</v>
      </c>
      <c r="E658" t="s">
        <v>775</v>
      </c>
      <c r="F658">
        <v>45792</v>
      </c>
      <c r="G658" t="s">
        <v>24</v>
      </c>
      <c r="H658">
        <v>407160</v>
      </c>
      <c r="I658">
        <v>244296</v>
      </c>
      <c r="J658">
        <v>162864</v>
      </c>
      <c r="K658">
        <v>611552118</v>
      </c>
      <c r="L658">
        <v>1500000000</v>
      </c>
      <c r="M658">
        <v>140000000</v>
      </c>
      <c r="N658">
        <v>260000</v>
      </c>
      <c r="O658">
        <v>110000</v>
      </c>
      <c r="P658">
        <v>800000</v>
      </c>
    </row>
    <row r="659" spans="1:16" x14ac:dyDescent="0.35">
      <c r="A659">
        <v>657</v>
      </c>
      <c r="B659">
        <v>57</v>
      </c>
      <c r="C659">
        <v>2025</v>
      </c>
      <c r="D659" t="s">
        <v>776</v>
      </c>
      <c r="E659" t="s">
        <v>689</v>
      </c>
      <c r="F659">
        <v>45726</v>
      </c>
      <c r="G659" t="s">
        <v>602</v>
      </c>
      <c r="H659">
        <v>406744</v>
      </c>
      <c r="I659">
        <v>244046</v>
      </c>
      <c r="J659">
        <v>162698</v>
      </c>
      <c r="K659">
        <v>244552118</v>
      </c>
      <c r="L659">
        <v>700000000</v>
      </c>
      <c r="M659">
        <v>80000000</v>
      </c>
      <c r="N659">
        <v>140000</v>
      </c>
      <c r="O659">
        <v>60000</v>
      </c>
      <c r="P659">
        <v>300000</v>
      </c>
    </row>
    <row r="660" spans="1:16" x14ac:dyDescent="0.35">
      <c r="A660">
        <v>658</v>
      </c>
      <c r="B660">
        <v>58</v>
      </c>
      <c r="C660">
        <v>2025</v>
      </c>
      <c r="D660" t="s">
        <v>777</v>
      </c>
      <c r="E660" t="s">
        <v>584</v>
      </c>
      <c r="F660">
        <v>45769</v>
      </c>
      <c r="G660" t="s">
        <v>167</v>
      </c>
      <c r="H660">
        <v>397108</v>
      </c>
      <c r="I660">
        <v>238265</v>
      </c>
      <c r="J660">
        <v>158843</v>
      </c>
      <c r="K660">
        <v>522552118</v>
      </c>
      <c r="L660">
        <v>1200000000</v>
      </c>
      <c r="M660">
        <v>120000000</v>
      </c>
      <c r="N660">
        <v>220000</v>
      </c>
      <c r="O660">
        <v>90000</v>
      </c>
      <c r="P660">
        <v>700000</v>
      </c>
    </row>
    <row r="661" spans="1:16" x14ac:dyDescent="0.35">
      <c r="A661">
        <v>659</v>
      </c>
      <c r="B661">
        <v>59</v>
      </c>
      <c r="C661">
        <v>2025</v>
      </c>
      <c r="D661" t="s">
        <v>778</v>
      </c>
      <c r="E661" t="s">
        <v>582</v>
      </c>
      <c r="F661">
        <v>45757</v>
      </c>
      <c r="G661" t="s">
        <v>736</v>
      </c>
      <c r="H661">
        <v>372845</v>
      </c>
      <c r="I661">
        <v>223707</v>
      </c>
      <c r="J661">
        <v>149138</v>
      </c>
      <c r="K661">
        <v>611552118</v>
      </c>
      <c r="L661">
        <v>1400000000</v>
      </c>
      <c r="M661">
        <v>110000000</v>
      </c>
      <c r="N661">
        <v>200000</v>
      </c>
      <c r="O661">
        <v>80000</v>
      </c>
      <c r="P661">
        <v>600000</v>
      </c>
    </row>
    <row r="662" spans="1:16" x14ac:dyDescent="0.35">
      <c r="A662">
        <v>660</v>
      </c>
      <c r="B662">
        <v>60</v>
      </c>
      <c r="C662">
        <v>2025</v>
      </c>
      <c r="D662" t="s">
        <v>779</v>
      </c>
      <c r="E662" t="s">
        <v>780</v>
      </c>
      <c r="F662">
        <v>45708</v>
      </c>
      <c r="G662" t="s">
        <v>24</v>
      </c>
      <c r="H662">
        <v>361295</v>
      </c>
      <c r="I662">
        <v>216777</v>
      </c>
      <c r="J662">
        <v>144518</v>
      </c>
      <c r="K662">
        <v>244552118</v>
      </c>
      <c r="L662">
        <v>700000000</v>
      </c>
      <c r="M662">
        <v>70000000</v>
      </c>
      <c r="N662">
        <v>140000</v>
      </c>
      <c r="O662">
        <v>60000</v>
      </c>
      <c r="P662">
        <v>400000</v>
      </c>
    </row>
    <row r="663" spans="1:16" x14ac:dyDescent="0.35">
      <c r="A663">
        <v>661</v>
      </c>
      <c r="B663">
        <v>61</v>
      </c>
      <c r="C663">
        <v>2025</v>
      </c>
      <c r="D663" t="s">
        <v>781</v>
      </c>
      <c r="E663" t="s">
        <v>20</v>
      </c>
      <c r="F663">
        <v>45744</v>
      </c>
      <c r="G663" t="s">
        <v>21</v>
      </c>
      <c r="H663">
        <v>353445</v>
      </c>
      <c r="I663">
        <v>212067</v>
      </c>
      <c r="J663">
        <v>141378</v>
      </c>
      <c r="K663">
        <v>744552118</v>
      </c>
      <c r="L663">
        <v>1600000000</v>
      </c>
      <c r="M663">
        <v>100000000</v>
      </c>
      <c r="N663">
        <v>180000</v>
      </c>
      <c r="O663">
        <v>70000</v>
      </c>
      <c r="P663">
        <v>500000</v>
      </c>
    </row>
    <row r="664" spans="1:16" x14ac:dyDescent="0.35">
      <c r="A664">
        <v>662</v>
      </c>
      <c r="B664">
        <v>62</v>
      </c>
      <c r="C664">
        <v>2025</v>
      </c>
      <c r="D664" t="s">
        <v>782</v>
      </c>
      <c r="E664" t="s">
        <v>214</v>
      </c>
      <c r="F664">
        <v>45858</v>
      </c>
      <c r="G664" t="s">
        <v>215</v>
      </c>
      <c r="H664">
        <v>341454</v>
      </c>
      <c r="I664">
        <v>204872</v>
      </c>
      <c r="J664">
        <v>136582</v>
      </c>
      <c r="K664">
        <v>1122552118</v>
      </c>
      <c r="L664">
        <v>2400000000</v>
      </c>
      <c r="M664">
        <v>180000000</v>
      </c>
      <c r="N664">
        <v>320000</v>
      </c>
      <c r="O664">
        <v>140000</v>
      </c>
      <c r="P664">
        <v>1800000</v>
      </c>
    </row>
    <row r="665" spans="1:16" x14ac:dyDescent="0.35">
      <c r="A665">
        <v>663</v>
      </c>
      <c r="B665">
        <v>63</v>
      </c>
      <c r="C665">
        <v>2025</v>
      </c>
      <c r="D665" t="s">
        <v>783</v>
      </c>
      <c r="E665" t="s">
        <v>37</v>
      </c>
      <c r="F665">
        <v>45335</v>
      </c>
      <c r="G665" t="s">
        <v>24</v>
      </c>
      <c r="H665">
        <v>333616</v>
      </c>
      <c r="I665">
        <v>200170</v>
      </c>
      <c r="J665">
        <v>133446</v>
      </c>
      <c r="K665">
        <v>822552118</v>
      </c>
      <c r="L665">
        <v>2000000000</v>
      </c>
      <c r="M665">
        <v>200000000</v>
      </c>
      <c r="N665">
        <v>500000</v>
      </c>
      <c r="O665">
        <v>200000</v>
      </c>
      <c r="P665">
        <v>1800000</v>
      </c>
    </row>
    <row r="666" spans="1:16" x14ac:dyDescent="0.35">
      <c r="A666">
        <v>664</v>
      </c>
      <c r="B666">
        <v>64</v>
      </c>
      <c r="C666">
        <v>2025</v>
      </c>
      <c r="D666" t="s">
        <v>784</v>
      </c>
      <c r="E666" t="s">
        <v>104</v>
      </c>
      <c r="F666">
        <v>45820</v>
      </c>
      <c r="G666" t="s">
        <v>24</v>
      </c>
      <c r="H666">
        <v>328149</v>
      </c>
      <c r="I666">
        <v>196889</v>
      </c>
      <c r="J666">
        <v>131260</v>
      </c>
      <c r="K666">
        <v>744552118</v>
      </c>
      <c r="L666">
        <v>1800000000</v>
      </c>
      <c r="M666">
        <v>150000000</v>
      </c>
      <c r="N666">
        <v>260000</v>
      </c>
      <c r="O666">
        <v>110000</v>
      </c>
      <c r="P666">
        <v>900000</v>
      </c>
    </row>
    <row r="667" spans="1:16" x14ac:dyDescent="0.35">
      <c r="A667">
        <v>665</v>
      </c>
      <c r="B667">
        <v>65</v>
      </c>
      <c r="C667">
        <v>2025</v>
      </c>
      <c r="D667" t="s">
        <v>785</v>
      </c>
      <c r="E667" t="s">
        <v>786</v>
      </c>
      <c r="F667">
        <v>45726</v>
      </c>
      <c r="G667" t="s">
        <v>602</v>
      </c>
      <c r="H667">
        <v>322660</v>
      </c>
      <c r="I667">
        <v>193596</v>
      </c>
      <c r="J667">
        <v>129064</v>
      </c>
      <c r="K667">
        <v>244552118</v>
      </c>
      <c r="L667">
        <v>700000000</v>
      </c>
      <c r="M667">
        <v>80000000</v>
      </c>
      <c r="N667">
        <v>140000</v>
      </c>
      <c r="O667">
        <v>60000</v>
      </c>
      <c r="P667">
        <v>300000</v>
      </c>
    </row>
    <row r="668" spans="1:16" x14ac:dyDescent="0.35">
      <c r="A668">
        <v>666</v>
      </c>
      <c r="B668">
        <v>66</v>
      </c>
      <c r="C668">
        <v>2025</v>
      </c>
      <c r="D668" t="s">
        <v>787</v>
      </c>
      <c r="E668" t="s">
        <v>780</v>
      </c>
      <c r="F668">
        <v>45813</v>
      </c>
      <c r="G668" t="s">
        <v>788</v>
      </c>
      <c r="H668">
        <v>321827</v>
      </c>
      <c r="I668">
        <v>193096</v>
      </c>
      <c r="J668">
        <v>128731</v>
      </c>
      <c r="K668">
        <v>822552118</v>
      </c>
      <c r="L668">
        <v>2000000000</v>
      </c>
      <c r="M668">
        <v>160000000</v>
      </c>
      <c r="N668">
        <v>280000</v>
      </c>
      <c r="O668">
        <v>120000</v>
      </c>
      <c r="P668">
        <v>1000000</v>
      </c>
    </row>
    <row r="669" spans="1:16" x14ac:dyDescent="0.35">
      <c r="A669">
        <v>667</v>
      </c>
      <c r="B669">
        <v>67</v>
      </c>
      <c r="C669">
        <v>2025</v>
      </c>
      <c r="D669" t="s">
        <v>789</v>
      </c>
      <c r="E669" t="s">
        <v>669</v>
      </c>
      <c r="F669">
        <v>45778</v>
      </c>
      <c r="G669" t="s">
        <v>70</v>
      </c>
      <c r="H669">
        <v>316957</v>
      </c>
      <c r="I669">
        <v>190174</v>
      </c>
      <c r="J669">
        <v>126783</v>
      </c>
      <c r="K669">
        <v>611552118</v>
      </c>
      <c r="L669">
        <v>1500000000</v>
      </c>
      <c r="M669">
        <v>140000000</v>
      </c>
      <c r="N669">
        <v>260000</v>
      </c>
      <c r="O669">
        <v>110000</v>
      </c>
      <c r="P669">
        <v>800000</v>
      </c>
    </row>
    <row r="670" spans="1:16" x14ac:dyDescent="0.35">
      <c r="A670">
        <v>668</v>
      </c>
      <c r="B670">
        <v>68</v>
      </c>
      <c r="C670">
        <v>2025</v>
      </c>
      <c r="D670" t="s">
        <v>790</v>
      </c>
      <c r="E670" t="s">
        <v>689</v>
      </c>
      <c r="F670">
        <v>45687</v>
      </c>
      <c r="G670" t="s">
        <v>602</v>
      </c>
      <c r="H670">
        <v>310273</v>
      </c>
      <c r="I670">
        <v>186164</v>
      </c>
      <c r="J670">
        <v>124109</v>
      </c>
      <c r="K670">
        <v>244552118</v>
      </c>
      <c r="L670">
        <v>700000000</v>
      </c>
      <c r="M670">
        <v>50000000</v>
      </c>
      <c r="N670">
        <v>120000</v>
      </c>
      <c r="O670">
        <v>40000</v>
      </c>
      <c r="P670">
        <v>300000</v>
      </c>
    </row>
    <row r="671" spans="1:16" x14ac:dyDescent="0.35">
      <c r="A671">
        <v>669</v>
      </c>
      <c r="B671">
        <v>69</v>
      </c>
      <c r="C671">
        <v>2025</v>
      </c>
      <c r="D671" t="s">
        <v>791</v>
      </c>
      <c r="E671" t="s">
        <v>792</v>
      </c>
      <c r="F671">
        <v>45748</v>
      </c>
      <c r="G671" t="s">
        <v>24</v>
      </c>
      <c r="H671">
        <v>305152</v>
      </c>
      <c r="I671">
        <v>183091</v>
      </c>
      <c r="J671">
        <v>122061</v>
      </c>
      <c r="K671">
        <v>522552118</v>
      </c>
      <c r="L671">
        <v>1200000000</v>
      </c>
      <c r="M671">
        <v>100000000</v>
      </c>
      <c r="N671">
        <v>180000</v>
      </c>
      <c r="O671">
        <v>70000</v>
      </c>
      <c r="P671">
        <v>500000</v>
      </c>
    </row>
    <row r="672" spans="1:16" x14ac:dyDescent="0.35">
      <c r="A672">
        <v>670</v>
      </c>
      <c r="B672">
        <v>70</v>
      </c>
      <c r="C672">
        <v>2025</v>
      </c>
      <c r="D672" t="s">
        <v>793</v>
      </c>
      <c r="E672" t="s">
        <v>74</v>
      </c>
      <c r="F672">
        <v>45901</v>
      </c>
      <c r="G672" t="s">
        <v>38</v>
      </c>
      <c r="H672">
        <v>299968</v>
      </c>
      <c r="I672">
        <v>179981</v>
      </c>
      <c r="J672">
        <v>119987</v>
      </c>
      <c r="K672">
        <v>988552118</v>
      </c>
      <c r="L672">
        <v>3600000000</v>
      </c>
      <c r="M672">
        <v>200000000</v>
      </c>
      <c r="N672">
        <v>420000</v>
      </c>
      <c r="O672">
        <v>180000</v>
      </c>
      <c r="P672">
        <v>2500000</v>
      </c>
    </row>
    <row r="673" spans="1:16" x14ac:dyDescent="0.35">
      <c r="A673">
        <v>671</v>
      </c>
      <c r="B673">
        <v>71</v>
      </c>
      <c r="C673">
        <v>2025</v>
      </c>
      <c r="D673" t="s">
        <v>794</v>
      </c>
      <c r="E673" t="s">
        <v>727</v>
      </c>
      <c r="F673">
        <v>46080</v>
      </c>
      <c r="G673" t="s">
        <v>59</v>
      </c>
      <c r="H673">
        <v>299686</v>
      </c>
      <c r="I673">
        <v>179812</v>
      </c>
      <c r="J673">
        <v>119874</v>
      </c>
      <c r="K673">
        <v>522552118</v>
      </c>
      <c r="L673">
        <v>1200000000</v>
      </c>
      <c r="M673">
        <v>95000000</v>
      </c>
      <c r="N673">
        <v>170000</v>
      </c>
      <c r="O673">
        <v>70000</v>
      </c>
      <c r="P673">
        <v>500000</v>
      </c>
    </row>
    <row r="674" spans="1:16" x14ac:dyDescent="0.35">
      <c r="A674">
        <v>672</v>
      </c>
      <c r="B674">
        <v>72</v>
      </c>
      <c r="C674">
        <v>2025</v>
      </c>
      <c r="D674" t="s">
        <v>795</v>
      </c>
      <c r="E674" t="s">
        <v>35</v>
      </c>
      <c r="F674">
        <v>45843</v>
      </c>
      <c r="G674" t="s">
        <v>24</v>
      </c>
      <c r="H674">
        <v>299038</v>
      </c>
      <c r="I674">
        <v>149519</v>
      </c>
      <c r="J674">
        <v>149519</v>
      </c>
      <c r="K674">
        <v>344552118</v>
      </c>
      <c r="L674">
        <v>900000000</v>
      </c>
      <c r="M674">
        <v>120000000</v>
      </c>
      <c r="N674">
        <v>220000</v>
      </c>
      <c r="O674">
        <v>90000</v>
      </c>
      <c r="P674">
        <v>800000</v>
      </c>
    </row>
    <row r="675" spans="1:16" x14ac:dyDescent="0.35">
      <c r="A675">
        <v>673</v>
      </c>
      <c r="B675">
        <v>73</v>
      </c>
      <c r="C675">
        <v>2025</v>
      </c>
      <c r="D675" t="s">
        <v>796</v>
      </c>
      <c r="E675" t="s">
        <v>797</v>
      </c>
      <c r="F675">
        <v>45795</v>
      </c>
      <c r="G675" t="s">
        <v>24</v>
      </c>
      <c r="H675">
        <v>286294</v>
      </c>
      <c r="I675">
        <v>171776</v>
      </c>
      <c r="J675">
        <v>114518</v>
      </c>
      <c r="K675">
        <v>611552118</v>
      </c>
      <c r="L675">
        <v>1500000000</v>
      </c>
      <c r="M675">
        <v>140000000</v>
      </c>
      <c r="N675">
        <v>260000</v>
      </c>
      <c r="O675">
        <v>110000</v>
      </c>
      <c r="P675">
        <v>800000</v>
      </c>
    </row>
    <row r="676" spans="1:16" x14ac:dyDescent="0.35">
      <c r="A676">
        <v>674</v>
      </c>
      <c r="B676">
        <v>74</v>
      </c>
      <c r="C676">
        <v>2025</v>
      </c>
      <c r="D676" t="s">
        <v>798</v>
      </c>
      <c r="E676" t="s">
        <v>792</v>
      </c>
      <c r="F676">
        <v>45823</v>
      </c>
      <c r="G676" t="s">
        <v>24</v>
      </c>
      <c r="H676">
        <v>278203</v>
      </c>
      <c r="I676">
        <v>166922</v>
      </c>
      <c r="J676">
        <v>111281</v>
      </c>
      <c r="K676">
        <v>744552118</v>
      </c>
      <c r="L676">
        <v>1800000000</v>
      </c>
      <c r="M676">
        <v>150000000</v>
      </c>
      <c r="N676">
        <v>270000</v>
      </c>
      <c r="O676">
        <v>120000</v>
      </c>
      <c r="P676">
        <v>900000</v>
      </c>
    </row>
    <row r="677" spans="1:16" x14ac:dyDescent="0.35">
      <c r="A677">
        <v>675</v>
      </c>
      <c r="B677">
        <v>75</v>
      </c>
      <c r="C677">
        <v>2025</v>
      </c>
      <c r="D677" t="s">
        <v>799</v>
      </c>
      <c r="E677" t="s">
        <v>104</v>
      </c>
      <c r="F677">
        <v>45728</v>
      </c>
      <c r="G677" t="s">
        <v>259</v>
      </c>
      <c r="H677">
        <v>278113</v>
      </c>
      <c r="I677">
        <v>166868</v>
      </c>
      <c r="J677">
        <v>111245</v>
      </c>
      <c r="K677">
        <v>522552118</v>
      </c>
      <c r="L677">
        <v>1200000000</v>
      </c>
      <c r="M677">
        <v>95000000</v>
      </c>
      <c r="N677">
        <v>170000</v>
      </c>
      <c r="O677">
        <v>70000</v>
      </c>
      <c r="P677">
        <v>500000</v>
      </c>
    </row>
    <row r="678" spans="1:16" x14ac:dyDescent="0.35">
      <c r="A678">
        <v>676</v>
      </c>
      <c r="B678">
        <v>76</v>
      </c>
      <c r="C678">
        <v>2025</v>
      </c>
      <c r="D678" t="s">
        <v>800</v>
      </c>
      <c r="E678" t="s">
        <v>582</v>
      </c>
      <c r="F678">
        <v>45721</v>
      </c>
      <c r="G678" t="s">
        <v>731</v>
      </c>
      <c r="H678">
        <v>277016</v>
      </c>
      <c r="I678">
        <v>166210</v>
      </c>
      <c r="J678">
        <v>110806</v>
      </c>
      <c r="K678">
        <v>522552118</v>
      </c>
      <c r="L678">
        <v>1200000000</v>
      </c>
      <c r="M678">
        <v>90000000</v>
      </c>
      <c r="N678">
        <v>160000</v>
      </c>
      <c r="O678">
        <v>70000</v>
      </c>
      <c r="P678">
        <v>500000</v>
      </c>
    </row>
    <row r="679" spans="1:16" x14ac:dyDescent="0.35">
      <c r="A679">
        <v>677</v>
      </c>
      <c r="B679">
        <v>77</v>
      </c>
      <c r="C679">
        <v>2025</v>
      </c>
      <c r="D679" t="s">
        <v>801</v>
      </c>
      <c r="E679" t="s">
        <v>246</v>
      </c>
      <c r="F679">
        <v>45838</v>
      </c>
      <c r="G679" t="s">
        <v>215</v>
      </c>
      <c r="H679">
        <v>272597</v>
      </c>
      <c r="I679">
        <v>163558</v>
      </c>
      <c r="J679">
        <v>109039</v>
      </c>
      <c r="K679">
        <v>1122552118</v>
      </c>
      <c r="L679">
        <v>2400000000</v>
      </c>
      <c r="M679">
        <v>180000000</v>
      </c>
      <c r="N679">
        <v>320000</v>
      </c>
      <c r="O679">
        <v>140000</v>
      </c>
      <c r="P679">
        <v>1800000</v>
      </c>
    </row>
    <row r="680" spans="1:16" x14ac:dyDescent="0.35">
      <c r="A680">
        <v>678</v>
      </c>
      <c r="B680">
        <v>78</v>
      </c>
      <c r="C680">
        <v>2025</v>
      </c>
      <c r="D680" t="s">
        <v>802</v>
      </c>
      <c r="E680" t="s">
        <v>281</v>
      </c>
      <c r="F680">
        <v>45713</v>
      </c>
      <c r="G680" t="s">
        <v>38</v>
      </c>
      <c r="H680">
        <v>272320</v>
      </c>
      <c r="I680">
        <v>163392</v>
      </c>
      <c r="J680">
        <v>108928</v>
      </c>
      <c r="K680">
        <v>244552118</v>
      </c>
      <c r="L680">
        <v>700000000</v>
      </c>
      <c r="M680">
        <v>80000000</v>
      </c>
      <c r="N680">
        <v>150000</v>
      </c>
      <c r="O680">
        <v>60000</v>
      </c>
      <c r="P680">
        <v>400000</v>
      </c>
    </row>
    <row r="681" spans="1:16" x14ac:dyDescent="0.35">
      <c r="A681">
        <v>679</v>
      </c>
      <c r="B681">
        <v>79</v>
      </c>
      <c r="C681">
        <v>2025</v>
      </c>
      <c r="D681" t="s">
        <v>803</v>
      </c>
      <c r="E681" t="s">
        <v>538</v>
      </c>
      <c r="F681">
        <v>45789</v>
      </c>
      <c r="G681" t="s">
        <v>24</v>
      </c>
      <c r="H681">
        <v>262497</v>
      </c>
      <c r="I681">
        <v>157498</v>
      </c>
      <c r="J681">
        <v>104999</v>
      </c>
      <c r="K681">
        <v>822552118</v>
      </c>
      <c r="L681">
        <v>2000000000</v>
      </c>
      <c r="M681">
        <v>160000000</v>
      </c>
      <c r="N681">
        <v>280000</v>
      </c>
      <c r="O681">
        <v>120000</v>
      </c>
      <c r="P681">
        <v>900000</v>
      </c>
    </row>
    <row r="682" spans="1:16" x14ac:dyDescent="0.35">
      <c r="A682">
        <v>680</v>
      </c>
      <c r="B682">
        <v>80</v>
      </c>
      <c r="C682">
        <v>2025</v>
      </c>
      <c r="D682" t="s">
        <v>804</v>
      </c>
      <c r="E682" t="s">
        <v>74</v>
      </c>
      <c r="F682">
        <v>45839</v>
      </c>
      <c r="G682" t="s">
        <v>24</v>
      </c>
      <c r="H682">
        <v>258804</v>
      </c>
      <c r="I682">
        <v>155282</v>
      </c>
      <c r="J682">
        <v>103522</v>
      </c>
      <c r="K682">
        <v>522552118</v>
      </c>
      <c r="L682">
        <v>1200000000</v>
      </c>
      <c r="M682">
        <v>100000000</v>
      </c>
      <c r="N682">
        <v>180000</v>
      </c>
      <c r="O682">
        <v>70000</v>
      </c>
      <c r="P682">
        <v>500000</v>
      </c>
    </row>
    <row r="683" spans="1:16" x14ac:dyDescent="0.35">
      <c r="A683">
        <v>681</v>
      </c>
      <c r="B683">
        <v>81</v>
      </c>
      <c r="C683">
        <v>2025</v>
      </c>
      <c r="D683" t="s">
        <v>805</v>
      </c>
      <c r="E683" t="s">
        <v>17</v>
      </c>
      <c r="F683">
        <v>45821</v>
      </c>
      <c r="G683" t="s">
        <v>18</v>
      </c>
      <c r="H683">
        <v>255444</v>
      </c>
      <c r="I683">
        <v>102178</v>
      </c>
      <c r="J683">
        <v>153266</v>
      </c>
      <c r="K683">
        <v>1122552118</v>
      </c>
      <c r="L683">
        <v>2600000000</v>
      </c>
      <c r="M683">
        <v>300000000</v>
      </c>
      <c r="N683">
        <v>900000</v>
      </c>
      <c r="O683">
        <v>400000</v>
      </c>
      <c r="P683">
        <v>4200000</v>
      </c>
    </row>
    <row r="684" spans="1:16" x14ac:dyDescent="0.35">
      <c r="A684">
        <v>682</v>
      </c>
      <c r="B684">
        <v>82</v>
      </c>
      <c r="C684">
        <v>2025</v>
      </c>
      <c r="D684" t="s">
        <v>806</v>
      </c>
      <c r="E684" t="s">
        <v>656</v>
      </c>
      <c r="F684">
        <v>45820</v>
      </c>
      <c r="G684" t="s">
        <v>18</v>
      </c>
      <c r="H684">
        <v>254190</v>
      </c>
      <c r="I684">
        <v>152514</v>
      </c>
      <c r="J684">
        <v>101676</v>
      </c>
      <c r="K684">
        <v>1122552118</v>
      </c>
      <c r="L684">
        <v>2200000000</v>
      </c>
      <c r="M684">
        <v>130000000</v>
      </c>
      <c r="N684">
        <v>240000</v>
      </c>
      <c r="O684">
        <v>100000</v>
      </c>
      <c r="P684">
        <v>700000</v>
      </c>
    </row>
    <row r="685" spans="1:16" x14ac:dyDescent="0.35">
      <c r="A685">
        <v>683</v>
      </c>
      <c r="B685">
        <v>83</v>
      </c>
      <c r="C685">
        <v>2025</v>
      </c>
      <c r="D685" t="s">
        <v>807</v>
      </c>
      <c r="E685" t="s">
        <v>808</v>
      </c>
      <c r="F685">
        <v>45787</v>
      </c>
      <c r="G685" t="s">
        <v>367</v>
      </c>
      <c r="H685">
        <v>253912</v>
      </c>
      <c r="I685">
        <v>152347</v>
      </c>
      <c r="J685">
        <v>101565</v>
      </c>
      <c r="K685">
        <v>822552118</v>
      </c>
      <c r="L685">
        <v>1800000000</v>
      </c>
      <c r="M685">
        <v>120000000</v>
      </c>
      <c r="N685">
        <v>200000</v>
      </c>
      <c r="O685">
        <v>90000</v>
      </c>
      <c r="P685">
        <v>600000</v>
      </c>
    </row>
    <row r="686" spans="1:16" x14ac:dyDescent="0.35">
      <c r="A686">
        <v>684</v>
      </c>
      <c r="B686">
        <v>84</v>
      </c>
      <c r="C686">
        <v>2025</v>
      </c>
      <c r="D686" t="s">
        <v>809</v>
      </c>
      <c r="E686" t="s">
        <v>810</v>
      </c>
      <c r="F686">
        <v>45778</v>
      </c>
      <c r="G686" t="s">
        <v>98</v>
      </c>
      <c r="H686">
        <v>250967</v>
      </c>
      <c r="I686">
        <v>150580</v>
      </c>
      <c r="J686">
        <v>100387</v>
      </c>
      <c r="K686">
        <v>611552118</v>
      </c>
      <c r="L686">
        <v>1400000000</v>
      </c>
      <c r="M686">
        <v>120000000</v>
      </c>
      <c r="N686">
        <v>220000</v>
      </c>
      <c r="O686">
        <v>90000</v>
      </c>
      <c r="P686">
        <v>700000</v>
      </c>
    </row>
    <row r="687" spans="1:16" x14ac:dyDescent="0.35">
      <c r="A687">
        <v>685</v>
      </c>
      <c r="B687">
        <v>85</v>
      </c>
      <c r="C687">
        <v>2025</v>
      </c>
      <c r="D687" t="s">
        <v>811</v>
      </c>
      <c r="E687" t="s">
        <v>348</v>
      </c>
      <c r="F687">
        <v>45570</v>
      </c>
      <c r="G687" t="s">
        <v>70</v>
      </c>
      <c r="H687">
        <v>244094</v>
      </c>
      <c r="I687">
        <v>146456</v>
      </c>
      <c r="J687">
        <v>97638</v>
      </c>
      <c r="K687">
        <v>2112552118</v>
      </c>
      <c r="L687">
        <v>4200000000</v>
      </c>
      <c r="M687">
        <v>280000000</v>
      </c>
      <c r="N687">
        <v>600000</v>
      </c>
      <c r="O687">
        <v>250000</v>
      </c>
      <c r="P687">
        <v>2000000</v>
      </c>
    </row>
    <row r="688" spans="1:16" x14ac:dyDescent="0.35">
      <c r="A688">
        <v>686</v>
      </c>
      <c r="B688">
        <v>86</v>
      </c>
      <c r="C688">
        <v>2025</v>
      </c>
      <c r="D688" t="s">
        <v>812</v>
      </c>
      <c r="E688" t="s">
        <v>792</v>
      </c>
      <c r="F688">
        <v>45748</v>
      </c>
      <c r="G688" t="s">
        <v>24</v>
      </c>
      <c r="H688">
        <v>241844</v>
      </c>
      <c r="I688">
        <v>145106</v>
      </c>
      <c r="J688">
        <v>96738</v>
      </c>
      <c r="K688">
        <v>522552118</v>
      </c>
      <c r="L688">
        <v>1200000000</v>
      </c>
      <c r="M688">
        <v>100000000</v>
      </c>
      <c r="N688">
        <v>180000</v>
      </c>
      <c r="O688">
        <v>70000</v>
      </c>
      <c r="P688">
        <v>500000</v>
      </c>
    </row>
    <row r="689" spans="1:16" x14ac:dyDescent="0.35">
      <c r="A689">
        <v>687</v>
      </c>
      <c r="B689">
        <v>87</v>
      </c>
      <c r="C689">
        <v>2025</v>
      </c>
      <c r="D689" t="s">
        <v>813</v>
      </c>
      <c r="E689" t="s">
        <v>559</v>
      </c>
      <c r="F689">
        <v>45728</v>
      </c>
      <c r="G689" t="s">
        <v>259</v>
      </c>
      <c r="H689">
        <v>240703</v>
      </c>
      <c r="I689">
        <v>144422</v>
      </c>
      <c r="J689">
        <v>96281</v>
      </c>
      <c r="K689">
        <v>522552118</v>
      </c>
      <c r="L689">
        <v>1200000000</v>
      </c>
      <c r="M689">
        <v>95000000</v>
      </c>
      <c r="N689">
        <v>170000</v>
      </c>
      <c r="O689">
        <v>70000</v>
      </c>
      <c r="P689">
        <v>500000</v>
      </c>
    </row>
    <row r="690" spans="1:16" x14ac:dyDescent="0.35">
      <c r="A690">
        <v>688</v>
      </c>
      <c r="B690">
        <v>88</v>
      </c>
      <c r="C690">
        <v>2025</v>
      </c>
      <c r="D690" t="s">
        <v>814</v>
      </c>
      <c r="E690" t="s">
        <v>221</v>
      </c>
      <c r="F690">
        <v>45818</v>
      </c>
      <c r="G690" t="s">
        <v>24</v>
      </c>
      <c r="H690">
        <v>235515</v>
      </c>
      <c r="I690">
        <v>141309</v>
      </c>
      <c r="J690">
        <v>94206</v>
      </c>
      <c r="K690">
        <v>822552118</v>
      </c>
      <c r="L690">
        <v>2000000000</v>
      </c>
      <c r="M690">
        <v>160000000</v>
      </c>
      <c r="N690">
        <v>280000</v>
      </c>
      <c r="O690">
        <v>120000</v>
      </c>
      <c r="P690">
        <v>1000000</v>
      </c>
    </row>
    <row r="691" spans="1:16" x14ac:dyDescent="0.35">
      <c r="A691">
        <v>689</v>
      </c>
      <c r="B691">
        <v>89</v>
      </c>
      <c r="C691">
        <v>2025</v>
      </c>
      <c r="D691" t="s">
        <v>815</v>
      </c>
      <c r="E691" t="s">
        <v>249</v>
      </c>
      <c r="F691">
        <v>45616</v>
      </c>
      <c r="G691" t="s">
        <v>48</v>
      </c>
      <c r="H691">
        <v>235068</v>
      </c>
      <c r="I691">
        <v>141041</v>
      </c>
      <c r="J691">
        <v>94027</v>
      </c>
      <c r="K691">
        <v>611552118</v>
      </c>
      <c r="L691">
        <v>1500000000</v>
      </c>
      <c r="M691">
        <v>140000000</v>
      </c>
      <c r="N691">
        <v>300000</v>
      </c>
      <c r="O691">
        <v>120000</v>
      </c>
      <c r="P691">
        <v>1000000</v>
      </c>
    </row>
    <row r="692" spans="1:16" x14ac:dyDescent="0.35">
      <c r="A692">
        <v>690</v>
      </c>
      <c r="B692">
        <v>90</v>
      </c>
      <c r="C692">
        <v>2025</v>
      </c>
      <c r="D692" t="s">
        <v>816</v>
      </c>
      <c r="E692" t="s">
        <v>30</v>
      </c>
      <c r="F692">
        <v>45826</v>
      </c>
      <c r="G692" t="s">
        <v>18</v>
      </c>
      <c r="H692">
        <v>225550</v>
      </c>
      <c r="I692">
        <v>135330</v>
      </c>
      <c r="J692">
        <v>90220</v>
      </c>
      <c r="K692">
        <v>1122552118</v>
      </c>
      <c r="L692">
        <v>2400000000</v>
      </c>
      <c r="M692">
        <v>180000000</v>
      </c>
      <c r="N692">
        <v>320000</v>
      </c>
      <c r="O692">
        <v>140000</v>
      </c>
      <c r="P692">
        <v>1200000</v>
      </c>
    </row>
    <row r="693" spans="1:16" x14ac:dyDescent="0.35">
      <c r="A693">
        <v>691</v>
      </c>
      <c r="B693">
        <v>91</v>
      </c>
      <c r="C693">
        <v>2025</v>
      </c>
      <c r="D693" t="s">
        <v>817</v>
      </c>
      <c r="E693" t="s">
        <v>665</v>
      </c>
      <c r="F693">
        <v>45779</v>
      </c>
      <c r="G693" t="s">
        <v>21</v>
      </c>
      <c r="H693">
        <v>218547</v>
      </c>
      <c r="I693">
        <v>131128</v>
      </c>
      <c r="J693">
        <v>87419</v>
      </c>
      <c r="K693">
        <v>744552118</v>
      </c>
      <c r="L693">
        <v>1600000000</v>
      </c>
      <c r="M693">
        <v>130000000</v>
      </c>
      <c r="N693">
        <v>240000</v>
      </c>
      <c r="O693">
        <v>100000</v>
      </c>
      <c r="P693">
        <v>800000</v>
      </c>
    </row>
    <row r="694" spans="1:16" x14ac:dyDescent="0.35">
      <c r="A694">
        <v>692</v>
      </c>
      <c r="B694">
        <v>92</v>
      </c>
      <c r="C694">
        <v>2025</v>
      </c>
      <c r="D694" t="s">
        <v>818</v>
      </c>
      <c r="E694" t="s">
        <v>819</v>
      </c>
      <c r="F694">
        <v>45741</v>
      </c>
      <c r="G694" t="s">
        <v>59</v>
      </c>
      <c r="H694">
        <v>210484</v>
      </c>
      <c r="I694">
        <v>126290</v>
      </c>
      <c r="J694">
        <v>84194</v>
      </c>
      <c r="K694">
        <v>522552118</v>
      </c>
      <c r="L694">
        <v>1200000000</v>
      </c>
      <c r="M694">
        <v>95000000</v>
      </c>
      <c r="N694">
        <v>170000</v>
      </c>
      <c r="O694">
        <v>70000</v>
      </c>
      <c r="P694">
        <v>500000</v>
      </c>
    </row>
    <row r="695" spans="1:16" x14ac:dyDescent="0.35">
      <c r="A695">
        <v>693</v>
      </c>
      <c r="B695">
        <v>93</v>
      </c>
      <c r="C695">
        <v>2025</v>
      </c>
      <c r="D695" t="s">
        <v>820</v>
      </c>
      <c r="E695" t="s">
        <v>591</v>
      </c>
      <c r="F695">
        <v>45752</v>
      </c>
      <c r="G695" t="s">
        <v>85</v>
      </c>
      <c r="H695">
        <v>207972</v>
      </c>
      <c r="I695">
        <v>124783</v>
      </c>
      <c r="J695">
        <v>83189</v>
      </c>
      <c r="K695">
        <v>522552118</v>
      </c>
      <c r="L695">
        <v>1200000000</v>
      </c>
      <c r="M695">
        <v>100000000</v>
      </c>
      <c r="N695">
        <v>180000</v>
      </c>
      <c r="O695">
        <v>70000</v>
      </c>
      <c r="P695">
        <v>500000</v>
      </c>
    </row>
    <row r="696" spans="1:16" x14ac:dyDescent="0.35">
      <c r="A696">
        <v>694</v>
      </c>
      <c r="B696">
        <v>94</v>
      </c>
      <c r="C696">
        <v>2025</v>
      </c>
      <c r="D696" t="s">
        <v>821</v>
      </c>
      <c r="E696" t="s">
        <v>20</v>
      </c>
      <c r="F696">
        <v>45915</v>
      </c>
      <c r="G696" t="s">
        <v>21</v>
      </c>
      <c r="H696">
        <v>205222</v>
      </c>
      <c r="I696">
        <v>123133</v>
      </c>
      <c r="J696">
        <v>82089</v>
      </c>
      <c r="K696">
        <v>1122552118</v>
      </c>
      <c r="L696">
        <v>2600000000</v>
      </c>
      <c r="M696">
        <v>200000000</v>
      </c>
      <c r="N696">
        <v>400000</v>
      </c>
      <c r="O696">
        <v>170000</v>
      </c>
      <c r="P696">
        <v>1200000</v>
      </c>
    </row>
    <row r="697" spans="1:16" x14ac:dyDescent="0.35">
      <c r="A697">
        <v>695</v>
      </c>
      <c r="B697">
        <v>95</v>
      </c>
      <c r="C697">
        <v>2025</v>
      </c>
      <c r="D697" t="s">
        <v>822</v>
      </c>
      <c r="E697" t="s">
        <v>763</v>
      </c>
      <c r="F697">
        <v>45738</v>
      </c>
      <c r="G697" t="s">
        <v>59</v>
      </c>
      <c r="H697">
        <v>201811</v>
      </c>
      <c r="I697">
        <v>121087</v>
      </c>
      <c r="J697">
        <v>80724</v>
      </c>
      <c r="K697">
        <v>522552118</v>
      </c>
      <c r="L697">
        <v>1200000000</v>
      </c>
      <c r="M697">
        <v>95000000</v>
      </c>
      <c r="N697">
        <v>170000</v>
      </c>
      <c r="O697">
        <v>70000</v>
      </c>
      <c r="P697">
        <v>500000</v>
      </c>
    </row>
    <row r="698" spans="1:16" x14ac:dyDescent="0.35">
      <c r="A698">
        <v>696</v>
      </c>
      <c r="B698">
        <v>96</v>
      </c>
      <c r="C698">
        <v>2025</v>
      </c>
      <c r="D698" t="s">
        <v>823</v>
      </c>
      <c r="E698" t="s">
        <v>69</v>
      </c>
      <c r="F698">
        <v>45550</v>
      </c>
      <c r="G698" t="s">
        <v>70</v>
      </c>
      <c r="H698">
        <v>198456</v>
      </c>
      <c r="I698">
        <v>119074</v>
      </c>
      <c r="J698">
        <v>79382</v>
      </c>
      <c r="K698">
        <v>2112552118</v>
      </c>
      <c r="L698">
        <v>4200000000</v>
      </c>
      <c r="M698">
        <v>280000000</v>
      </c>
      <c r="N698">
        <v>600000</v>
      </c>
      <c r="O698">
        <v>250000</v>
      </c>
      <c r="P698">
        <v>2000000</v>
      </c>
    </row>
    <row r="699" spans="1:16" x14ac:dyDescent="0.35">
      <c r="A699">
        <v>697</v>
      </c>
      <c r="B699">
        <v>97</v>
      </c>
      <c r="C699">
        <v>2025</v>
      </c>
      <c r="D699" t="s">
        <v>824</v>
      </c>
      <c r="E699" t="s">
        <v>352</v>
      </c>
      <c r="F699">
        <v>45894</v>
      </c>
      <c r="G699" t="s">
        <v>59</v>
      </c>
      <c r="H699">
        <v>198209</v>
      </c>
      <c r="I699">
        <v>118925</v>
      </c>
      <c r="J699">
        <v>79284</v>
      </c>
      <c r="K699">
        <v>1122552118</v>
      </c>
      <c r="L699">
        <v>2800000000</v>
      </c>
      <c r="M699">
        <v>180000000</v>
      </c>
      <c r="N699">
        <v>350000</v>
      </c>
      <c r="O699">
        <v>150000</v>
      </c>
      <c r="P699">
        <v>1500000</v>
      </c>
    </row>
    <row r="700" spans="1:16" x14ac:dyDescent="0.35">
      <c r="A700">
        <v>698</v>
      </c>
      <c r="B700">
        <v>98</v>
      </c>
      <c r="C700">
        <v>2025</v>
      </c>
      <c r="D700" t="s">
        <v>825</v>
      </c>
      <c r="E700" t="s">
        <v>601</v>
      </c>
      <c r="F700">
        <v>45706</v>
      </c>
      <c r="G700" t="s">
        <v>167</v>
      </c>
      <c r="H700">
        <v>195925</v>
      </c>
      <c r="I700">
        <v>117555</v>
      </c>
      <c r="J700">
        <v>78370</v>
      </c>
      <c r="K700">
        <v>244552118</v>
      </c>
      <c r="L700">
        <v>700000000</v>
      </c>
      <c r="M700">
        <v>80000000</v>
      </c>
      <c r="N700">
        <v>150000</v>
      </c>
      <c r="O700">
        <v>60000</v>
      </c>
      <c r="P700">
        <v>400000</v>
      </c>
    </row>
    <row r="701" spans="1:16" x14ac:dyDescent="0.35">
      <c r="A701">
        <v>699</v>
      </c>
      <c r="B701">
        <v>99</v>
      </c>
      <c r="C701">
        <v>2025</v>
      </c>
      <c r="D701" t="s">
        <v>826</v>
      </c>
      <c r="E701" t="s">
        <v>20</v>
      </c>
      <c r="F701">
        <v>45915</v>
      </c>
      <c r="G701" t="s">
        <v>21</v>
      </c>
      <c r="H701">
        <v>193470</v>
      </c>
      <c r="I701">
        <v>116082</v>
      </c>
      <c r="J701">
        <v>77388</v>
      </c>
      <c r="K701">
        <v>1122552118</v>
      </c>
      <c r="L701">
        <v>2600000000</v>
      </c>
      <c r="M701">
        <v>200000000</v>
      </c>
      <c r="N701">
        <v>400000</v>
      </c>
      <c r="O701">
        <v>170000</v>
      </c>
      <c r="P701">
        <v>1200000</v>
      </c>
    </row>
    <row r="702" spans="1:16" x14ac:dyDescent="0.35">
      <c r="A702">
        <v>700</v>
      </c>
      <c r="B702">
        <v>100</v>
      </c>
      <c r="C702">
        <v>2025</v>
      </c>
      <c r="D702" t="s">
        <v>827</v>
      </c>
      <c r="E702" t="s">
        <v>828</v>
      </c>
      <c r="F702">
        <v>45693</v>
      </c>
      <c r="G702" t="s">
        <v>829</v>
      </c>
      <c r="H702">
        <v>193399</v>
      </c>
      <c r="I702">
        <v>116039</v>
      </c>
      <c r="J702">
        <v>77360</v>
      </c>
      <c r="K702">
        <v>244552118</v>
      </c>
      <c r="L702">
        <v>700000000</v>
      </c>
      <c r="M702">
        <v>60000000</v>
      </c>
      <c r="N702">
        <v>120000</v>
      </c>
      <c r="O702">
        <v>50000</v>
      </c>
      <c r="P702">
        <v>300000</v>
      </c>
    </row>
    <row r="703" spans="1:16" x14ac:dyDescent="0.35">
      <c r="A703">
        <v>701</v>
      </c>
      <c r="B703">
        <v>1</v>
      </c>
      <c r="C703">
        <v>2026</v>
      </c>
      <c r="D703" t="s">
        <v>830</v>
      </c>
      <c r="E703" t="s">
        <v>17</v>
      </c>
      <c r="F703">
        <v>46027</v>
      </c>
      <c r="G703" t="s">
        <v>18</v>
      </c>
      <c r="H703">
        <v>3803910</v>
      </c>
      <c r="I703">
        <v>1521564</v>
      </c>
      <c r="J703">
        <v>2282346</v>
      </c>
      <c r="K703">
        <v>988552118</v>
      </c>
      <c r="L703">
        <v>2600000000</v>
      </c>
      <c r="M703">
        <v>182000000</v>
      </c>
      <c r="N703">
        <v>420000</v>
      </c>
      <c r="O703">
        <v>180000</v>
      </c>
      <c r="P703">
        <v>4200000</v>
      </c>
    </row>
    <row r="704" spans="1:16" x14ac:dyDescent="0.35">
      <c r="A704">
        <v>702</v>
      </c>
      <c r="B704">
        <v>2</v>
      </c>
      <c r="C704">
        <v>2026</v>
      </c>
      <c r="D704" t="s">
        <v>831</v>
      </c>
      <c r="E704" t="s">
        <v>214</v>
      </c>
      <c r="F704">
        <v>46034</v>
      </c>
      <c r="G704" t="s">
        <v>215</v>
      </c>
      <c r="H704">
        <v>1803105</v>
      </c>
      <c r="I704">
        <v>721242</v>
      </c>
      <c r="J704">
        <v>1081863</v>
      </c>
      <c r="K704">
        <v>822552118</v>
      </c>
      <c r="L704">
        <v>2200000000</v>
      </c>
      <c r="M704">
        <v>145000000</v>
      </c>
      <c r="N704">
        <v>310000</v>
      </c>
      <c r="O704">
        <v>140000</v>
      </c>
      <c r="P704">
        <v>1800000</v>
      </c>
    </row>
    <row r="705" spans="1:16" x14ac:dyDescent="0.35">
      <c r="A705">
        <v>703</v>
      </c>
      <c r="B705">
        <v>3</v>
      </c>
      <c r="C705">
        <v>2026</v>
      </c>
      <c r="D705" t="s">
        <v>832</v>
      </c>
      <c r="E705" t="s">
        <v>47</v>
      </c>
      <c r="F705">
        <v>46042</v>
      </c>
      <c r="G705" t="s">
        <v>38</v>
      </c>
      <c r="H705">
        <v>1750692</v>
      </c>
      <c r="I705">
        <v>700277</v>
      </c>
      <c r="J705">
        <v>1050415</v>
      </c>
      <c r="K705">
        <v>1122552118</v>
      </c>
      <c r="L705">
        <v>3200000000</v>
      </c>
      <c r="M705">
        <v>198000000</v>
      </c>
      <c r="N705">
        <v>500000</v>
      </c>
      <c r="O705">
        <v>210000</v>
      </c>
      <c r="P705">
        <v>2500000</v>
      </c>
    </row>
    <row r="706" spans="1:16" x14ac:dyDescent="0.35">
      <c r="A706">
        <v>704</v>
      </c>
      <c r="B706">
        <v>4</v>
      </c>
      <c r="C706">
        <v>2026</v>
      </c>
      <c r="D706" t="s">
        <v>833</v>
      </c>
      <c r="E706" t="s">
        <v>834</v>
      </c>
      <c r="F706">
        <v>46047</v>
      </c>
      <c r="G706" t="s">
        <v>18</v>
      </c>
      <c r="H706">
        <v>1421925</v>
      </c>
      <c r="I706">
        <v>568770</v>
      </c>
      <c r="J706">
        <v>853155</v>
      </c>
      <c r="K706">
        <v>1988552118</v>
      </c>
      <c r="L706">
        <v>4800000000</v>
      </c>
      <c r="M706">
        <v>260000000</v>
      </c>
      <c r="N706">
        <v>720000</v>
      </c>
      <c r="O706">
        <v>300000</v>
      </c>
      <c r="P706">
        <v>4200000</v>
      </c>
    </row>
    <row r="707" spans="1:16" x14ac:dyDescent="0.35">
      <c r="A707">
        <v>705</v>
      </c>
      <c r="B707">
        <v>5</v>
      </c>
      <c r="C707">
        <v>2026</v>
      </c>
      <c r="D707" t="s">
        <v>835</v>
      </c>
      <c r="E707" t="s">
        <v>352</v>
      </c>
      <c r="F707">
        <v>46054</v>
      </c>
      <c r="G707" t="s">
        <v>48</v>
      </c>
      <c r="H707">
        <v>782574</v>
      </c>
      <c r="I707">
        <v>391287</v>
      </c>
      <c r="J707">
        <v>391287</v>
      </c>
      <c r="K707">
        <v>611552118</v>
      </c>
      <c r="L707">
        <v>1500000000</v>
      </c>
      <c r="M707">
        <v>120000000</v>
      </c>
      <c r="N707">
        <v>210000</v>
      </c>
      <c r="O707">
        <v>90000</v>
      </c>
      <c r="P707">
        <v>1000000</v>
      </c>
    </row>
    <row r="708" spans="1:16" x14ac:dyDescent="0.35">
      <c r="A708">
        <v>706</v>
      </c>
      <c r="B708">
        <v>6</v>
      </c>
      <c r="C708">
        <v>2026</v>
      </c>
      <c r="D708" t="s">
        <v>836</v>
      </c>
      <c r="E708" t="s">
        <v>23</v>
      </c>
      <c r="F708">
        <v>46058</v>
      </c>
      <c r="G708" t="s">
        <v>24</v>
      </c>
      <c r="H708">
        <v>678262</v>
      </c>
      <c r="I708">
        <v>339131</v>
      </c>
      <c r="J708">
        <v>339131</v>
      </c>
      <c r="K708">
        <v>344552118</v>
      </c>
      <c r="L708">
        <v>900000000</v>
      </c>
      <c r="M708">
        <v>90000000</v>
      </c>
      <c r="N708">
        <v>150000</v>
      </c>
      <c r="O708">
        <v>60000</v>
      </c>
      <c r="P708">
        <v>800000</v>
      </c>
    </row>
    <row r="709" spans="1:16" x14ac:dyDescent="0.35">
      <c r="A709">
        <v>707</v>
      </c>
      <c r="B709">
        <v>7</v>
      </c>
      <c r="C709">
        <v>2026</v>
      </c>
      <c r="D709" t="s">
        <v>837</v>
      </c>
      <c r="E709" t="s">
        <v>84</v>
      </c>
      <c r="F709">
        <v>46063</v>
      </c>
      <c r="G709" t="s">
        <v>85</v>
      </c>
      <c r="H709">
        <v>614106</v>
      </c>
      <c r="I709">
        <v>307053</v>
      </c>
      <c r="J709">
        <v>307053</v>
      </c>
      <c r="K709">
        <v>822552118</v>
      </c>
      <c r="L709">
        <v>2100000000</v>
      </c>
      <c r="M709">
        <v>160000000</v>
      </c>
      <c r="N709">
        <v>280000</v>
      </c>
      <c r="O709">
        <v>120000</v>
      </c>
      <c r="P709">
        <v>900000</v>
      </c>
    </row>
    <row r="710" spans="1:16" x14ac:dyDescent="0.35">
      <c r="A710">
        <v>708</v>
      </c>
      <c r="B710">
        <v>8</v>
      </c>
      <c r="C710">
        <v>2026</v>
      </c>
      <c r="D710" t="s">
        <v>838</v>
      </c>
      <c r="E710" t="s">
        <v>20</v>
      </c>
      <c r="F710">
        <v>46065</v>
      </c>
      <c r="G710" t="s">
        <v>839</v>
      </c>
      <c r="H710">
        <v>470959</v>
      </c>
      <c r="I710">
        <v>282575</v>
      </c>
      <c r="J710">
        <v>188384</v>
      </c>
      <c r="K710">
        <v>244552118</v>
      </c>
      <c r="L710">
        <v>400000000</v>
      </c>
      <c r="M710">
        <v>40000000</v>
      </c>
      <c r="N710">
        <v>90000</v>
      </c>
      <c r="O710">
        <v>30000</v>
      </c>
      <c r="P710">
        <v>200000</v>
      </c>
    </row>
    <row r="711" spans="1:16" x14ac:dyDescent="0.35">
      <c r="A711">
        <v>709</v>
      </c>
      <c r="B711">
        <v>9</v>
      </c>
      <c r="C711">
        <v>2026</v>
      </c>
      <c r="D711" t="s">
        <v>840</v>
      </c>
      <c r="E711" t="s">
        <v>841</v>
      </c>
      <c r="F711">
        <v>46068</v>
      </c>
      <c r="G711" t="s">
        <v>24</v>
      </c>
      <c r="H711">
        <v>395000</v>
      </c>
      <c r="I711">
        <v>237000</v>
      </c>
      <c r="J711">
        <v>158000</v>
      </c>
      <c r="K711">
        <v>611552118</v>
      </c>
      <c r="L711">
        <v>2000000000</v>
      </c>
      <c r="M711">
        <v>110000000</v>
      </c>
      <c r="N711">
        <v>200000</v>
      </c>
      <c r="O711">
        <v>80000</v>
      </c>
      <c r="P711">
        <v>600000</v>
      </c>
    </row>
    <row r="712" spans="1:16" x14ac:dyDescent="0.35">
      <c r="A712">
        <v>710</v>
      </c>
      <c r="B712">
        <v>10</v>
      </c>
      <c r="C712">
        <v>2026</v>
      </c>
      <c r="D712" t="s">
        <v>842</v>
      </c>
      <c r="E712" t="s">
        <v>584</v>
      </c>
      <c r="F712">
        <v>46071</v>
      </c>
      <c r="G712" t="s">
        <v>259</v>
      </c>
      <c r="H712">
        <v>385753</v>
      </c>
      <c r="I712">
        <v>231452</v>
      </c>
      <c r="J712">
        <v>154301</v>
      </c>
      <c r="K712">
        <v>522552118</v>
      </c>
      <c r="L712">
        <v>1200000000</v>
      </c>
      <c r="M712">
        <v>95000000</v>
      </c>
      <c r="N712">
        <v>180000</v>
      </c>
      <c r="O712">
        <v>70000</v>
      </c>
      <c r="P712">
        <v>500000</v>
      </c>
    </row>
    <row r="713" spans="1:16" x14ac:dyDescent="0.35">
      <c r="A713">
        <v>711</v>
      </c>
      <c r="B713">
        <v>11</v>
      </c>
      <c r="C713">
        <v>2026</v>
      </c>
      <c r="D713" t="s">
        <v>843</v>
      </c>
      <c r="E713" t="s">
        <v>786</v>
      </c>
      <c r="F713">
        <v>46073</v>
      </c>
      <c r="G713" t="s">
        <v>602</v>
      </c>
      <c r="H713">
        <v>368139</v>
      </c>
      <c r="I713">
        <v>220883</v>
      </c>
      <c r="J713">
        <v>147256</v>
      </c>
      <c r="K713">
        <v>244552118</v>
      </c>
      <c r="L713">
        <v>700000000</v>
      </c>
      <c r="M713">
        <v>50000000</v>
      </c>
      <c r="N713">
        <v>120000</v>
      </c>
      <c r="O713">
        <v>40000</v>
      </c>
      <c r="P713">
        <v>300000</v>
      </c>
    </row>
    <row r="714" spans="1:16" x14ac:dyDescent="0.35">
      <c r="A714">
        <v>712</v>
      </c>
      <c r="B714">
        <v>12</v>
      </c>
      <c r="C714">
        <v>2026</v>
      </c>
      <c r="D714" t="s">
        <v>844</v>
      </c>
      <c r="E714" t="s">
        <v>17</v>
      </c>
      <c r="F714">
        <v>46027</v>
      </c>
      <c r="G714" t="s">
        <v>18</v>
      </c>
      <c r="H714">
        <v>282796</v>
      </c>
      <c r="I714">
        <v>169678</v>
      </c>
      <c r="J714">
        <v>113118</v>
      </c>
      <c r="K714">
        <v>988552118</v>
      </c>
      <c r="L714">
        <v>2600000000</v>
      </c>
      <c r="M714">
        <v>182000000</v>
      </c>
      <c r="N714">
        <v>420000</v>
      </c>
      <c r="O714">
        <v>180000</v>
      </c>
      <c r="P714">
        <v>4200000</v>
      </c>
    </row>
    <row r="715" spans="1:16" x14ac:dyDescent="0.35">
      <c r="A715">
        <v>713</v>
      </c>
      <c r="B715">
        <v>13</v>
      </c>
      <c r="C715">
        <v>2026</v>
      </c>
      <c r="D715" t="s">
        <v>845</v>
      </c>
      <c r="E715" t="s">
        <v>84</v>
      </c>
      <c r="F715">
        <v>46063</v>
      </c>
      <c r="G715" t="s">
        <v>85</v>
      </c>
      <c r="H715">
        <v>258235</v>
      </c>
      <c r="I715">
        <v>154941</v>
      </c>
      <c r="J715">
        <v>103294</v>
      </c>
      <c r="K715">
        <v>822552118</v>
      </c>
      <c r="L715">
        <v>2100000000</v>
      </c>
      <c r="M715">
        <v>160000000</v>
      </c>
      <c r="N715">
        <v>280000</v>
      </c>
      <c r="O715">
        <v>120000</v>
      </c>
      <c r="P715">
        <v>900000</v>
      </c>
    </row>
    <row r="716" spans="1:16" x14ac:dyDescent="0.35">
      <c r="A716">
        <v>714</v>
      </c>
      <c r="B716">
        <v>14</v>
      </c>
      <c r="C716">
        <v>2026</v>
      </c>
      <c r="D716" t="s">
        <v>846</v>
      </c>
      <c r="E716" t="s">
        <v>847</v>
      </c>
      <c r="F716">
        <v>46075</v>
      </c>
      <c r="G716" t="s">
        <v>18</v>
      </c>
      <c r="H716">
        <v>219058</v>
      </c>
      <c r="I716">
        <v>131435</v>
      </c>
      <c r="J716">
        <v>87623</v>
      </c>
      <c r="K716">
        <v>611552118</v>
      </c>
      <c r="L716">
        <v>2200000000</v>
      </c>
      <c r="M716">
        <v>130000000</v>
      </c>
      <c r="N716">
        <v>220000</v>
      </c>
      <c r="O716">
        <v>90000</v>
      </c>
      <c r="P716">
        <v>700000</v>
      </c>
    </row>
    <row r="717" spans="1:16" x14ac:dyDescent="0.35">
      <c r="A717">
        <v>715</v>
      </c>
      <c r="B717">
        <v>15</v>
      </c>
      <c r="C717">
        <v>2026</v>
      </c>
      <c r="D717" t="s">
        <v>848</v>
      </c>
      <c r="E717" t="s">
        <v>810</v>
      </c>
      <c r="F717">
        <v>46078</v>
      </c>
      <c r="G717" t="s">
        <v>24</v>
      </c>
      <c r="H717">
        <v>216414</v>
      </c>
      <c r="I717">
        <v>129848</v>
      </c>
      <c r="J717">
        <v>86566</v>
      </c>
      <c r="K717">
        <v>522552118</v>
      </c>
      <c r="L717">
        <v>1500000000</v>
      </c>
      <c r="M717">
        <v>100000000</v>
      </c>
      <c r="N717">
        <v>200000</v>
      </c>
      <c r="O717">
        <v>85000</v>
      </c>
      <c r="P717">
        <v>600000</v>
      </c>
    </row>
    <row r="718" spans="1:16" x14ac:dyDescent="0.35">
      <c r="A718">
        <v>716</v>
      </c>
      <c r="B718">
        <v>16</v>
      </c>
      <c r="C718">
        <v>2026</v>
      </c>
      <c r="D718" t="s">
        <v>726</v>
      </c>
      <c r="E718" t="s">
        <v>727</v>
      </c>
      <c r="F718">
        <v>46080</v>
      </c>
      <c r="G718" t="s">
        <v>59</v>
      </c>
      <c r="H718">
        <v>200150</v>
      </c>
      <c r="I718">
        <v>120090</v>
      </c>
      <c r="J718">
        <v>80060</v>
      </c>
      <c r="K718">
        <v>522552118</v>
      </c>
      <c r="L718">
        <v>1200000000</v>
      </c>
      <c r="M718">
        <v>95000000</v>
      </c>
      <c r="N718">
        <v>170000</v>
      </c>
      <c r="O718">
        <v>70000</v>
      </c>
      <c r="P718">
        <v>500000</v>
      </c>
    </row>
    <row r="719" spans="1:16" x14ac:dyDescent="0.35">
      <c r="A719">
        <v>717</v>
      </c>
      <c r="B719">
        <v>17</v>
      </c>
      <c r="C719">
        <v>2026</v>
      </c>
      <c r="D719" t="s">
        <v>849</v>
      </c>
      <c r="E719" t="s">
        <v>17</v>
      </c>
      <c r="F719">
        <v>46027</v>
      </c>
      <c r="G719" t="s">
        <v>18</v>
      </c>
      <c r="H719">
        <v>185106</v>
      </c>
      <c r="I719">
        <v>111064</v>
      </c>
      <c r="J719">
        <v>74042</v>
      </c>
      <c r="K719">
        <v>988552118</v>
      </c>
      <c r="L719">
        <v>2600000000</v>
      </c>
      <c r="M719">
        <v>182000000</v>
      </c>
      <c r="N719">
        <v>420000</v>
      </c>
      <c r="O719">
        <v>180000</v>
      </c>
      <c r="P719">
        <v>4200000</v>
      </c>
    </row>
    <row r="720" spans="1:16" x14ac:dyDescent="0.35">
      <c r="A720">
        <v>718</v>
      </c>
      <c r="B720">
        <v>18</v>
      </c>
      <c r="C720">
        <v>2026</v>
      </c>
      <c r="D720" t="s">
        <v>850</v>
      </c>
      <c r="E720" t="s">
        <v>352</v>
      </c>
      <c r="F720">
        <v>46054</v>
      </c>
      <c r="G720" t="s">
        <v>48</v>
      </c>
      <c r="H720">
        <v>176019</v>
      </c>
      <c r="I720">
        <v>105611</v>
      </c>
      <c r="J720">
        <v>70408</v>
      </c>
      <c r="K720">
        <v>611552118</v>
      </c>
      <c r="L720">
        <v>1500000000</v>
      </c>
      <c r="M720">
        <v>120000000</v>
      </c>
      <c r="N720">
        <v>210000</v>
      </c>
      <c r="O720">
        <v>90000</v>
      </c>
      <c r="P720">
        <v>1000000</v>
      </c>
    </row>
    <row r="721" spans="1:16" x14ac:dyDescent="0.35">
      <c r="A721">
        <v>719</v>
      </c>
      <c r="B721">
        <v>19</v>
      </c>
      <c r="C721">
        <v>2026</v>
      </c>
      <c r="D721" t="s">
        <v>851</v>
      </c>
      <c r="E721" t="s">
        <v>214</v>
      </c>
      <c r="F721">
        <v>46034</v>
      </c>
      <c r="G721" t="s">
        <v>215</v>
      </c>
      <c r="H721">
        <v>164663</v>
      </c>
      <c r="I721">
        <v>98798</v>
      </c>
      <c r="J721">
        <v>65865</v>
      </c>
      <c r="K721">
        <v>822552118</v>
      </c>
      <c r="L721">
        <v>2200000000</v>
      </c>
      <c r="M721">
        <v>145000000</v>
      </c>
      <c r="N721">
        <v>310000</v>
      </c>
      <c r="O721">
        <v>140000</v>
      </c>
      <c r="P721">
        <v>1800000</v>
      </c>
    </row>
    <row r="722" spans="1:16" x14ac:dyDescent="0.35">
      <c r="A722">
        <v>720</v>
      </c>
      <c r="B722">
        <v>20</v>
      </c>
      <c r="C722">
        <v>2026</v>
      </c>
      <c r="D722" t="s">
        <v>852</v>
      </c>
      <c r="E722" t="s">
        <v>853</v>
      </c>
      <c r="F722">
        <v>46082</v>
      </c>
      <c r="G722" t="s">
        <v>452</v>
      </c>
      <c r="H722">
        <v>154182</v>
      </c>
      <c r="I722">
        <v>92509</v>
      </c>
      <c r="J722">
        <v>61673</v>
      </c>
      <c r="K722">
        <v>744552118</v>
      </c>
      <c r="L722">
        <v>1600000000</v>
      </c>
      <c r="M722">
        <v>140000000</v>
      </c>
      <c r="N722">
        <v>260000</v>
      </c>
      <c r="O722">
        <v>110000</v>
      </c>
      <c r="P722">
        <v>800000</v>
      </c>
    </row>
    <row r="723" spans="1:16" x14ac:dyDescent="0.35">
      <c r="A723">
        <v>721</v>
      </c>
      <c r="B723">
        <v>21</v>
      </c>
      <c r="C723">
        <v>2026</v>
      </c>
      <c r="D723" t="s">
        <v>854</v>
      </c>
      <c r="E723" t="s">
        <v>23</v>
      </c>
      <c r="F723">
        <v>46058</v>
      </c>
      <c r="G723" t="s">
        <v>24</v>
      </c>
      <c r="H723">
        <v>149870</v>
      </c>
      <c r="I723">
        <v>89922</v>
      </c>
      <c r="J723">
        <v>59948</v>
      </c>
      <c r="K723">
        <v>344552118</v>
      </c>
      <c r="L723">
        <v>900000000</v>
      </c>
      <c r="M723">
        <v>90000000</v>
      </c>
      <c r="N723">
        <v>150000</v>
      </c>
      <c r="O723">
        <v>60000</v>
      </c>
      <c r="P723">
        <v>800000</v>
      </c>
    </row>
    <row r="724" spans="1:16" x14ac:dyDescent="0.35">
      <c r="A724">
        <v>722</v>
      </c>
      <c r="B724">
        <v>22</v>
      </c>
      <c r="C724">
        <v>2026</v>
      </c>
      <c r="D724" t="s">
        <v>855</v>
      </c>
      <c r="E724" t="s">
        <v>104</v>
      </c>
      <c r="F724">
        <v>44071</v>
      </c>
      <c r="G724" t="s">
        <v>48</v>
      </c>
      <c r="H724">
        <v>106709</v>
      </c>
      <c r="I724">
        <v>64025</v>
      </c>
      <c r="J724">
        <v>42684</v>
      </c>
      <c r="K724">
        <v>2112552118</v>
      </c>
      <c r="L724">
        <v>3800000000</v>
      </c>
      <c r="M724">
        <v>300000000</v>
      </c>
      <c r="N724">
        <v>900000</v>
      </c>
      <c r="O724">
        <v>400000</v>
      </c>
      <c r="P724">
        <v>3500000</v>
      </c>
    </row>
    <row r="725" spans="1:16" x14ac:dyDescent="0.35">
      <c r="A725">
        <v>723</v>
      </c>
      <c r="B725">
        <v>23</v>
      </c>
      <c r="C725">
        <v>2026</v>
      </c>
      <c r="D725" t="s">
        <v>856</v>
      </c>
      <c r="E725" t="s">
        <v>601</v>
      </c>
      <c r="F725">
        <v>44971</v>
      </c>
      <c r="G725" t="s">
        <v>367</v>
      </c>
      <c r="H725">
        <v>82852</v>
      </c>
      <c r="I725">
        <v>49711</v>
      </c>
      <c r="J725">
        <v>33141</v>
      </c>
      <c r="K725">
        <v>822552118</v>
      </c>
      <c r="L725">
        <v>1800000000</v>
      </c>
      <c r="M725">
        <v>120000000</v>
      </c>
      <c r="N725">
        <v>200000</v>
      </c>
      <c r="O725">
        <v>90000</v>
      </c>
      <c r="P725">
        <v>600000</v>
      </c>
    </row>
    <row r="726" spans="1:16" x14ac:dyDescent="0.35">
      <c r="A726">
        <v>724</v>
      </c>
      <c r="B726">
        <v>24</v>
      </c>
      <c r="C726">
        <v>2026</v>
      </c>
      <c r="D726" t="s">
        <v>857</v>
      </c>
      <c r="E726" t="s">
        <v>858</v>
      </c>
      <c r="F726">
        <v>45757</v>
      </c>
      <c r="G726" t="s">
        <v>18</v>
      </c>
      <c r="H726">
        <v>74882</v>
      </c>
      <c r="I726">
        <v>44929</v>
      </c>
      <c r="J726">
        <v>29953</v>
      </c>
      <c r="K726">
        <v>1122552118</v>
      </c>
      <c r="L726">
        <v>2800000000</v>
      </c>
      <c r="M726">
        <v>180000000</v>
      </c>
      <c r="N726">
        <v>300000</v>
      </c>
      <c r="O726">
        <v>140000</v>
      </c>
      <c r="P726">
        <v>900000</v>
      </c>
    </row>
    <row r="727" spans="1:16" x14ac:dyDescent="0.35">
      <c r="A727">
        <v>725</v>
      </c>
      <c r="B727">
        <v>25</v>
      </c>
      <c r="C727">
        <v>2026</v>
      </c>
      <c r="D727" t="s">
        <v>859</v>
      </c>
      <c r="E727" t="s">
        <v>860</v>
      </c>
      <c r="F727">
        <v>45779</v>
      </c>
      <c r="G727" t="s">
        <v>24</v>
      </c>
      <c r="H727">
        <v>71064</v>
      </c>
      <c r="I727">
        <v>42638</v>
      </c>
      <c r="J727">
        <v>28426</v>
      </c>
      <c r="K727">
        <v>822552118</v>
      </c>
      <c r="L727">
        <v>2100000000</v>
      </c>
      <c r="M727">
        <v>160000000</v>
      </c>
      <c r="N727">
        <v>280000</v>
      </c>
      <c r="O727">
        <v>120000</v>
      </c>
      <c r="P727">
        <v>1000000</v>
      </c>
    </row>
    <row r="728" spans="1:16" x14ac:dyDescent="0.35">
      <c r="A728">
        <v>726</v>
      </c>
      <c r="B728">
        <v>26</v>
      </c>
      <c r="C728">
        <v>2026</v>
      </c>
      <c r="D728" t="s">
        <v>861</v>
      </c>
      <c r="E728" t="s">
        <v>862</v>
      </c>
      <c r="F728">
        <v>45809</v>
      </c>
      <c r="G728" t="s">
        <v>38</v>
      </c>
      <c r="H728">
        <v>71002</v>
      </c>
      <c r="I728">
        <v>42601</v>
      </c>
      <c r="J728">
        <v>28401</v>
      </c>
      <c r="K728">
        <v>822552118</v>
      </c>
      <c r="L728">
        <v>2000000000</v>
      </c>
      <c r="M728">
        <v>150000000</v>
      </c>
      <c r="N728">
        <v>260000</v>
      </c>
      <c r="O728">
        <v>110000</v>
      </c>
      <c r="P728">
        <v>900000</v>
      </c>
    </row>
    <row r="729" spans="1:16" x14ac:dyDescent="0.35">
      <c r="A729">
        <v>727</v>
      </c>
      <c r="B729">
        <v>27</v>
      </c>
      <c r="C729">
        <v>2026</v>
      </c>
      <c r="D729" t="s">
        <v>863</v>
      </c>
      <c r="E729" t="s">
        <v>511</v>
      </c>
      <c r="F729">
        <v>45734</v>
      </c>
      <c r="G729" t="s">
        <v>167</v>
      </c>
      <c r="H729">
        <v>69830</v>
      </c>
      <c r="I729">
        <v>41898</v>
      </c>
      <c r="J729">
        <v>27932</v>
      </c>
      <c r="K729">
        <v>522552118</v>
      </c>
      <c r="L729">
        <v>1200000000</v>
      </c>
      <c r="M729">
        <v>95000000</v>
      </c>
      <c r="N729">
        <v>170000</v>
      </c>
      <c r="O729">
        <v>70000</v>
      </c>
      <c r="P729">
        <v>500000</v>
      </c>
    </row>
    <row r="730" spans="1:16" x14ac:dyDescent="0.35">
      <c r="A730">
        <v>728</v>
      </c>
      <c r="B730">
        <v>28</v>
      </c>
      <c r="C730">
        <v>2026</v>
      </c>
      <c r="D730" t="s">
        <v>864</v>
      </c>
      <c r="E730" t="s">
        <v>865</v>
      </c>
      <c r="F730">
        <v>45772</v>
      </c>
      <c r="G730" t="s">
        <v>21</v>
      </c>
      <c r="H730">
        <v>67572</v>
      </c>
      <c r="I730">
        <v>40543</v>
      </c>
      <c r="J730">
        <v>27029</v>
      </c>
      <c r="K730">
        <v>1122552118</v>
      </c>
      <c r="L730">
        <v>2600000000</v>
      </c>
      <c r="M730">
        <v>200000000</v>
      </c>
      <c r="N730">
        <v>350000</v>
      </c>
      <c r="O730">
        <v>150000</v>
      </c>
      <c r="P730">
        <v>1200000</v>
      </c>
    </row>
    <row r="731" spans="1:16" x14ac:dyDescent="0.35">
      <c r="A731">
        <v>729</v>
      </c>
      <c r="B731">
        <v>29</v>
      </c>
      <c r="C731">
        <v>2026</v>
      </c>
      <c r="D731" t="s">
        <v>866</v>
      </c>
      <c r="E731" t="s">
        <v>819</v>
      </c>
      <c r="F731">
        <v>45787</v>
      </c>
      <c r="G731" t="s">
        <v>18</v>
      </c>
      <c r="H731">
        <v>62268</v>
      </c>
      <c r="I731">
        <v>37361</v>
      </c>
      <c r="J731">
        <v>24907</v>
      </c>
      <c r="K731">
        <v>1122552118</v>
      </c>
      <c r="L731">
        <v>2200000000</v>
      </c>
      <c r="M731">
        <v>180000000</v>
      </c>
      <c r="N731">
        <v>320000</v>
      </c>
      <c r="O731">
        <v>140000</v>
      </c>
      <c r="P731">
        <v>800000</v>
      </c>
    </row>
    <row r="732" spans="1:16" x14ac:dyDescent="0.35">
      <c r="A732">
        <v>730</v>
      </c>
      <c r="B732">
        <v>30</v>
      </c>
      <c r="C732">
        <v>2026</v>
      </c>
      <c r="D732" t="s">
        <v>867</v>
      </c>
      <c r="E732" t="s">
        <v>258</v>
      </c>
      <c r="F732">
        <v>45708</v>
      </c>
      <c r="G732" t="s">
        <v>24</v>
      </c>
      <c r="H732">
        <v>60377</v>
      </c>
      <c r="I732">
        <v>36226</v>
      </c>
      <c r="J732">
        <v>24151</v>
      </c>
      <c r="K732">
        <v>611552118</v>
      </c>
      <c r="L732">
        <v>2000000000</v>
      </c>
      <c r="M732">
        <v>110000000</v>
      </c>
      <c r="N732">
        <v>200000</v>
      </c>
      <c r="O732">
        <v>80000</v>
      </c>
      <c r="P732">
        <v>600000</v>
      </c>
    </row>
    <row r="733" spans="1:16" x14ac:dyDescent="0.35">
      <c r="A733">
        <v>731</v>
      </c>
      <c r="B733">
        <v>31</v>
      </c>
      <c r="C733">
        <v>2026</v>
      </c>
      <c r="D733" t="s">
        <v>868</v>
      </c>
      <c r="E733" t="s">
        <v>869</v>
      </c>
      <c r="F733">
        <v>45672</v>
      </c>
      <c r="G733" t="s">
        <v>259</v>
      </c>
      <c r="H733">
        <v>51740</v>
      </c>
      <c r="I733">
        <v>31044</v>
      </c>
      <c r="J733">
        <v>20696</v>
      </c>
      <c r="K733">
        <v>522552118</v>
      </c>
      <c r="L733">
        <v>1200000000</v>
      </c>
      <c r="M733">
        <v>90000000</v>
      </c>
      <c r="N733">
        <v>150000</v>
      </c>
      <c r="O733">
        <v>60000</v>
      </c>
      <c r="P733">
        <v>400000</v>
      </c>
    </row>
    <row r="734" spans="1:16" x14ac:dyDescent="0.35">
      <c r="A734">
        <v>732</v>
      </c>
      <c r="B734">
        <v>32</v>
      </c>
      <c r="C734">
        <v>2026</v>
      </c>
      <c r="D734" t="s">
        <v>870</v>
      </c>
      <c r="E734" t="s">
        <v>166</v>
      </c>
      <c r="F734">
        <v>45570</v>
      </c>
      <c r="G734" t="s">
        <v>70</v>
      </c>
      <c r="H734">
        <v>48800</v>
      </c>
      <c r="I734">
        <v>29280</v>
      </c>
      <c r="J734">
        <v>19520</v>
      </c>
      <c r="K734">
        <v>2112552118</v>
      </c>
      <c r="L734">
        <v>4200000000</v>
      </c>
      <c r="M734">
        <v>280000000</v>
      </c>
      <c r="N734">
        <v>600000</v>
      </c>
      <c r="O734">
        <v>250000</v>
      </c>
      <c r="P734">
        <v>2000000</v>
      </c>
    </row>
    <row r="735" spans="1:16" x14ac:dyDescent="0.35">
      <c r="A735">
        <v>733</v>
      </c>
      <c r="B735">
        <v>33</v>
      </c>
      <c r="C735">
        <v>2026</v>
      </c>
      <c r="D735" t="s">
        <v>871</v>
      </c>
      <c r="E735" t="s">
        <v>371</v>
      </c>
      <c r="F735">
        <v>45597</v>
      </c>
      <c r="G735" t="s">
        <v>48</v>
      </c>
      <c r="H735">
        <v>46370</v>
      </c>
      <c r="I735">
        <v>27822</v>
      </c>
      <c r="J735">
        <v>18548</v>
      </c>
      <c r="K735">
        <v>611552118</v>
      </c>
      <c r="L735">
        <v>1200000000</v>
      </c>
      <c r="M735">
        <v>140000000</v>
      </c>
      <c r="N735">
        <v>300000</v>
      </c>
      <c r="O735">
        <v>120000</v>
      </c>
      <c r="P735">
        <v>1000000</v>
      </c>
    </row>
    <row r="736" spans="1:16" x14ac:dyDescent="0.35">
      <c r="A736">
        <v>734</v>
      </c>
      <c r="B736">
        <v>34</v>
      </c>
      <c r="C736">
        <v>2026</v>
      </c>
      <c r="D736" t="s">
        <v>872</v>
      </c>
      <c r="E736" t="s">
        <v>841</v>
      </c>
      <c r="F736">
        <v>46068</v>
      </c>
      <c r="G736" t="s">
        <v>24</v>
      </c>
      <c r="H736">
        <v>45000</v>
      </c>
      <c r="I736">
        <v>27000</v>
      </c>
      <c r="J736">
        <v>18000</v>
      </c>
      <c r="K736">
        <v>611552118</v>
      </c>
      <c r="L736">
        <v>2000000000</v>
      </c>
      <c r="M736">
        <v>110000000</v>
      </c>
      <c r="N736">
        <v>200000</v>
      </c>
      <c r="O736">
        <v>80000</v>
      </c>
      <c r="P736">
        <v>600000</v>
      </c>
    </row>
    <row r="737" spans="1:16" x14ac:dyDescent="0.35">
      <c r="A737">
        <v>735</v>
      </c>
      <c r="B737">
        <v>35</v>
      </c>
      <c r="C737">
        <v>2026</v>
      </c>
      <c r="D737" t="s">
        <v>873</v>
      </c>
      <c r="E737" t="s">
        <v>20</v>
      </c>
      <c r="F737">
        <v>46065</v>
      </c>
      <c r="G737" t="s">
        <v>839</v>
      </c>
      <c r="H737">
        <v>44436</v>
      </c>
      <c r="I737">
        <v>26662</v>
      </c>
      <c r="J737">
        <v>17774</v>
      </c>
      <c r="K737">
        <v>244552118</v>
      </c>
      <c r="L737">
        <v>400000000</v>
      </c>
      <c r="M737">
        <v>40000000</v>
      </c>
      <c r="N737">
        <v>90000</v>
      </c>
      <c r="O737">
        <v>30000</v>
      </c>
      <c r="P737">
        <v>200000</v>
      </c>
    </row>
    <row r="738" spans="1:16" x14ac:dyDescent="0.35">
      <c r="A738">
        <v>736</v>
      </c>
      <c r="B738">
        <v>36</v>
      </c>
      <c r="C738">
        <v>2026</v>
      </c>
      <c r="D738" t="s">
        <v>874</v>
      </c>
      <c r="E738" t="s">
        <v>875</v>
      </c>
      <c r="F738">
        <v>45828</v>
      </c>
      <c r="G738" t="s">
        <v>24</v>
      </c>
      <c r="H738">
        <v>44256</v>
      </c>
      <c r="I738">
        <v>26554</v>
      </c>
      <c r="J738">
        <v>17702</v>
      </c>
      <c r="K738">
        <v>744552118</v>
      </c>
      <c r="L738">
        <v>1800000000</v>
      </c>
      <c r="M738">
        <v>150000000</v>
      </c>
      <c r="N738">
        <v>260000</v>
      </c>
      <c r="O738">
        <v>110000</v>
      </c>
      <c r="P738">
        <v>900000</v>
      </c>
    </row>
    <row r="739" spans="1:16" x14ac:dyDescent="0.35">
      <c r="A739">
        <v>737</v>
      </c>
      <c r="B739">
        <v>37</v>
      </c>
      <c r="C739">
        <v>2026</v>
      </c>
      <c r="D739" t="s">
        <v>876</v>
      </c>
      <c r="E739" t="s">
        <v>877</v>
      </c>
      <c r="F739">
        <v>45748</v>
      </c>
      <c r="G739" t="s">
        <v>18</v>
      </c>
      <c r="H739">
        <v>43834</v>
      </c>
      <c r="I739">
        <v>26300</v>
      </c>
      <c r="J739">
        <v>17534</v>
      </c>
      <c r="K739">
        <v>1122552118</v>
      </c>
      <c r="L739">
        <v>2800000000</v>
      </c>
      <c r="M739">
        <v>180000000</v>
      </c>
      <c r="N739">
        <v>320000</v>
      </c>
      <c r="O739">
        <v>140000</v>
      </c>
      <c r="P739">
        <v>1000000</v>
      </c>
    </row>
    <row r="740" spans="1:16" x14ac:dyDescent="0.35">
      <c r="A740">
        <v>738</v>
      </c>
      <c r="B740">
        <v>38</v>
      </c>
      <c r="C740">
        <v>2026</v>
      </c>
      <c r="D740" t="s">
        <v>878</v>
      </c>
      <c r="E740" t="s">
        <v>879</v>
      </c>
      <c r="F740">
        <v>45738</v>
      </c>
      <c r="G740" t="s">
        <v>59</v>
      </c>
      <c r="H740">
        <v>39456</v>
      </c>
      <c r="I740">
        <v>23674</v>
      </c>
      <c r="J740">
        <v>15782</v>
      </c>
      <c r="K740">
        <v>611552118</v>
      </c>
      <c r="L740">
        <v>1300000000</v>
      </c>
      <c r="M740">
        <v>120000000</v>
      </c>
      <c r="N740">
        <v>220000</v>
      </c>
      <c r="O740">
        <v>90000</v>
      </c>
      <c r="P740">
        <v>700000</v>
      </c>
    </row>
    <row r="741" spans="1:16" x14ac:dyDescent="0.35">
      <c r="A741">
        <v>739</v>
      </c>
      <c r="B741">
        <v>39</v>
      </c>
      <c r="C741">
        <v>2026</v>
      </c>
      <c r="D741" t="s">
        <v>880</v>
      </c>
      <c r="E741" t="s">
        <v>881</v>
      </c>
      <c r="F741">
        <v>45726</v>
      </c>
      <c r="G741" t="s">
        <v>70</v>
      </c>
      <c r="H741">
        <v>38190</v>
      </c>
      <c r="I741">
        <v>22914</v>
      </c>
      <c r="J741">
        <v>15276</v>
      </c>
      <c r="K741">
        <v>611552118</v>
      </c>
      <c r="L741">
        <v>1200000000</v>
      </c>
      <c r="M741">
        <v>110000000</v>
      </c>
      <c r="N741">
        <v>200000</v>
      </c>
      <c r="O741">
        <v>80000</v>
      </c>
      <c r="P741">
        <v>600000</v>
      </c>
    </row>
    <row r="742" spans="1:16" x14ac:dyDescent="0.35">
      <c r="A742">
        <v>740</v>
      </c>
      <c r="B742">
        <v>40</v>
      </c>
      <c r="C742">
        <v>2026</v>
      </c>
      <c r="D742" t="s">
        <v>882</v>
      </c>
      <c r="E742" t="s">
        <v>862</v>
      </c>
      <c r="F742">
        <v>45809</v>
      </c>
      <c r="G742" t="s">
        <v>38</v>
      </c>
      <c r="H742">
        <v>36145</v>
      </c>
      <c r="I742">
        <v>21687</v>
      </c>
      <c r="J742">
        <v>14458</v>
      </c>
      <c r="K742">
        <v>822552118</v>
      </c>
      <c r="L742">
        <v>2000000000</v>
      </c>
      <c r="M742">
        <v>150000000</v>
      </c>
      <c r="N742">
        <v>260000</v>
      </c>
      <c r="O742">
        <v>110000</v>
      </c>
      <c r="P742">
        <v>900000</v>
      </c>
    </row>
    <row r="743" spans="1:16" x14ac:dyDescent="0.35">
      <c r="A743">
        <v>741</v>
      </c>
      <c r="B743">
        <v>41</v>
      </c>
      <c r="C743">
        <v>2026</v>
      </c>
      <c r="D743" t="s">
        <v>794</v>
      </c>
      <c r="E743" t="s">
        <v>727</v>
      </c>
      <c r="F743">
        <v>46080</v>
      </c>
      <c r="G743" t="s">
        <v>59</v>
      </c>
      <c r="H743">
        <v>35597</v>
      </c>
      <c r="I743">
        <v>21358</v>
      </c>
      <c r="J743">
        <v>14239</v>
      </c>
      <c r="K743">
        <v>522552118</v>
      </c>
      <c r="L743">
        <v>1200000000</v>
      </c>
      <c r="M743">
        <v>95000000</v>
      </c>
      <c r="N743">
        <v>170000</v>
      </c>
      <c r="O743">
        <v>70000</v>
      </c>
      <c r="P743">
        <v>500000</v>
      </c>
    </row>
    <row r="744" spans="1:16" x14ac:dyDescent="0.35">
      <c r="A744">
        <v>742</v>
      </c>
      <c r="B744">
        <v>42</v>
      </c>
      <c r="C744">
        <v>2026</v>
      </c>
      <c r="D744" t="s">
        <v>883</v>
      </c>
      <c r="E744" t="s">
        <v>877</v>
      </c>
      <c r="F744">
        <v>45748</v>
      </c>
      <c r="G744" t="s">
        <v>18</v>
      </c>
      <c r="H744">
        <v>35246</v>
      </c>
      <c r="I744">
        <v>21148</v>
      </c>
      <c r="J744">
        <v>14098</v>
      </c>
      <c r="K744">
        <v>1122552118</v>
      </c>
      <c r="L744">
        <v>2800000000</v>
      </c>
      <c r="M744">
        <v>180000000</v>
      </c>
      <c r="N744">
        <v>320000</v>
      </c>
      <c r="O744">
        <v>140000</v>
      </c>
      <c r="P744">
        <v>1000000</v>
      </c>
    </row>
    <row r="745" spans="1:16" x14ac:dyDescent="0.35">
      <c r="A745">
        <v>743</v>
      </c>
      <c r="B745">
        <v>43</v>
      </c>
      <c r="C745">
        <v>2026</v>
      </c>
      <c r="D745" t="s">
        <v>827</v>
      </c>
      <c r="E745" t="s">
        <v>828</v>
      </c>
      <c r="F745">
        <v>45693</v>
      </c>
      <c r="G745" t="s">
        <v>829</v>
      </c>
      <c r="H745">
        <v>35005</v>
      </c>
      <c r="I745">
        <v>21003</v>
      </c>
      <c r="J745">
        <v>14002</v>
      </c>
      <c r="K745">
        <v>244552118</v>
      </c>
      <c r="L745">
        <v>700000000</v>
      </c>
      <c r="M745">
        <v>60000000</v>
      </c>
      <c r="N745">
        <v>120000</v>
      </c>
      <c r="O745">
        <v>50000</v>
      </c>
      <c r="P745">
        <v>300000</v>
      </c>
    </row>
    <row r="746" spans="1:16" x14ac:dyDescent="0.35">
      <c r="A746">
        <v>744</v>
      </c>
      <c r="B746">
        <v>44</v>
      </c>
      <c r="C746">
        <v>2026</v>
      </c>
      <c r="D746" t="s">
        <v>884</v>
      </c>
      <c r="E746" t="s">
        <v>23</v>
      </c>
      <c r="F746">
        <v>46058</v>
      </c>
      <c r="G746" t="s">
        <v>24</v>
      </c>
      <c r="H746">
        <v>34854</v>
      </c>
      <c r="I746">
        <v>20912</v>
      </c>
      <c r="J746">
        <v>13942</v>
      </c>
      <c r="K746">
        <v>344552118</v>
      </c>
      <c r="L746">
        <v>900000000</v>
      </c>
      <c r="M746">
        <v>90000000</v>
      </c>
      <c r="N746">
        <v>150000</v>
      </c>
      <c r="O746">
        <v>60000</v>
      </c>
      <c r="P746">
        <v>800000</v>
      </c>
    </row>
    <row r="747" spans="1:16" x14ac:dyDescent="0.35">
      <c r="A747">
        <v>745</v>
      </c>
      <c r="B747">
        <v>45</v>
      </c>
      <c r="C747">
        <v>2026</v>
      </c>
      <c r="D747" t="s">
        <v>885</v>
      </c>
      <c r="E747" t="s">
        <v>886</v>
      </c>
      <c r="F747">
        <v>45778</v>
      </c>
      <c r="G747" t="s">
        <v>38</v>
      </c>
      <c r="H747">
        <v>34327</v>
      </c>
      <c r="I747">
        <v>20596</v>
      </c>
      <c r="J747">
        <v>13731</v>
      </c>
      <c r="K747">
        <v>822552118</v>
      </c>
      <c r="L747">
        <v>2200000000</v>
      </c>
      <c r="M747">
        <v>140000000</v>
      </c>
      <c r="N747">
        <v>250000</v>
      </c>
      <c r="O747">
        <v>110000</v>
      </c>
      <c r="P747">
        <v>800000</v>
      </c>
    </row>
    <row r="748" spans="1:16" x14ac:dyDescent="0.35">
      <c r="A748">
        <v>746</v>
      </c>
      <c r="B748">
        <v>46</v>
      </c>
      <c r="C748">
        <v>2026</v>
      </c>
      <c r="D748" t="s">
        <v>887</v>
      </c>
      <c r="E748" t="s">
        <v>77</v>
      </c>
      <c r="F748">
        <v>45839</v>
      </c>
      <c r="G748" t="s">
        <v>18</v>
      </c>
      <c r="H748">
        <v>31622</v>
      </c>
      <c r="I748">
        <v>18973</v>
      </c>
      <c r="J748">
        <v>12649</v>
      </c>
      <c r="K748">
        <v>1744552118</v>
      </c>
      <c r="L748">
        <v>4200000000</v>
      </c>
      <c r="M748">
        <v>240000000</v>
      </c>
      <c r="N748">
        <v>600000</v>
      </c>
      <c r="O748">
        <v>260000</v>
      </c>
      <c r="P748">
        <v>4000000</v>
      </c>
    </row>
    <row r="749" spans="1:16" x14ac:dyDescent="0.35">
      <c r="A749">
        <v>747</v>
      </c>
      <c r="B749">
        <v>47</v>
      </c>
      <c r="C749">
        <v>2026</v>
      </c>
      <c r="D749" t="s">
        <v>888</v>
      </c>
      <c r="E749" t="s">
        <v>889</v>
      </c>
      <c r="F749">
        <v>45818</v>
      </c>
      <c r="G749" t="s">
        <v>215</v>
      </c>
      <c r="H749">
        <v>30967</v>
      </c>
      <c r="I749">
        <v>18580</v>
      </c>
      <c r="J749">
        <v>12387</v>
      </c>
      <c r="K749">
        <v>1122552118</v>
      </c>
      <c r="L749">
        <v>2800000000</v>
      </c>
      <c r="M749">
        <v>180000000</v>
      </c>
      <c r="N749">
        <v>320000</v>
      </c>
      <c r="O749">
        <v>140000</v>
      </c>
      <c r="P749">
        <v>1800000</v>
      </c>
    </row>
    <row r="750" spans="1:16" x14ac:dyDescent="0.35">
      <c r="A750">
        <v>748</v>
      </c>
      <c r="B750">
        <v>48</v>
      </c>
      <c r="C750">
        <v>2026</v>
      </c>
      <c r="D750" t="s">
        <v>890</v>
      </c>
      <c r="E750" t="s">
        <v>891</v>
      </c>
      <c r="F750">
        <v>45797</v>
      </c>
      <c r="G750" t="s">
        <v>452</v>
      </c>
      <c r="H750">
        <v>30240</v>
      </c>
      <c r="I750">
        <v>18144</v>
      </c>
      <c r="J750">
        <v>12096</v>
      </c>
      <c r="K750">
        <v>611552118</v>
      </c>
      <c r="L750">
        <v>1600000000</v>
      </c>
      <c r="M750">
        <v>120000000</v>
      </c>
      <c r="N750">
        <v>220000</v>
      </c>
      <c r="O750">
        <v>90000</v>
      </c>
      <c r="P750">
        <v>700000</v>
      </c>
    </row>
    <row r="751" spans="1:16" x14ac:dyDescent="0.35">
      <c r="A751">
        <v>749</v>
      </c>
      <c r="B751">
        <v>49</v>
      </c>
      <c r="C751">
        <v>2026</v>
      </c>
      <c r="D751" t="s">
        <v>892</v>
      </c>
      <c r="E751" t="s">
        <v>847</v>
      </c>
      <c r="F751">
        <v>45710</v>
      </c>
      <c r="G751" t="s">
        <v>18</v>
      </c>
      <c r="H751">
        <v>29155</v>
      </c>
      <c r="I751">
        <v>17493</v>
      </c>
      <c r="J751">
        <v>11662</v>
      </c>
      <c r="K751">
        <v>611552118</v>
      </c>
      <c r="L751">
        <v>2200000000</v>
      </c>
      <c r="M751">
        <v>130000000</v>
      </c>
      <c r="N751">
        <v>220000</v>
      </c>
      <c r="O751">
        <v>90000</v>
      </c>
      <c r="P751">
        <v>700000</v>
      </c>
    </row>
    <row r="752" spans="1:16" x14ac:dyDescent="0.35">
      <c r="A752">
        <v>750</v>
      </c>
      <c r="B752">
        <v>50</v>
      </c>
      <c r="C752">
        <v>2026</v>
      </c>
      <c r="D752" t="s">
        <v>893</v>
      </c>
      <c r="E752" t="s">
        <v>834</v>
      </c>
      <c r="F752">
        <v>46047</v>
      </c>
      <c r="G752" t="s">
        <v>18</v>
      </c>
      <c r="H752">
        <v>28429</v>
      </c>
      <c r="I752">
        <v>17057</v>
      </c>
      <c r="J752">
        <v>11372</v>
      </c>
      <c r="K752">
        <v>1988552118</v>
      </c>
      <c r="L752">
        <v>4800000000</v>
      </c>
      <c r="M752">
        <v>260000000</v>
      </c>
      <c r="N752">
        <v>720000</v>
      </c>
      <c r="O752">
        <v>300000</v>
      </c>
      <c r="P752">
        <v>4200000</v>
      </c>
    </row>
    <row r="753" spans="1:16" x14ac:dyDescent="0.35">
      <c r="A753">
        <v>751</v>
      </c>
      <c r="B753">
        <v>51</v>
      </c>
      <c r="C753">
        <v>2026</v>
      </c>
      <c r="D753" t="s">
        <v>894</v>
      </c>
      <c r="E753" t="s">
        <v>895</v>
      </c>
      <c r="F753">
        <v>45762</v>
      </c>
      <c r="G753" t="s">
        <v>24</v>
      </c>
      <c r="H753">
        <v>25310</v>
      </c>
      <c r="I753">
        <v>15186</v>
      </c>
      <c r="J753">
        <v>10124</v>
      </c>
      <c r="K753">
        <v>611552118</v>
      </c>
      <c r="L753">
        <v>1400000000</v>
      </c>
      <c r="M753">
        <v>120000000</v>
      </c>
      <c r="N753">
        <v>200000</v>
      </c>
      <c r="O753">
        <v>80000</v>
      </c>
      <c r="P753">
        <v>600000</v>
      </c>
    </row>
    <row r="754" spans="1:16" x14ac:dyDescent="0.35">
      <c r="A754">
        <v>752</v>
      </c>
      <c r="B754">
        <v>52</v>
      </c>
      <c r="C754">
        <v>2026</v>
      </c>
      <c r="D754" t="s">
        <v>896</v>
      </c>
      <c r="E754" t="s">
        <v>20</v>
      </c>
      <c r="F754">
        <v>46065</v>
      </c>
      <c r="G754" t="s">
        <v>839</v>
      </c>
      <c r="H754">
        <v>24951</v>
      </c>
      <c r="I754">
        <v>14971</v>
      </c>
      <c r="J754">
        <v>9980</v>
      </c>
      <c r="K754">
        <v>244552118</v>
      </c>
      <c r="L754">
        <v>400000000</v>
      </c>
      <c r="M754">
        <v>40000000</v>
      </c>
      <c r="N754">
        <v>90000</v>
      </c>
      <c r="O754">
        <v>30000</v>
      </c>
      <c r="P754">
        <v>200000</v>
      </c>
    </row>
    <row r="755" spans="1:16" x14ac:dyDescent="0.35">
      <c r="A755">
        <v>753</v>
      </c>
      <c r="B755">
        <v>53</v>
      </c>
      <c r="C755">
        <v>2026</v>
      </c>
      <c r="D755" t="s">
        <v>897</v>
      </c>
      <c r="E755" t="s">
        <v>427</v>
      </c>
      <c r="F755">
        <v>45721</v>
      </c>
      <c r="G755" t="s">
        <v>259</v>
      </c>
      <c r="H755">
        <v>23690</v>
      </c>
      <c r="I755">
        <v>14214</v>
      </c>
      <c r="J755">
        <v>9476</v>
      </c>
      <c r="K755">
        <v>522552118</v>
      </c>
      <c r="L755">
        <v>1200000000</v>
      </c>
      <c r="M755">
        <v>90000000</v>
      </c>
      <c r="N755">
        <v>150000</v>
      </c>
      <c r="O755">
        <v>60000</v>
      </c>
      <c r="P755">
        <v>400000</v>
      </c>
    </row>
    <row r="756" spans="1:16" x14ac:dyDescent="0.35">
      <c r="A756">
        <v>754</v>
      </c>
      <c r="B756">
        <v>54</v>
      </c>
      <c r="C756">
        <v>2026</v>
      </c>
      <c r="D756" t="s">
        <v>898</v>
      </c>
      <c r="E756" t="s">
        <v>899</v>
      </c>
      <c r="F756">
        <v>44232</v>
      </c>
      <c r="G756" t="s">
        <v>24</v>
      </c>
      <c r="H756">
        <v>23431</v>
      </c>
      <c r="I756">
        <v>14059</v>
      </c>
      <c r="J756">
        <v>9372</v>
      </c>
      <c r="K756">
        <v>1488552118</v>
      </c>
      <c r="L756">
        <v>3600000000</v>
      </c>
      <c r="M756">
        <v>210000000</v>
      </c>
      <c r="N756">
        <v>500000</v>
      </c>
      <c r="O756">
        <v>200000</v>
      </c>
      <c r="P756">
        <v>2000000</v>
      </c>
    </row>
    <row r="757" spans="1:16" x14ac:dyDescent="0.35">
      <c r="A757">
        <v>755</v>
      </c>
      <c r="B757">
        <v>55</v>
      </c>
      <c r="C757">
        <v>2026</v>
      </c>
      <c r="D757" t="s">
        <v>806</v>
      </c>
      <c r="E757" t="s">
        <v>656</v>
      </c>
      <c r="F757">
        <v>45820</v>
      </c>
      <c r="G757" t="s">
        <v>18</v>
      </c>
      <c r="H757">
        <v>23117</v>
      </c>
      <c r="I757">
        <v>13870</v>
      </c>
      <c r="J757">
        <v>9247</v>
      </c>
      <c r="K757">
        <v>1122552118</v>
      </c>
      <c r="L757">
        <v>2200000000</v>
      </c>
      <c r="M757">
        <v>130000000</v>
      </c>
      <c r="N757">
        <v>240000</v>
      </c>
      <c r="O757">
        <v>100000</v>
      </c>
      <c r="P757">
        <v>700000</v>
      </c>
    </row>
    <row r="758" spans="1:16" x14ac:dyDescent="0.35">
      <c r="A758">
        <v>756</v>
      </c>
      <c r="B758">
        <v>56</v>
      </c>
      <c r="C758">
        <v>2026</v>
      </c>
      <c r="D758" t="s">
        <v>900</v>
      </c>
      <c r="E758" t="s">
        <v>104</v>
      </c>
      <c r="F758">
        <v>44071</v>
      </c>
      <c r="G758" t="s">
        <v>48</v>
      </c>
      <c r="H758">
        <v>22380</v>
      </c>
      <c r="I758">
        <v>13428</v>
      </c>
      <c r="J758">
        <v>8952</v>
      </c>
      <c r="K758">
        <v>2112552118</v>
      </c>
      <c r="L758">
        <v>3800000000</v>
      </c>
      <c r="M758">
        <v>300000000</v>
      </c>
      <c r="N758">
        <v>900000</v>
      </c>
      <c r="O758">
        <v>400000</v>
      </c>
      <c r="P758">
        <v>3500000</v>
      </c>
    </row>
    <row r="759" spans="1:16" x14ac:dyDescent="0.35">
      <c r="A759">
        <v>757</v>
      </c>
      <c r="B759">
        <v>57</v>
      </c>
      <c r="C759">
        <v>2026</v>
      </c>
      <c r="D759" t="s">
        <v>804</v>
      </c>
      <c r="E759" t="s">
        <v>74</v>
      </c>
      <c r="F759">
        <v>45839</v>
      </c>
      <c r="G759" t="s">
        <v>24</v>
      </c>
      <c r="H759">
        <v>21580</v>
      </c>
      <c r="I759">
        <v>12948</v>
      </c>
      <c r="J759">
        <v>8632</v>
      </c>
      <c r="K759">
        <v>522552118</v>
      </c>
      <c r="L759">
        <v>1200000000</v>
      </c>
      <c r="M759">
        <v>100000000</v>
      </c>
      <c r="N759">
        <v>180000</v>
      </c>
      <c r="O759">
        <v>70000</v>
      </c>
      <c r="P759">
        <v>500000</v>
      </c>
    </row>
    <row r="760" spans="1:16" x14ac:dyDescent="0.35">
      <c r="A760">
        <v>758</v>
      </c>
      <c r="B760">
        <v>58</v>
      </c>
      <c r="C760">
        <v>2026</v>
      </c>
      <c r="D760" t="s">
        <v>901</v>
      </c>
      <c r="E760" t="s">
        <v>902</v>
      </c>
      <c r="F760">
        <v>45795</v>
      </c>
      <c r="G760" t="s">
        <v>24</v>
      </c>
      <c r="H760">
        <v>20000</v>
      </c>
      <c r="I760">
        <v>12000</v>
      </c>
      <c r="J760">
        <v>8000</v>
      </c>
      <c r="K760">
        <v>611552118</v>
      </c>
      <c r="L760">
        <v>2000000000</v>
      </c>
      <c r="M760">
        <v>110000000</v>
      </c>
      <c r="N760">
        <v>200000</v>
      </c>
      <c r="O760">
        <v>80000</v>
      </c>
      <c r="P760">
        <v>600000</v>
      </c>
    </row>
    <row r="761" spans="1:16" x14ac:dyDescent="0.35">
      <c r="A761">
        <v>759</v>
      </c>
      <c r="B761">
        <v>59</v>
      </c>
      <c r="C761">
        <v>2026</v>
      </c>
      <c r="D761" t="s">
        <v>903</v>
      </c>
      <c r="E761" t="s">
        <v>904</v>
      </c>
      <c r="F761">
        <v>45870</v>
      </c>
      <c r="G761" t="s">
        <v>18</v>
      </c>
      <c r="H761">
        <v>20000</v>
      </c>
      <c r="I761">
        <v>12000</v>
      </c>
      <c r="J761">
        <v>8000</v>
      </c>
      <c r="K761">
        <v>1744552118</v>
      </c>
      <c r="L761">
        <v>3800000000</v>
      </c>
      <c r="M761">
        <v>240000000</v>
      </c>
      <c r="N761">
        <v>550000</v>
      </c>
      <c r="O761">
        <v>230000</v>
      </c>
      <c r="P761">
        <v>3800000</v>
      </c>
    </row>
    <row r="762" spans="1:16" x14ac:dyDescent="0.35">
      <c r="A762">
        <v>760</v>
      </c>
      <c r="B762">
        <v>60</v>
      </c>
      <c r="C762">
        <v>2026</v>
      </c>
      <c r="D762" t="s">
        <v>905</v>
      </c>
      <c r="E762" t="s">
        <v>82</v>
      </c>
      <c r="F762">
        <v>45361</v>
      </c>
      <c r="G762" t="s">
        <v>24</v>
      </c>
      <c r="H762">
        <v>19600</v>
      </c>
      <c r="I762">
        <v>11760</v>
      </c>
      <c r="J762">
        <v>7840</v>
      </c>
      <c r="K762">
        <v>2112552118</v>
      </c>
      <c r="L762">
        <v>4200000000</v>
      </c>
      <c r="M762">
        <v>260000000</v>
      </c>
      <c r="N762">
        <v>600000</v>
      </c>
      <c r="O762">
        <v>250000</v>
      </c>
      <c r="P762">
        <v>2200000</v>
      </c>
    </row>
    <row r="763" spans="1:16" x14ac:dyDescent="0.35">
      <c r="A763">
        <v>761</v>
      </c>
      <c r="B763">
        <v>61</v>
      </c>
      <c r="C763">
        <v>2026</v>
      </c>
      <c r="D763" t="s">
        <v>709</v>
      </c>
      <c r="E763" t="s">
        <v>20</v>
      </c>
      <c r="F763">
        <v>45915</v>
      </c>
      <c r="G763" t="s">
        <v>21</v>
      </c>
      <c r="H763">
        <v>19143</v>
      </c>
      <c r="I763">
        <v>11486</v>
      </c>
      <c r="J763">
        <v>7657</v>
      </c>
      <c r="K763">
        <v>1122552118</v>
      </c>
      <c r="L763">
        <v>2600000000</v>
      </c>
      <c r="M763">
        <v>200000000</v>
      </c>
      <c r="N763">
        <v>400000</v>
      </c>
      <c r="O763">
        <v>170000</v>
      </c>
      <c r="P763">
        <v>1200000</v>
      </c>
    </row>
    <row r="764" spans="1:16" x14ac:dyDescent="0.35">
      <c r="A764">
        <v>762</v>
      </c>
      <c r="B764">
        <v>62</v>
      </c>
      <c r="C764">
        <v>2026</v>
      </c>
      <c r="D764" t="s">
        <v>906</v>
      </c>
      <c r="E764" t="s">
        <v>907</v>
      </c>
      <c r="F764">
        <v>45833</v>
      </c>
      <c r="G764" t="s">
        <v>48</v>
      </c>
      <c r="H764">
        <v>19059</v>
      </c>
      <c r="I764">
        <v>11435</v>
      </c>
      <c r="J764">
        <v>7624</v>
      </c>
      <c r="K764">
        <v>611552118</v>
      </c>
      <c r="L764">
        <v>1500000000</v>
      </c>
      <c r="M764">
        <v>120000000</v>
      </c>
      <c r="N764">
        <v>220000</v>
      </c>
      <c r="O764">
        <v>90000</v>
      </c>
      <c r="P764">
        <v>700000</v>
      </c>
    </row>
    <row r="765" spans="1:16" x14ac:dyDescent="0.35">
      <c r="A765">
        <v>763</v>
      </c>
      <c r="B765">
        <v>63</v>
      </c>
      <c r="C765">
        <v>2026</v>
      </c>
      <c r="D765" t="s">
        <v>908</v>
      </c>
      <c r="E765" t="s">
        <v>166</v>
      </c>
      <c r="F765">
        <v>45850</v>
      </c>
      <c r="G765" t="s">
        <v>24</v>
      </c>
      <c r="H765">
        <v>18704</v>
      </c>
      <c r="I765">
        <v>11222</v>
      </c>
      <c r="J765">
        <v>7482</v>
      </c>
      <c r="K765">
        <v>744552118</v>
      </c>
      <c r="L765">
        <v>1800000000</v>
      </c>
      <c r="M765">
        <v>140000000</v>
      </c>
      <c r="N765">
        <v>260000</v>
      </c>
      <c r="O765">
        <v>110000</v>
      </c>
      <c r="P765">
        <v>800000</v>
      </c>
    </row>
    <row r="766" spans="1:16" x14ac:dyDescent="0.35">
      <c r="A766">
        <v>764</v>
      </c>
      <c r="B766">
        <v>64</v>
      </c>
      <c r="C766">
        <v>2026</v>
      </c>
      <c r="D766" t="s">
        <v>909</v>
      </c>
      <c r="E766" t="s">
        <v>910</v>
      </c>
      <c r="F766">
        <v>45874</v>
      </c>
      <c r="G766" t="s">
        <v>215</v>
      </c>
      <c r="H766">
        <v>18562</v>
      </c>
      <c r="I766">
        <v>11137</v>
      </c>
      <c r="J766">
        <v>7425</v>
      </c>
      <c r="K766">
        <v>1122552118</v>
      </c>
      <c r="L766">
        <v>2800000000</v>
      </c>
      <c r="M766">
        <v>180000000</v>
      </c>
      <c r="N766">
        <v>320000</v>
      </c>
      <c r="O766">
        <v>140000</v>
      </c>
      <c r="P766">
        <v>1800000</v>
      </c>
    </row>
    <row r="767" spans="1:16" x14ac:dyDescent="0.35">
      <c r="A767">
        <v>765</v>
      </c>
      <c r="B767">
        <v>65</v>
      </c>
      <c r="C767">
        <v>2026</v>
      </c>
      <c r="D767" t="s">
        <v>911</v>
      </c>
      <c r="E767" t="s">
        <v>912</v>
      </c>
      <c r="F767">
        <v>45805</v>
      </c>
      <c r="G767" t="s">
        <v>788</v>
      </c>
      <c r="H767">
        <v>18492</v>
      </c>
      <c r="I767">
        <v>11095</v>
      </c>
      <c r="J767">
        <v>7397</v>
      </c>
      <c r="K767">
        <v>822552118</v>
      </c>
      <c r="L767">
        <v>2000000000</v>
      </c>
      <c r="M767">
        <v>150000000</v>
      </c>
      <c r="N767">
        <v>260000</v>
      </c>
      <c r="O767">
        <v>110000</v>
      </c>
      <c r="P767">
        <v>800000</v>
      </c>
    </row>
    <row r="768" spans="1:16" x14ac:dyDescent="0.35">
      <c r="A768">
        <v>766</v>
      </c>
      <c r="B768">
        <v>66</v>
      </c>
      <c r="C768">
        <v>2026</v>
      </c>
      <c r="D768" t="s">
        <v>913</v>
      </c>
      <c r="E768" t="s">
        <v>914</v>
      </c>
      <c r="F768">
        <v>45816</v>
      </c>
      <c r="G768" t="s">
        <v>367</v>
      </c>
      <c r="H768">
        <v>18205</v>
      </c>
      <c r="I768">
        <v>10923</v>
      </c>
      <c r="J768">
        <v>7282</v>
      </c>
      <c r="K768">
        <v>822552118</v>
      </c>
      <c r="L768">
        <v>1800000000</v>
      </c>
      <c r="M768">
        <v>120000000</v>
      </c>
      <c r="N768">
        <v>200000</v>
      </c>
      <c r="O768">
        <v>90000</v>
      </c>
      <c r="P768">
        <v>600000</v>
      </c>
    </row>
    <row r="769" spans="1:16" x14ac:dyDescent="0.35">
      <c r="A769">
        <v>767</v>
      </c>
      <c r="B769">
        <v>67</v>
      </c>
      <c r="C769">
        <v>2026</v>
      </c>
      <c r="D769" t="s">
        <v>915</v>
      </c>
      <c r="E769" t="s">
        <v>279</v>
      </c>
      <c r="F769">
        <v>45769</v>
      </c>
      <c r="G769" t="s">
        <v>24</v>
      </c>
      <c r="H769">
        <v>17888</v>
      </c>
      <c r="I769">
        <v>10733</v>
      </c>
      <c r="J769">
        <v>7155</v>
      </c>
      <c r="K769">
        <v>611552118</v>
      </c>
      <c r="L769">
        <v>1400000000</v>
      </c>
      <c r="M769">
        <v>110000000</v>
      </c>
      <c r="N769">
        <v>190000</v>
      </c>
      <c r="O769">
        <v>80000</v>
      </c>
      <c r="P769">
        <v>600000</v>
      </c>
    </row>
    <row r="770" spans="1:16" x14ac:dyDescent="0.35">
      <c r="A770">
        <v>768</v>
      </c>
      <c r="B770">
        <v>68</v>
      </c>
      <c r="C770">
        <v>2026</v>
      </c>
      <c r="D770" t="s">
        <v>916</v>
      </c>
      <c r="E770" t="s">
        <v>727</v>
      </c>
      <c r="F770">
        <v>46080</v>
      </c>
      <c r="G770" t="s">
        <v>59</v>
      </c>
      <c r="H770">
        <v>17500</v>
      </c>
      <c r="I770">
        <v>10500</v>
      </c>
      <c r="J770">
        <v>7000</v>
      </c>
      <c r="K770">
        <v>522552118</v>
      </c>
      <c r="L770">
        <v>1200000000</v>
      </c>
      <c r="M770">
        <v>95000000</v>
      </c>
      <c r="N770">
        <v>170000</v>
      </c>
      <c r="O770">
        <v>70000</v>
      </c>
      <c r="P770">
        <v>500000</v>
      </c>
    </row>
    <row r="771" spans="1:16" x14ac:dyDescent="0.35">
      <c r="A771">
        <v>769</v>
      </c>
      <c r="B771">
        <v>69</v>
      </c>
      <c r="C771">
        <v>2026</v>
      </c>
      <c r="D771" t="s">
        <v>606</v>
      </c>
      <c r="E771" t="s">
        <v>214</v>
      </c>
      <c r="F771">
        <v>45853</v>
      </c>
      <c r="G771" t="s">
        <v>215</v>
      </c>
      <c r="H771">
        <v>17136</v>
      </c>
      <c r="I771">
        <v>10282</v>
      </c>
      <c r="J771">
        <v>6854</v>
      </c>
      <c r="K771">
        <v>1488552118</v>
      </c>
      <c r="L771">
        <v>2400000000</v>
      </c>
      <c r="M771">
        <v>180000000</v>
      </c>
      <c r="N771">
        <v>320000</v>
      </c>
      <c r="O771">
        <v>140000</v>
      </c>
      <c r="P771">
        <v>1800000</v>
      </c>
    </row>
    <row r="772" spans="1:16" x14ac:dyDescent="0.35">
      <c r="A772">
        <v>770</v>
      </c>
      <c r="B772">
        <v>70</v>
      </c>
      <c r="C772">
        <v>2026</v>
      </c>
      <c r="D772" t="s">
        <v>917</v>
      </c>
      <c r="E772" t="s">
        <v>918</v>
      </c>
      <c r="F772">
        <v>45746</v>
      </c>
      <c r="G772" t="s">
        <v>24</v>
      </c>
      <c r="H772">
        <v>16898</v>
      </c>
      <c r="I772">
        <v>10139</v>
      </c>
      <c r="J772">
        <v>6759</v>
      </c>
      <c r="K772">
        <v>611552118</v>
      </c>
      <c r="L772">
        <v>2000000000</v>
      </c>
      <c r="M772">
        <v>110000000</v>
      </c>
      <c r="N772">
        <v>200000</v>
      </c>
      <c r="O772">
        <v>80000</v>
      </c>
      <c r="P772">
        <v>600000</v>
      </c>
    </row>
    <row r="773" spans="1:16" x14ac:dyDescent="0.35">
      <c r="A773">
        <v>771</v>
      </c>
      <c r="B773">
        <v>71</v>
      </c>
      <c r="C773">
        <v>2026</v>
      </c>
      <c r="D773" t="s">
        <v>919</v>
      </c>
      <c r="E773" t="s">
        <v>920</v>
      </c>
      <c r="F773">
        <v>45887</v>
      </c>
      <c r="G773" t="s">
        <v>59</v>
      </c>
      <c r="H773">
        <v>16588</v>
      </c>
      <c r="I773">
        <v>9953</v>
      </c>
      <c r="J773">
        <v>6635</v>
      </c>
      <c r="K773">
        <v>1488552118</v>
      </c>
      <c r="L773">
        <v>3200000000</v>
      </c>
      <c r="M773">
        <v>210000000</v>
      </c>
      <c r="N773">
        <v>400000</v>
      </c>
      <c r="O773">
        <v>170000</v>
      </c>
      <c r="P773">
        <v>1500000</v>
      </c>
    </row>
    <row r="774" spans="1:16" x14ac:dyDescent="0.35">
      <c r="A774">
        <v>772</v>
      </c>
      <c r="B774">
        <v>72</v>
      </c>
      <c r="C774">
        <v>2026</v>
      </c>
      <c r="D774" t="s">
        <v>921</v>
      </c>
      <c r="E774" t="s">
        <v>258</v>
      </c>
      <c r="F774">
        <v>45708</v>
      </c>
      <c r="G774" t="s">
        <v>24</v>
      </c>
      <c r="H774">
        <v>16141</v>
      </c>
      <c r="I774">
        <v>9685</v>
      </c>
      <c r="J774">
        <v>6456</v>
      </c>
      <c r="K774">
        <v>611552118</v>
      </c>
      <c r="L774">
        <v>2000000000</v>
      </c>
      <c r="M774">
        <v>110000000</v>
      </c>
      <c r="N774">
        <v>200000</v>
      </c>
      <c r="O774">
        <v>80000</v>
      </c>
      <c r="P774">
        <v>600000</v>
      </c>
    </row>
    <row r="775" spans="1:16" x14ac:dyDescent="0.35">
      <c r="A775">
        <v>773</v>
      </c>
      <c r="B775">
        <v>73</v>
      </c>
      <c r="C775">
        <v>2026</v>
      </c>
      <c r="D775" t="s">
        <v>708</v>
      </c>
      <c r="E775" t="s">
        <v>74</v>
      </c>
      <c r="F775">
        <v>45901</v>
      </c>
      <c r="G775" t="s">
        <v>38</v>
      </c>
      <c r="H775">
        <v>15970</v>
      </c>
      <c r="I775">
        <v>9582</v>
      </c>
      <c r="J775">
        <v>6388</v>
      </c>
      <c r="K775">
        <v>988552118</v>
      </c>
      <c r="L775">
        <v>3600000000</v>
      </c>
      <c r="M775">
        <v>200000000</v>
      </c>
      <c r="N775">
        <v>420000</v>
      </c>
      <c r="O775">
        <v>180000</v>
      </c>
      <c r="P775">
        <v>2500000</v>
      </c>
    </row>
    <row r="776" spans="1:16" x14ac:dyDescent="0.35">
      <c r="A776">
        <v>774</v>
      </c>
      <c r="B776">
        <v>74</v>
      </c>
      <c r="C776">
        <v>2026</v>
      </c>
      <c r="D776" t="s">
        <v>922</v>
      </c>
      <c r="E776" t="s">
        <v>786</v>
      </c>
      <c r="F776">
        <v>46073</v>
      </c>
      <c r="G776" t="s">
        <v>602</v>
      </c>
      <c r="H776">
        <v>15875</v>
      </c>
      <c r="I776">
        <v>9525</v>
      </c>
      <c r="J776">
        <v>6350</v>
      </c>
      <c r="K776">
        <v>244552118</v>
      </c>
      <c r="L776">
        <v>700000000</v>
      </c>
      <c r="M776">
        <v>50000000</v>
      </c>
      <c r="N776">
        <v>120000</v>
      </c>
      <c r="O776">
        <v>40000</v>
      </c>
      <c r="P776">
        <v>300000</v>
      </c>
    </row>
    <row r="777" spans="1:16" x14ac:dyDescent="0.35">
      <c r="A777">
        <v>775</v>
      </c>
      <c r="B777">
        <v>75</v>
      </c>
      <c r="C777">
        <v>2026</v>
      </c>
      <c r="D777" t="s">
        <v>923</v>
      </c>
      <c r="E777" t="s">
        <v>924</v>
      </c>
      <c r="F777">
        <v>45823</v>
      </c>
      <c r="G777" t="s">
        <v>18</v>
      </c>
      <c r="H777">
        <v>15778</v>
      </c>
      <c r="I777">
        <v>9467</v>
      </c>
      <c r="J777">
        <v>6311</v>
      </c>
      <c r="K777">
        <v>1122552118</v>
      </c>
      <c r="L777">
        <v>2800000000</v>
      </c>
      <c r="M777">
        <v>180000000</v>
      </c>
      <c r="N777">
        <v>320000</v>
      </c>
      <c r="O777">
        <v>140000</v>
      </c>
      <c r="P777">
        <v>1200000</v>
      </c>
    </row>
    <row r="778" spans="1:16" x14ac:dyDescent="0.35">
      <c r="A778">
        <v>776</v>
      </c>
      <c r="B778">
        <v>76</v>
      </c>
      <c r="C778">
        <v>2026</v>
      </c>
      <c r="D778" t="s">
        <v>925</v>
      </c>
      <c r="E778" t="s">
        <v>926</v>
      </c>
      <c r="F778">
        <v>45848</v>
      </c>
      <c r="G778" t="s">
        <v>24</v>
      </c>
      <c r="H778">
        <v>15413</v>
      </c>
      <c r="I778">
        <v>9248</v>
      </c>
      <c r="J778">
        <v>6165</v>
      </c>
      <c r="K778">
        <v>744552118</v>
      </c>
      <c r="L778">
        <v>1800000000</v>
      </c>
      <c r="M778">
        <v>150000000</v>
      </c>
      <c r="N778">
        <v>260000</v>
      </c>
      <c r="O778">
        <v>110000</v>
      </c>
      <c r="P778">
        <v>900000</v>
      </c>
    </row>
    <row r="779" spans="1:16" x14ac:dyDescent="0.35">
      <c r="A779">
        <v>777</v>
      </c>
      <c r="B779">
        <v>77</v>
      </c>
      <c r="C779">
        <v>2026</v>
      </c>
      <c r="D779" t="s">
        <v>927</v>
      </c>
      <c r="E779" t="s">
        <v>904</v>
      </c>
      <c r="F779">
        <v>45870</v>
      </c>
      <c r="G779" t="s">
        <v>18</v>
      </c>
      <c r="H779">
        <v>15371</v>
      </c>
      <c r="I779">
        <v>9223</v>
      </c>
      <c r="J779">
        <v>6148</v>
      </c>
      <c r="K779">
        <v>1744552118</v>
      </c>
      <c r="L779">
        <v>3800000000</v>
      </c>
      <c r="M779">
        <v>240000000</v>
      </c>
      <c r="N779">
        <v>550000</v>
      </c>
      <c r="O779">
        <v>230000</v>
      </c>
      <c r="P779">
        <v>3800000</v>
      </c>
    </row>
    <row r="780" spans="1:16" x14ac:dyDescent="0.35">
      <c r="A780">
        <v>778</v>
      </c>
      <c r="B780">
        <v>78</v>
      </c>
      <c r="C780">
        <v>2026</v>
      </c>
      <c r="D780" t="s">
        <v>928</v>
      </c>
      <c r="E780" t="s">
        <v>584</v>
      </c>
      <c r="F780">
        <v>46071</v>
      </c>
      <c r="G780" t="s">
        <v>259</v>
      </c>
      <c r="H780">
        <v>15000</v>
      </c>
      <c r="I780">
        <v>9000</v>
      </c>
      <c r="J780">
        <v>6000</v>
      </c>
      <c r="K780">
        <v>522552118</v>
      </c>
      <c r="L780">
        <v>1200000000</v>
      </c>
      <c r="M780">
        <v>95000000</v>
      </c>
      <c r="N780">
        <v>180000</v>
      </c>
      <c r="O780">
        <v>70000</v>
      </c>
      <c r="P780">
        <v>500000</v>
      </c>
    </row>
    <row r="781" spans="1:16" x14ac:dyDescent="0.35">
      <c r="A781">
        <v>779</v>
      </c>
      <c r="B781">
        <v>79</v>
      </c>
      <c r="C781">
        <v>2026</v>
      </c>
      <c r="D781" t="s">
        <v>929</v>
      </c>
      <c r="E781" t="s">
        <v>891</v>
      </c>
      <c r="F781">
        <v>45797</v>
      </c>
      <c r="G781" t="s">
        <v>452</v>
      </c>
      <c r="H781">
        <v>15000</v>
      </c>
      <c r="I781">
        <v>9000</v>
      </c>
      <c r="J781">
        <v>6000</v>
      </c>
      <c r="K781">
        <v>611552118</v>
      </c>
      <c r="L781">
        <v>1600000000</v>
      </c>
      <c r="M781">
        <v>120000000</v>
      </c>
      <c r="N781">
        <v>220000</v>
      </c>
      <c r="O781">
        <v>90000</v>
      </c>
      <c r="P781">
        <v>700000</v>
      </c>
    </row>
    <row r="782" spans="1:16" x14ac:dyDescent="0.35">
      <c r="A782">
        <v>780</v>
      </c>
      <c r="B782">
        <v>80</v>
      </c>
      <c r="C782">
        <v>2026</v>
      </c>
      <c r="D782" t="s">
        <v>930</v>
      </c>
      <c r="E782" t="s">
        <v>931</v>
      </c>
      <c r="F782">
        <v>45838</v>
      </c>
      <c r="G782" t="s">
        <v>18</v>
      </c>
      <c r="H782">
        <v>14155</v>
      </c>
      <c r="I782">
        <v>8493</v>
      </c>
      <c r="J782">
        <v>5662</v>
      </c>
      <c r="K782">
        <v>1488552118</v>
      </c>
      <c r="L782">
        <v>2600000000</v>
      </c>
      <c r="M782">
        <v>180000000</v>
      </c>
      <c r="N782">
        <v>320000</v>
      </c>
      <c r="O782">
        <v>140000</v>
      </c>
      <c r="P782">
        <v>1200000</v>
      </c>
    </row>
    <row r="783" spans="1:16" x14ac:dyDescent="0.35">
      <c r="A783">
        <v>781</v>
      </c>
      <c r="B783">
        <v>81</v>
      </c>
      <c r="C783">
        <v>2026</v>
      </c>
      <c r="D783" t="s">
        <v>932</v>
      </c>
      <c r="E783" t="s">
        <v>933</v>
      </c>
      <c r="F783">
        <v>45759</v>
      </c>
      <c r="G783" t="s">
        <v>24</v>
      </c>
      <c r="H783">
        <v>13990</v>
      </c>
      <c r="I783">
        <v>8394</v>
      </c>
      <c r="J783">
        <v>5596</v>
      </c>
      <c r="K783">
        <v>611552118</v>
      </c>
      <c r="L783">
        <v>2000000000</v>
      </c>
      <c r="M783">
        <v>110000000</v>
      </c>
      <c r="N783">
        <v>200000</v>
      </c>
      <c r="O783">
        <v>80000</v>
      </c>
      <c r="P783">
        <v>600000</v>
      </c>
    </row>
    <row r="784" spans="1:16" x14ac:dyDescent="0.35">
      <c r="A784">
        <v>782</v>
      </c>
      <c r="B784">
        <v>82</v>
      </c>
      <c r="C784">
        <v>2026</v>
      </c>
      <c r="D784" t="s">
        <v>934</v>
      </c>
      <c r="E784" t="s">
        <v>935</v>
      </c>
      <c r="F784">
        <v>45616</v>
      </c>
      <c r="G784" t="s">
        <v>48</v>
      </c>
      <c r="H784">
        <v>12503</v>
      </c>
      <c r="I784">
        <v>7502</v>
      </c>
      <c r="J784">
        <v>5001</v>
      </c>
      <c r="K784">
        <v>611552118</v>
      </c>
      <c r="L784">
        <v>1200000000</v>
      </c>
      <c r="M784">
        <v>140000000</v>
      </c>
      <c r="N784">
        <v>300000</v>
      </c>
      <c r="O784">
        <v>120000</v>
      </c>
      <c r="P784">
        <v>1000000</v>
      </c>
    </row>
    <row r="785" spans="1:16" x14ac:dyDescent="0.35">
      <c r="A785">
        <v>783</v>
      </c>
      <c r="B785">
        <v>83</v>
      </c>
      <c r="C785">
        <v>2026</v>
      </c>
      <c r="D785" t="s">
        <v>936</v>
      </c>
      <c r="E785" t="s">
        <v>32</v>
      </c>
      <c r="F785">
        <v>45782</v>
      </c>
      <c r="G785" t="s">
        <v>38</v>
      </c>
      <c r="H785">
        <v>12500</v>
      </c>
      <c r="I785">
        <v>7500</v>
      </c>
      <c r="J785">
        <v>5000</v>
      </c>
      <c r="K785">
        <v>822552118</v>
      </c>
      <c r="L785">
        <v>2200000000</v>
      </c>
      <c r="M785">
        <v>150000000</v>
      </c>
      <c r="N785">
        <v>260000</v>
      </c>
      <c r="O785">
        <v>110000</v>
      </c>
      <c r="P785">
        <v>800000</v>
      </c>
    </row>
    <row r="786" spans="1:16" x14ac:dyDescent="0.35">
      <c r="A786">
        <v>784</v>
      </c>
      <c r="B786">
        <v>84</v>
      </c>
      <c r="C786">
        <v>2026</v>
      </c>
      <c r="D786" t="s">
        <v>937</v>
      </c>
      <c r="E786" t="s">
        <v>938</v>
      </c>
      <c r="F786">
        <v>45765</v>
      </c>
      <c r="G786" t="s">
        <v>24</v>
      </c>
      <c r="H786">
        <v>12289</v>
      </c>
      <c r="I786">
        <v>7373</v>
      </c>
      <c r="J786">
        <v>4916</v>
      </c>
      <c r="K786">
        <v>611552118</v>
      </c>
      <c r="L786">
        <v>1400000000</v>
      </c>
      <c r="M786">
        <v>110000000</v>
      </c>
      <c r="N786">
        <v>200000</v>
      </c>
      <c r="O786">
        <v>80000</v>
      </c>
      <c r="P786">
        <v>600000</v>
      </c>
    </row>
    <row r="787" spans="1:16" x14ac:dyDescent="0.35">
      <c r="A787">
        <v>785</v>
      </c>
      <c r="B787">
        <v>85</v>
      </c>
      <c r="C787">
        <v>2026</v>
      </c>
      <c r="D787" t="s">
        <v>939</v>
      </c>
      <c r="E787" t="s">
        <v>940</v>
      </c>
      <c r="F787">
        <v>45741</v>
      </c>
      <c r="G787" t="s">
        <v>367</v>
      </c>
      <c r="H787">
        <v>12063</v>
      </c>
      <c r="I787">
        <v>7238</v>
      </c>
      <c r="J787">
        <v>4825</v>
      </c>
      <c r="K787">
        <v>822552118</v>
      </c>
      <c r="L787">
        <v>1800000000</v>
      </c>
      <c r="M787">
        <v>120000000</v>
      </c>
      <c r="N787">
        <v>220000</v>
      </c>
      <c r="O787">
        <v>90000</v>
      </c>
      <c r="P787">
        <v>700000</v>
      </c>
    </row>
    <row r="788" spans="1:16" x14ac:dyDescent="0.35">
      <c r="A788">
        <v>786</v>
      </c>
      <c r="B788">
        <v>86</v>
      </c>
      <c r="C788">
        <v>2026</v>
      </c>
      <c r="D788" t="s">
        <v>941</v>
      </c>
      <c r="E788" t="s">
        <v>942</v>
      </c>
      <c r="F788">
        <v>45716</v>
      </c>
      <c r="G788" t="s">
        <v>24</v>
      </c>
      <c r="H788">
        <v>11988</v>
      </c>
      <c r="I788">
        <v>7193</v>
      </c>
      <c r="J788">
        <v>4795</v>
      </c>
      <c r="K788">
        <v>522552118</v>
      </c>
      <c r="L788">
        <v>1500000000</v>
      </c>
      <c r="M788">
        <v>100000000</v>
      </c>
      <c r="N788">
        <v>180000</v>
      </c>
      <c r="O788">
        <v>70000</v>
      </c>
      <c r="P788">
        <v>500000</v>
      </c>
    </row>
    <row r="789" spans="1:16" x14ac:dyDescent="0.35">
      <c r="A789">
        <v>787</v>
      </c>
      <c r="B789">
        <v>87</v>
      </c>
      <c r="C789">
        <v>2026</v>
      </c>
      <c r="D789" t="s">
        <v>523</v>
      </c>
      <c r="E789" t="s">
        <v>214</v>
      </c>
      <c r="F789">
        <v>45068</v>
      </c>
      <c r="G789" t="s">
        <v>215</v>
      </c>
      <c r="H789">
        <v>11919</v>
      </c>
      <c r="I789">
        <v>7151</v>
      </c>
      <c r="J789">
        <v>4768</v>
      </c>
      <c r="K789">
        <v>1988552118</v>
      </c>
      <c r="L789">
        <v>3200000000</v>
      </c>
      <c r="M789">
        <v>260000000</v>
      </c>
      <c r="N789">
        <v>700000</v>
      </c>
      <c r="O789">
        <v>300000</v>
      </c>
      <c r="P789">
        <v>2500000</v>
      </c>
    </row>
    <row r="790" spans="1:16" x14ac:dyDescent="0.35">
      <c r="A790">
        <v>788</v>
      </c>
      <c r="B790">
        <v>88</v>
      </c>
      <c r="C790">
        <v>2026</v>
      </c>
      <c r="D790" t="s">
        <v>298</v>
      </c>
      <c r="E790" t="s">
        <v>538</v>
      </c>
      <c r="F790">
        <v>45087</v>
      </c>
      <c r="G790" t="s">
        <v>98</v>
      </c>
      <c r="H790">
        <v>11897</v>
      </c>
      <c r="I790">
        <v>7138</v>
      </c>
      <c r="J790">
        <v>4759</v>
      </c>
      <c r="K790">
        <v>144118552</v>
      </c>
      <c r="L790">
        <v>300000000</v>
      </c>
      <c r="M790">
        <v>40000000</v>
      </c>
      <c r="N790">
        <v>80000</v>
      </c>
      <c r="O790">
        <v>30000</v>
      </c>
      <c r="P790">
        <v>200000</v>
      </c>
    </row>
    <row r="791" spans="1:16" x14ac:dyDescent="0.35">
      <c r="A791">
        <v>789</v>
      </c>
      <c r="B791">
        <v>89</v>
      </c>
      <c r="C791">
        <v>2026</v>
      </c>
      <c r="D791" t="s">
        <v>790</v>
      </c>
      <c r="E791" t="s">
        <v>689</v>
      </c>
      <c r="F791">
        <v>45687</v>
      </c>
      <c r="G791" t="s">
        <v>602</v>
      </c>
      <c r="H791">
        <v>11723</v>
      </c>
      <c r="I791">
        <v>7034</v>
      </c>
      <c r="J791">
        <v>4689</v>
      </c>
      <c r="K791">
        <v>244552118</v>
      </c>
      <c r="L791">
        <v>700000000</v>
      </c>
      <c r="M791">
        <v>50000000</v>
      </c>
      <c r="N791">
        <v>120000</v>
      </c>
      <c r="O791">
        <v>40000</v>
      </c>
      <c r="P791">
        <v>300000</v>
      </c>
    </row>
    <row r="792" spans="1:16" x14ac:dyDescent="0.35">
      <c r="A792">
        <v>790</v>
      </c>
      <c r="B792">
        <v>90</v>
      </c>
      <c r="C792">
        <v>2026</v>
      </c>
      <c r="D792" t="s">
        <v>943</v>
      </c>
      <c r="E792" t="s">
        <v>944</v>
      </c>
      <c r="F792">
        <v>45702</v>
      </c>
      <c r="G792" t="s">
        <v>59</v>
      </c>
      <c r="H792">
        <v>11614</v>
      </c>
      <c r="I792">
        <v>6968</v>
      </c>
      <c r="J792">
        <v>4646</v>
      </c>
      <c r="K792">
        <v>522552118</v>
      </c>
      <c r="L792">
        <v>1200000000</v>
      </c>
      <c r="M792">
        <v>95000000</v>
      </c>
      <c r="N792">
        <v>170000</v>
      </c>
      <c r="O792">
        <v>70000</v>
      </c>
      <c r="P792">
        <v>500000</v>
      </c>
    </row>
    <row r="793" spans="1:16" x14ac:dyDescent="0.35">
      <c r="A793">
        <v>791</v>
      </c>
      <c r="B793">
        <v>91</v>
      </c>
      <c r="C793">
        <v>2026</v>
      </c>
      <c r="D793" t="s">
        <v>945</v>
      </c>
      <c r="E793" t="s">
        <v>946</v>
      </c>
      <c r="F793">
        <v>45550</v>
      </c>
      <c r="G793" t="s">
        <v>70</v>
      </c>
      <c r="H793">
        <v>11555</v>
      </c>
      <c r="I793">
        <v>6933</v>
      </c>
      <c r="J793">
        <v>4622</v>
      </c>
      <c r="K793">
        <v>2112552118</v>
      </c>
      <c r="L793">
        <v>4200000000</v>
      </c>
      <c r="M793">
        <v>280000000</v>
      </c>
      <c r="N793">
        <v>600000</v>
      </c>
      <c r="O793">
        <v>250000</v>
      </c>
      <c r="P793">
        <v>2000000</v>
      </c>
    </row>
    <row r="794" spans="1:16" x14ac:dyDescent="0.35">
      <c r="A794">
        <v>792</v>
      </c>
      <c r="B794">
        <v>92</v>
      </c>
      <c r="C794">
        <v>2026</v>
      </c>
      <c r="D794" t="s">
        <v>947</v>
      </c>
      <c r="E794" t="s">
        <v>948</v>
      </c>
      <c r="F794">
        <v>45858</v>
      </c>
      <c r="G794" t="s">
        <v>215</v>
      </c>
      <c r="H794">
        <v>11522</v>
      </c>
      <c r="I794">
        <v>6913</v>
      </c>
      <c r="J794">
        <v>4609</v>
      </c>
      <c r="K794">
        <v>1122552118</v>
      </c>
      <c r="L794">
        <v>2800000000</v>
      </c>
      <c r="M794">
        <v>180000000</v>
      </c>
      <c r="N794">
        <v>320000</v>
      </c>
      <c r="O794">
        <v>140000</v>
      </c>
      <c r="P794">
        <v>1800000</v>
      </c>
    </row>
    <row r="795" spans="1:16" x14ac:dyDescent="0.35">
      <c r="A795">
        <v>793</v>
      </c>
      <c r="B795">
        <v>93</v>
      </c>
      <c r="C795">
        <v>2026</v>
      </c>
      <c r="D795" t="s">
        <v>738</v>
      </c>
      <c r="E795" t="s">
        <v>739</v>
      </c>
      <c r="F795">
        <v>44564</v>
      </c>
      <c r="G795" t="s">
        <v>21</v>
      </c>
      <c r="H795">
        <v>11000</v>
      </c>
      <c r="I795">
        <v>6600</v>
      </c>
      <c r="J795">
        <v>4400</v>
      </c>
      <c r="K795">
        <v>822552118</v>
      </c>
      <c r="L795">
        <v>2000000000</v>
      </c>
      <c r="M795">
        <v>150000000</v>
      </c>
      <c r="N795">
        <v>400000</v>
      </c>
      <c r="O795">
        <v>150000</v>
      </c>
      <c r="P795">
        <v>1200000</v>
      </c>
    </row>
    <row r="796" spans="1:16" x14ac:dyDescent="0.35">
      <c r="A796">
        <v>794</v>
      </c>
      <c r="B796">
        <v>94</v>
      </c>
      <c r="C796">
        <v>2026</v>
      </c>
      <c r="D796" t="s">
        <v>743</v>
      </c>
      <c r="E796" t="s">
        <v>646</v>
      </c>
      <c r="F796">
        <v>45816</v>
      </c>
      <c r="G796" t="s">
        <v>367</v>
      </c>
      <c r="H796">
        <v>10965</v>
      </c>
      <c r="I796">
        <v>6579</v>
      </c>
      <c r="J796">
        <v>4386</v>
      </c>
      <c r="K796">
        <v>822552118</v>
      </c>
      <c r="L796">
        <v>1800000000</v>
      </c>
      <c r="M796">
        <v>120000000</v>
      </c>
      <c r="N796">
        <v>200000</v>
      </c>
      <c r="O796">
        <v>90000</v>
      </c>
      <c r="P796">
        <v>600000</v>
      </c>
    </row>
    <row r="797" spans="1:16" x14ac:dyDescent="0.35">
      <c r="A797">
        <v>795</v>
      </c>
      <c r="B797">
        <v>95</v>
      </c>
      <c r="C797">
        <v>2026</v>
      </c>
      <c r="D797" t="s">
        <v>724</v>
      </c>
      <c r="E797" t="s">
        <v>559</v>
      </c>
      <c r="F797">
        <v>45734</v>
      </c>
      <c r="G797" t="s">
        <v>167</v>
      </c>
      <c r="H797">
        <v>10178</v>
      </c>
      <c r="I797">
        <v>6107</v>
      </c>
      <c r="J797">
        <v>4071</v>
      </c>
      <c r="K797">
        <v>522552118</v>
      </c>
      <c r="L797">
        <v>1200000000</v>
      </c>
      <c r="M797">
        <v>95000000</v>
      </c>
      <c r="N797">
        <v>170000</v>
      </c>
      <c r="O797">
        <v>70000</v>
      </c>
      <c r="P797">
        <v>500000</v>
      </c>
    </row>
    <row r="798" spans="1:16" x14ac:dyDescent="0.35">
      <c r="A798">
        <v>796</v>
      </c>
      <c r="B798">
        <v>96</v>
      </c>
      <c r="C798">
        <v>2026</v>
      </c>
      <c r="D798" t="s">
        <v>949</v>
      </c>
      <c r="E798" t="s">
        <v>935</v>
      </c>
      <c r="F798">
        <v>45627</v>
      </c>
      <c r="G798" t="s">
        <v>48</v>
      </c>
      <c r="H798">
        <v>10174</v>
      </c>
      <c r="I798">
        <v>6104</v>
      </c>
      <c r="J798">
        <v>4070</v>
      </c>
      <c r="K798">
        <v>611552118</v>
      </c>
      <c r="L798">
        <v>1200000000</v>
      </c>
      <c r="M798">
        <v>140000000</v>
      </c>
      <c r="N798">
        <v>300000</v>
      </c>
      <c r="O798">
        <v>120000</v>
      </c>
      <c r="P798">
        <v>1000000</v>
      </c>
    </row>
    <row r="799" spans="1:16" x14ac:dyDescent="0.35">
      <c r="A799">
        <v>797</v>
      </c>
      <c r="B799">
        <v>97</v>
      </c>
      <c r="C799">
        <v>2026</v>
      </c>
      <c r="D799" t="s">
        <v>950</v>
      </c>
      <c r="E799" t="s">
        <v>601</v>
      </c>
      <c r="F799">
        <v>44971</v>
      </c>
      <c r="G799" t="s">
        <v>367</v>
      </c>
      <c r="H799">
        <v>10001</v>
      </c>
      <c r="I799">
        <v>6001</v>
      </c>
      <c r="J799">
        <v>4000</v>
      </c>
      <c r="K799">
        <v>822552118</v>
      </c>
      <c r="L799">
        <v>1800000000</v>
      </c>
      <c r="M799">
        <v>120000000</v>
      </c>
      <c r="N799">
        <v>200000</v>
      </c>
      <c r="O799">
        <v>90000</v>
      </c>
      <c r="P799">
        <v>600000</v>
      </c>
    </row>
    <row r="800" spans="1:16" x14ac:dyDescent="0.35">
      <c r="A800">
        <v>798</v>
      </c>
      <c r="B800">
        <v>98</v>
      </c>
      <c r="C800">
        <v>2026</v>
      </c>
      <c r="D800" t="s">
        <v>951</v>
      </c>
      <c r="E800" t="s">
        <v>952</v>
      </c>
      <c r="F800">
        <v>42653</v>
      </c>
      <c r="G800" t="s">
        <v>18</v>
      </c>
      <c r="H800">
        <v>9857</v>
      </c>
      <c r="I800">
        <v>5914</v>
      </c>
      <c r="J800">
        <v>3943</v>
      </c>
      <c r="K800">
        <v>2112552118</v>
      </c>
      <c r="L800">
        <v>4200000000</v>
      </c>
      <c r="M800">
        <v>300000000</v>
      </c>
      <c r="N800">
        <v>900000</v>
      </c>
      <c r="O800">
        <v>400000</v>
      </c>
      <c r="P800">
        <v>4200000</v>
      </c>
    </row>
    <row r="801" spans="1:16" x14ac:dyDescent="0.35">
      <c r="A801">
        <v>799</v>
      </c>
      <c r="B801">
        <v>99</v>
      </c>
      <c r="C801">
        <v>2026</v>
      </c>
      <c r="D801" t="s">
        <v>953</v>
      </c>
      <c r="E801" t="s">
        <v>281</v>
      </c>
      <c r="F801">
        <v>45667</v>
      </c>
      <c r="G801" t="s">
        <v>24</v>
      </c>
      <c r="H801">
        <v>9721</v>
      </c>
      <c r="I801">
        <v>5833</v>
      </c>
      <c r="J801">
        <v>3888</v>
      </c>
      <c r="K801">
        <v>611552118</v>
      </c>
      <c r="L801">
        <v>1400000000</v>
      </c>
      <c r="M801">
        <v>110000000</v>
      </c>
      <c r="N801">
        <v>200000</v>
      </c>
      <c r="O801">
        <v>80000</v>
      </c>
      <c r="P801">
        <v>600000</v>
      </c>
    </row>
    <row r="802" spans="1:16" x14ac:dyDescent="0.35">
      <c r="A802">
        <v>800</v>
      </c>
      <c r="B802">
        <v>100</v>
      </c>
      <c r="C802">
        <v>2026</v>
      </c>
      <c r="D802" t="s">
        <v>954</v>
      </c>
      <c r="E802" t="s">
        <v>955</v>
      </c>
      <c r="F802">
        <v>45792</v>
      </c>
      <c r="G802" t="s">
        <v>24</v>
      </c>
      <c r="H802">
        <v>9251</v>
      </c>
      <c r="I802">
        <v>5551</v>
      </c>
      <c r="J802">
        <v>3700</v>
      </c>
      <c r="K802">
        <v>611552118</v>
      </c>
      <c r="L802">
        <v>2000000000</v>
      </c>
      <c r="M802">
        <v>110000000</v>
      </c>
      <c r="N802">
        <v>200000</v>
      </c>
      <c r="O802">
        <v>80000</v>
      </c>
      <c r="P802">
        <v>600000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113695-4E04-4C1C-A81C-986AADED0C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MasterData</vt:lpstr>
      <vt:lpstr>Artistlevel</vt:lpstr>
      <vt:lpstr>labelwise</vt:lpstr>
      <vt:lpstr>cals</vt:lpstr>
      <vt:lpstr>Dashboard</vt:lpstr>
      <vt:lpstr>GlobalvsKorea</vt:lpstr>
      <vt:lpstr>FanEngagement</vt:lpstr>
      <vt:lpstr>Streaming</vt:lpstr>
      <vt:lpstr>rawdata</vt:lpstr>
      <vt:lpstr>avgstreamtosaleratio</vt:lpstr>
      <vt:lpstr>bestreleasemonth</vt:lpstr>
      <vt:lpstr>bestsellingalbum</vt:lpstr>
      <vt:lpstr>bestsellingsrtist</vt:lpstr>
      <vt:lpstr>highestfesalbum</vt:lpstr>
      <vt:lpstr>highfesartist</vt:lpstr>
      <vt:lpstr>topyear</vt:lpstr>
      <vt:lpstr>uniqueartist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beera</dc:creator>
  <cp:lastModifiedBy>mounika beera</cp:lastModifiedBy>
  <cp:lastPrinted>2026-04-20T08:32:32Z</cp:lastPrinted>
  <dcterms:created xsi:type="dcterms:W3CDTF">2026-04-16T17:46:53Z</dcterms:created>
  <dcterms:modified xsi:type="dcterms:W3CDTF">2026-04-20T08:49:06Z</dcterms:modified>
</cp:coreProperties>
</file>