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608" windowHeight="795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" i="1"/>
  <c r="H9"/>
  <c r="H2"/>
  <c r="H3"/>
  <c r="H4"/>
  <c r="H5"/>
  <c r="H6"/>
  <c r="H7"/>
  <c r="E7"/>
  <c r="E6"/>
  <c r="E4"/>
</calcChain>
</file>

<file path=xl/sharedStrings.xml><?xml version="1.0" encoding="utf-8"?>
<sst xmlns="http://schemas.openxmlformats.org/spreadsheetml/2006/main" count="21" uniqueCount="17">
  <si>
    <t>ISR_TICKS_PER_SPINTAC_TICK</t>
  </si>
  <si>
    <t>ST_SAMPLE_TIME</t>
  </si>
  <si>
    <t>ST_SPEED_PU_PER_KRPM</t>
  </si>
  <si>
    <t>ST_SPEED_KRPM_PER_PU</t>
  </si>
  <si>
    <t>ST_SYSTEM_INERTIA_PU</t>
  </si>
  <si>
    <t>ST_SYSTEM_FRICTION_PU</t>
  </si>
  <si>
    <t>ST_MIN_ID_SPEED_RPM</t>
  </si>
  <si>
    <t>ST_MIN_ID_SPEED_PU</t>
  </si>
  <si>
    <t>ST_ID_INCOMPLETE_ERROR</t>
  </si>
  <si>
    <t>USER_NUM_ISR_TICKS_PER_CTRL_TICK</t>
  </si>
  <si>
    <t>USER_NUM_CTRL_TICKS_PER_SPEED_TICK</t>
  </si>
  <si>
    <t>USER_ISR_FREQ_Hz</t>
  </si>
  <si>
    <t>USER_MOTOR_NUM_POLE_PAIRS</t>
  </si>
  <si>
    <t>USER_IQ_FULL_SCALE_FREQ_Hz</t>
  </si>
  <si>
    <t>USER_SYSTEM_INERTIA</t>
  </si>
  <si>
    <t>USER_IQ_FULL_SCALE_CURRENT_A</t>
  </si>
  <si>
    <t>USER_SYSTEM_FRICTION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</si>
</sst>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B10" sqref="B10"/>
    </sheetView>
  </sheetViews>
  <sheetFormatPr defaultRowHeight="14.4"/>
  <cols>
    <col min="1" max="1" width="37.88671875" customWidth="1"/>
    <col min="2" max="2" width="8.77734375" customWidth="1"/>
    <col min="3" max="3" width="4.5546875" customWidth="1"/>
    <col min="4" max="4" width="27.109375" customWidth="1"/>
    <col min="5" max="5" width="9.109375" customWidth="1"/>
    <col min="6" max="6" width="5.44140625" customWidth="1"/>
    <col min="7" max="7" width="27.5546875" customWidth="1"/>
    <col min="8" max="8" width="17.88671875" customWidth="1"/>
    <col min="9" max="9" width="3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t="s">
        <v>15</v>
      </c>
      <c r="B2" s="3">
        <v>41.25</v>
      </c>
      <c r="C2" s="1"/>
      <c r="D2" s="1"/>
      <c r="E2" s="1"/>
      <c r="F2" s="1"/>
      <c r="G2" t="s">
        <v>0</v>
      </c>
      <c r="H2" s="2">
        <f>E4</f>
        <v>15</v>
      </c>
      <c r="I2" s="1"/>
    </row>
    <row r="3" spans="1:9">
      <c r="A3" t="s">
        <v>13</v>
      </c>
      <c r="B3" s="3">
        <v>220</v>
      </c>
      <c r="C3" s="1"/>
      <c r="D3" s="1"/>
      <c r="E3" s="1"/>
      <c r="F3" s="1"/>
      <c r="G3" t="s">
        <v>1</v>
      </c>
      <c r="H3" s="2" t="str">
        <f>IMDIV(E4,B4)</f>
        <v>0.001</v>
      </c>
      <c r="I3" s="1"/>
    </row>
    <row r="4" spans="1:9">
      <c r="A4" t="s">
        <v>11</v>
      </c>
      <c r="B4" s="3">
        <v>15000</v>
      </c>
      <c r="C4" s="1"/>
      <c r="D4" t="s">
        <v>0</v>
      </c>
      <c r="E4" s="4">
        <f>(B7*B6)</f>
        <v>15</v>
      </c>
      <c r="F4" s="1"/>
      <c r="G4" t="s">
        <v>2</v>
      </c>
      <c r="H4" s="2" t="str">
        <f>E7</f>
        <v>0.303030303030303</v>
      </c>
      <c r="I4" s="1"/>
    </row>
    <row r="5" spans="1:9">
      <c r="A5" t="s">
        <v>12</v>
      </c>
      <c r="B5" s="3">
        <v>4</v>
      </c>
      <c r="C5" s="1"/>
      <c r="D5" t="s">
        <v>6</v>
      </c>
      <c r="E5" s="4">
        <v>5</v>
      </c>
      <c r="F5" s="1"/>
      <c r="G5" t="s">
        <v>3</v>
      </c>
      <c r="H5" s="2" t="str">
        <f>E6</f>
        <v>3.3</v>
      </c>
      <c r="I5" s="1"/>
    </row>
    <row r="6" spans="1:9">
      <c r="A6" t="s">
        <v>10</v>
      </c>
      <c r="B6" s="3">
        <v>15</v>
      </c>
      <c r="C6" s="1"/>
      <c r="D6" t="s">
        <v>3</v>
      </c>
      <c r="E6" s="4" t="str">
        <f>IMDIV((0.001*60*B3),B5)</f>
        <v>3.3</v>
      </c>
      <c r="F6" s="1"/>
      <c r="G6" t="s">
        <v>4</v>
      </c>
      <c r="H6" s="2">
        <f>(B9*E6*IMDIV(1,B2))</f>
        <v>0.13359999999999975</v>
      </c>
      <c r="I6" s="1"/>
    </row>
    <row r="7" spans="1:9">
      <c r="A7" t="s">
        <v>9</v>
      </c>
      <c r="B7" s="3">
        <v>1</v>
      </c>
      <c r="C7" s="1"/>
      <c r="D7" t="s">
        <v>2</v>
      </c>
      <c r="E7" s="4" t="str">
        <f>IMDIV(B5,(0.001*60*B3))</f>
        <v>0.303030303030303</v>
      </c>
      <c r="F7" s="1"/>
      <c r="G7" t="s">
        <v>5</v>
      </c>
      <c r="H7" s="2">
        <f>(B8*E6*IMDIV(1,B2))</f>
        <v>0.13199999999999976</v>
      </c>
      <c r="I7" s="1"/>
    </row>
    <row r="8" spans="1:9">
      <c r="A8" t="s">
        <v>16</v>
      </c>
      <c r="B8" s="3">
        <v>1.65</v>
      </c>
      <c r="C8" s="1"/>
      <c r="D8" s="1"/>
      <c r="E8" s="1"/>
      <c r="F8" s="1"/>
      <c r="G8" t="s">
        <v>6</v>
      </c>
      <c r="H8" s="2">
        <f>E5</f>
        <v>5</v>
      </c>
      <c r="I8" s="1"/>
    </row>
    <row r="9" spans="1:9">
      <c r="A9" t="s">
        <v>14</v>
      </c>
      <c r="B9" s="3">
        <v>1.67</v>
      </c>
      <c r="C9" s="1"/>
      <c r="D9" s="1"/>
      <c r="E9" s="1"/>
      <c r="F9" s="1"/>
      <c r="G9" t="s">
        <v>7</v>
      </c>
      <c r="H9" s="2">
        <f>E5*0.001*E7</f>
        <v>1.5151515151515149E-3</v>
      </c>
      <c r="I9" s="1"/>
    </row>
    <row r="10" spans="1:9">
      <c r="A10" s="1"/>
      <c r="B10" s="1"/>
      <c r="C10" s="1"/>
      <c r="D10" s="1"/>
      <c r="E10" s="1"/>
      <c r="F10" s="1"/>
      <c r="G10" t="s">
        <v>8</v>
      </c>
      <c r="H10" s="2">
        <v>2005</v>
      </c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</sheetData>
  <sortState ref="A1:A1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2020-05-13T13:51:59Z</dcterms:created>
  <dcterms:modified xsi:type="dcterms:W3CDTF">2020-06-29T16:23:55Z</dcterms:modified>
</cp:coreProperties>
</file>