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 defaultThemeVersion="124226"/>
  <xr:revisionPtr revIDLastSave="0" documentId="13_ncr:1_{787DBEC9-5949-4AF1-8EC2-E7DFE5C901D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3" l="1"/>
  <c r="I27" i="3"/>
  <c r="C22" i="3"/>
  <c r="D29" i="3" s="1"/>
  <c r="D51" i="3" s="1"/>
  <c r="I48" i="3" s="1"/>
  <c r="I51" i="3" s="1"/>
  <c r="C21" i="3"/>
  <c r="G18" i="2"/>
  <c r="G22" i="2" s="1"/>
  <c r="C19" i="2" s="1"/>
  <c r="G17" i="1"/>
  <c r="G26" i="1" s="1"/>
  <c r="C22" i="2" l="1"/>
  <c r="E22" i="2" s="1"/>
  <c r="G25" i="2"/>
  <c r="G49" i="2" s="1"/>
  <c r="C46" i="2" s="1"/>
  <c r="C49" i="2" s="1"/>
  <c r="E49" i="2" s="1"/>
</calcChain>
</file>

<file path=xl/sharedStrings.xml><?xml version="1.0" encoding="utf-8"?>
<sst xmlns="http://schemas.openxmlformats.org/spreadsheetml/2006/main" count="135" uniqueCount="116">
  <si>
    <t>MANOHAR REDDY K.S.</t>
  </si>
  <si>
    <t>S/O SHANKARA REDDY K.P.</t>
  </si>
  <si>
    <t>ITO, WARD-1</t>
  </si>
  <si>
    <t>M/S SRI MADDEMMA INDANE GRAMIN VITARAK</t>
  </si>
  <si>
    <t>CHIKKABALLAPUR</t>
  </si>
  <si>
    <t>2 VENKATESHPALLI VILLAGE, CHAKAVELU POST</t>
  </si>
  <si>
    <t>CHELUR HOBLI</t>
  </si>
  <si>
    <t>BAGEPALLI TALUKA -563 124</t>
  </si>
  <si>
    <t>Note:Through WM</t>
  </si>
  <si>
    <t>CHICKBALLAPUR-DIST</t>
  </si>
  <si>
    <t>STATUS:</t>
  </si>
  <si>
    <t>INDIVIDUAL</t>
  </si>
  <si>
    <t>YEAR ENDING 31-03-2024</t>
  </si>
  <si>
    <t>PAN NO.:</t>
  </si>
  <si>
    <t>DPUPK5451R</t>
  </si>
  <si>
    <t>ASSESSMENT YEAR 2024-2025</t>
  </si>
  <si>
    <t>DATE OF BIRTH :27--09-1991</t>
  </si>
  <si>
    <t>AADHAAR No. 2592.9025.4953</t>
  </si>
  <si>
    <t>COMPUTATION OF INCOME FOR THE ASSESSMENT YEAR 2024-2025</t>
  </si>
  <si>
    <t>NET INCOME AS PER STATEMENT</t>
  </si>
  <si>
    <t>Less: Deduction U/s 80C</t>
  </si>
  <si>
    <t>Net Taxable income</t>
  </si>
  <si>
    <t>TAX PAYABLE THERE ON</t>
  </si>
  <si>
    <t>Less;Rebate U/S 87</t>
  </si>
  <si>
    <t>Add: Educational Cess 3%</t>
  </si>
  <si>
    <t>Add:U/S 234-A</t>
  </si>
  <si>
    <t>Add:U/S 234-B</t>
  </si>
  <si>
    <t>Add:U/S 234-C</t>
  </si>
  <si>
    <t>140-A Paid</t>
  </si>
  <si>
    <t>S/O SHANKARA REDDY .K.P.</t>
  </si>
  <si>
    <t>26AS</t>
  </si>
  <si>
    <t>VERIFIED</t>
  </si>
  <si>
    <t>AIS</t>
  </si>
  <si>
    <t>TRADING AND PROFIT AND LOSS  ACCOUNT FOR THE YEAR ENDING 31-03-2024</t>
  </si>
  <si>
    <t>To Opening stock</t>
  </si>
  <si>
    <t>By Sales</t>
  </si>
  <si>
    <t>To Purchases</t>
  </si>
  <si>
    <t xml:space="preserve">By Receipts from </t>
  </si>
  <si>
    <t xml:space="preserve">     Child Development</t>
  </si>
  <si>
    <t>To Wages</t>
  </si>
  <si>
    <t xml:space="preserve">     Project Officer</t>
  </si>
  <si>
    <t xml:space="preserve">     Taluk Panchayt Bagepalli</t>
  </si>
  <si>
    <t>y</t>
  </si>
  <si>
    <t>To Gross Profit</t>
  </si>
  <si>
    <t>BY Closing Stock</t>
  </si>
  <si>
    <t>To Travalling Expenses</t>
  </si>
  <si>
    <t>By Gross Profit</t>
  </si>
  <si>
    <t>To Electricity Charges</t>
  </si>
  <si>
    <t>To Expenses</t>
  </si>
  <si>
    <t>BY Interest Income from</t>
  </si>
  <si>
    <t>To Telephone Expenses</t>
  </si>
  <si>
    <t xml:space="preserve">         Axis bank</t>
  </si>
  <si>
    <t>To Salary to Staff</t>
  </si>
  <si>
    <t xml:space="preserve">         Hdfc Bank</t>
  </si>
  <si>
    <t>To Gift Issue</t>
  </si>
  <si>
    <t xml:space="preserve">         ICICI Bank Limited</t>
  </si>
  <si>
    <t>To Paper and Periodicals</t>
  </si>
  <si>
    <t>To Bank Charges</t>
  </si>
  <si>
    <t>By Provident Fund</t>
  </si>
  <si>
    <t>To Professional tax</t>
  </si>
  <si>
    <t>To Rent Paid</t>
  </si>
  <si>
    <t xml:space="preserve">By Receipts from Contract of IOCL </t>
  </si>
  <si>
    <t>To Open Delivery Charges</t>
  </si>
  <si>
    <t xml:space="preserve">      for Transport Services</t>
  </si>
  <si>
    <t>To  Int Paid to Loan</t>
  </si>
  <si>
    <t>To Bonus Paid</t>
  </si>
  <si>
    <t>To Staff Welfare</t>
  </si>
  <si>
    <t>To Outward freight</t>
  </si>
  <si>
    <t>To Int Paid to IOCL</t>
  </si>
  <si>
    <t>To Rates and taxes</t>
  </si>
  <si>
    <t>To General Insurance</t>
  </si>
  <si>
    <t>To Disel Purchase</t>
  </si>
  <si>
    <t>To Net Income</t>
  </si>
  <si>
    <t>S/O SHANKARA REDDY.K.P.</t>
  </si>
  <si>
    <t>BALANCE SHEET AS AT 31-03-2024</t>
  </si>
  <si>
    <t>CAPITAL ACCOUNT</t>
  </si>
  <si>
    <t>Indian oil Corporation ltd.,</t>
  </si>
  <si>
    <t>Opening Balance</t>
  </si>
  <si>
    <t>Security Deposit</t>
  </si>
  <si>
    <t>Less: Drawings</t>
  </si>
  <si>
    <t>IOCL Tender Depsot</t>
  </si>
  <si>
    <t>Less: TDS</t>
  </si>
  <si>
    <t>Less: TCS 206CR</t>
  </si>
  <si>
    <t>Godown Building at Chakavel(V)</t>
  </si>
  <si>
    <t>Less: APY</t>
  </si>
  <si>
    <t>Advance</t>
  </si>
  <si>
    <t>Less: Donation</t>
  </si>
  <si>
    <t>Less: House Rent</t>
  </si>
  <si>
    <t>Furniture and Fittings</t>
  </si>
  <si>
    <t>Less: I.T. Paid</t>
  </si>
  <si>
    <t>Computer and Printer</t>
  </si>
  <si>
    <t>Add: Net Income</t>
  </si>
  <si>
    <t>Add: I T Refund</t>
  </si>
  <si>
    <t>Safty fire</t>
  </si>
  <si>
    <t>Wolks Wagen Car</t>
  </si>
  <si>
    <t>Closing Stock</t>
  </si>
  <si>
    <t>Canara Bank C/A</t>
  </si>
  <si>
    <t>No. 1519201000064</t>
  </si>
  <si>
    <t>Y</t>
  </si>
  <si>
    <t>Sundry Creditors</t>
  </si>
  <si>
    <t>Indian Oil  Corporation ltd.,</t>
  </si>
  <si>
    <t>Axis Bank  SB A/C</t>
  </si>
  <si>
    <t>No. 916010065597078</t>
  </si>
  <si>
    <t>Lalithamma</t>
  </si>
  <si>
    <t xml:space="preserve">HDFC Bank SB A/C </t>
  </si>
  <si>
    <t>Anandareddy K S</t>
  </si>
  <si>
    <t>No. 50100323816920</t>
  </si>
  <si>
    <t>GST Payable</t>
  </si>
  <si>
    <t>Indian Oil SVTV Account</t>
  </si>
  <si>
    <t>Less: GST Refund</t>
  </si>
  <si>
    <t>Jewellery</t>
  </si>
  <si>
    <t>Receivable from IOCL</t>
  </si>
  <si>
    <t>Truck Purchase</t>
  </si>
  <si>
    <t>House Rent Advance to Sowmya V</t>
  </si>
  <si>
    <t>Cash and other Balances</t>
  </si>
  <si>
    <t>Other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</si>
</sst>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rgb="FF3333FF"/>
      <name val="Arial"/>
      <family val="2"/>
    </font>
    <font>
      <sz val="10"/>
      <color rgb="FF3333FF"/>
      <name val="Arial"/>
      <family val="2"/>
    </font>
    <font>
      <b/>
      <sz val="10"/>
      <color rgb="FF3333FF"/>
      <name val="Arial"/>
      <family val="2"/>
    </font>
    <font>
      <u val="singleAccounting"/>
      <sz val="10"/>
      <color rgb="FF3333FF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u/>
      <sz val="10"/>
      <color rgb="FF0000FF"/>
      <name val="Arial"/>
      <family val="2"/>
    </font>
    <font>
      <b/>
      <sz val="10"/>
      <color rgb="FF0000FF"/>
      <name val="Arial"/>
      <family val="2"/>
    </font>
    <font>
      <u/>
      <sz val="10"/>
      <color rgb="FF3333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165" fontId="2" fillId="0" borderId="0" xfId="1" applyNumberFormat="1" applyFont="1" applyFill="1"/>
    <xf numFmtId="0" fontId="2" fillId="0" borderId="0" xfId="0" applyFont="1" applyAlignment="1">
      <alignment horizontal="center"/>
    </xf>
    <xf numFmtId="165" fontId="4" fillId="0" borderId="0" xfId="1" applyNumberFormat="1" applyFont="1" applyFill="1" applyBorder="1"/>
    <xf numFmtId="0" fontId="3" fillId="0" borderId="0" xfId="0" applyFont="1" applyAlignment="1">
      <alignment horizontal="center"/>
    </xf>
    <xf numFmtId="165" fontId="3" fillId="0" borderId="0" xfId="1" applyNumberFormat="1" applyFont="1" applyFill="1"/>
    <xf numFmtId="165" fontId="5" fillId="0" borderId="0" xfId="1" applyNumberFormat="1" applyFont="1" applyFill="1"/>
    <xf numFmtId="165" fontId="3" fillId="0" borderId="0" xfId="1" applyNumberFormat="1" applyFont="1"/>
    <xf numFmtId="164" fontId="3" fillId="0" borderId="0" xfId="1" applyFont="1" applyFill="1"/>
    <xf numFmtId="164" fontId="5" fillId="0" borderId="0" xfId="1" applyFont="1"/>
    <xf numFmtId="164" fontId="3" fillId="0" borderId="0" xfId="0" applyNumberFormat="1" applyFont="1"/>
    <xf numFmtId="165" fontId="4" fillId="0" borderId="1" xfId="1" applyNumberFormat="1" applyFont="1" applyFill="1" applyBorder="1"/>
    <xf numFmtId="165" fontId="3" fillId="0" borderId="0" xfId="1" applyNumberFormat="1" applyFont="1" applyFill="1" applyBorder="1"/>
    <xf numFmtId="164" fontId="3" fillId="0" borderId="0" xfId="1" applyFont="1" applyFill="1" applyAlignment="1">
      <alignment horizontal="center"/>
    </xf>
    <xf numFmtId="164" fontId="5" fillId="0" borderId="0" xfId="1" applyFont="1" applyFill="1" applyAlignment="1">
      <alignment horizontal="center"/>
    </xf>
    <xf numFmtId="164" fontId="3" fillId="0" borderId="0" xfId="1" applyFont="1"/>
    <xf numFmtId="164" fontId="3" fillId="0" borderId="0" xfId="0" applyNumberFormat="1" applyFont="1" applyAlignment="1">
      <alignment horizontal="center"/>
    </xf>
    <xf numFmtId="0" fontId="6" fillId="0" borderId="0" xfId="0" applyFont="1"/>
    <xf numFmtId="164" fontId="6" fillId="0" borderId="0" xfId="1" applyFont="1"/>
    <xf numFmtId="164" fontId="6" fillId="0" borderId="0" xfId="1" applyFont="1" applyBorder="1"/>
    <xf numFmtId="165" fontId="6" fillId="0" borderId="0" xfId="1" applyNumberFormat="1" applyFont="1"/>
    <xf numFmtId="0" fontId="7" fillId="0" borderId="0" xfId="0" applyFont="1"/>
    <xf numFmtId="164" fontId="6" fillId="0" borderId="2" xfId="1" applyFont="1" applyBorder="1"/>
    <xf numFmtId="164" fontId="6" fillId="0" borderId="0" xfId="0" applyNumberFormat="1" applyFont="1"/>
    <xf numFmtId="165" fontId="6" fillId="0" borderId="1" xfId="1" applyNumberFormat="1" applyFont="1" applyBorder="1"/>
    <xf numFmtId="164" fontId="6" fillId="0" borderId="1" xfId="1" applyFont="1" applyBorder="1"/>
    <xf numFmtId="0" fontId="8" fillId="0" borderId="0" xfId="0" applyFont="1" applyAlignment="1">
      <alignment horizontal="center"/>
    </xf>
    <xf numFmtId="165" fontId="9" fillId="0" borderId="1" xfId="1" applyNumberFormat="1" applyFont="1" applyBorder="1"/>
    <xf numFmtId="164" fontId="9" fillId="0" borderId="1" xfId="1" applyFont="1" applyBorder="1"/>
    <xf numFmtId="0" fontId="6" fillId="0" borderId="0" xfId="0" applyFont="1" applyAlignment="1">
      <alignment horizontal="center"/>
    </xf>
    <xf numFmtId="0" fontId="10" fillId="0" borderId="0" xfId="0" applyFont="1"/>
    <xf numFmtId="164" fontId="3" fillId="0" borderId="0" xfId="1" applyFont="1" applyBorder="1"/>
    <xf numFmtId="165" fontId="3" fillId="0" borderId="0" xfId="1" applyNumberFormat="1" applyFont="1" applyBorder="1"/>
    <xf numFmtId="165" fontId="4" fillId="0" borderId="1" xfId="1" applyNumberFormat="1" applyFont="1" applyBorder="1"/>
    <xf numFmtId="164" fontId="4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dhu-pc\e\I%20Tax%20-Folder\..INCOME%20TAX%20FILLES\Manohar%20Reddy.K.S-It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0">
          <cell r="G20">
            <v>1048261</v>
          </cell>
        </row>
        <row r="46">
          <cell r="C46">
            <v>505380</v>
          </cell>
        </row>
      </sheetData>
      <sheetData sheetId="2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3"/>
  <sheetViews>
    <sheetView workbookViewId="0">
      <selection activeCell="L22" sqref="L22"/>
    </sheetView>
  </sheetViews>
  <sheetFormatPr defaultColWidth="9.140625" defaultRowHeight="12.75" x14ac:dyDescent="0.2"/>
  <cols>
    <col min="1" max="4" width="9.140625" style="2"/>
    <col min="5" max="5" width="10.28515625" style="2" bestFit="1" customWidth="1"/>
    <col min="6" max="6" width="8.140625" style="2" customWidth="1"/>
    <col min="7" max="7" width="12.5703125" style="2" customWidth="1"/>
    <col min="8" max="16384" width="9.140625" style="2"/>
  </cols>
  <sheetData>
    <row r="2" spans="1:11" x14ac:dyDescent="0.2">
      <c r="A2" s="1" t="s">
        <v>0</v>
      </c>
      <c r="B2" s="1"/>
      <c r="C2" s="1"/>
      <c r="D2" s="1"/>
      <c r="E2" s="1"/>
      <c r="F2" s="1"/>
      <c r="G2" s="1"/>
      <c r="H2" s="1"/>
    </row>
    <row r="3" spans="1:11" x14ac:dyDescent="0.2">
      <c r="A3" s="1" t="s">
        <v>1</v>
      </c>
      <c r="B3" s="1"/>
      <c r="C3" s="1"/>
      <c r="D3" s="1"/>
      <c r="E3" s="1"/>
      <c r="G3" s="1" t="s">
        <v>2</v>
      </c>
      <c r="H3" s="1"/>
    </row>
    <row r="4" spans="1:11" x14ac:dyDescent="0.2">
      <c r="A4" s="1" t="s">
        <v>3</v>
      </c>
      <c r="B4" s="1"/>
      <c r="C4" s="1"/>
      <c r="D4" s="1"/>
      <c r="E4" s="1"/>
      <c r="G4" s="3" t="s">
        <v>4</v>
      </c>
      <c r="H4" s="1"/>
    </row>
    <row r="5" spans="1:11" x14ac:dyDescent="0.2">
      <c r="A5" s="1" t="s">
        <v>5</v>
      </c>
      <c r="B5" s="1"/>
      <c r="C5" s="1"/>
      <c r="D5" s="1"/>
      <c r="E5" s="1"/>
      <c r="G5" s="3"/>
      <c r="H5" s="1"/>
    </row>
    <row r="6" spans="1:11" x14ac:dyDescent="0.2">
      <c r="A6" s="1" t="s">
        <v>6</v>
      </c>
      <c r="B6" s="1"/>
      <c r="C6" s="1"/>
      <c r="D6" s="1"/>
      <c r="E6" s="1"/>
      <c r="G6" s="3"/>
      <c r="H6" s="1"/>
    </row>
    <row r="7" spans="1:11" x14ac:dyDescent="0.2">
      <c r="A7" s="1" t="s">
        <v>7</v>
      </c>
      <c r="B7" s="1"/>
      <c r="C7" s="1"/>
      <c r="D7" s="1"/>
      <c r="E7" s="1"/>
      <c r="G7" s="3"/>
      <c r="H7" s="1"/>
      <c r="K7" s="2" t="s">
        <v>8</v>
      </c>
    </row>
    <row r="8" spans="1:11" x14ac:dyDescent="0.2">
      <c r="A8" s="1" t="s">
        <v>9</v>
      </c>
      <c r="B8" s="1"/>
      <c r="C8" s="1"/>
      <c r="D8" s="1"/>
      <c r="E8" s="1"/>
      <c r="G8" s="3"/>
      <c r="H8" s="1"/>
    </row>
    <row r="9" spans="1:11" x14ac:dyDescent="0.2">
      <c r="A9" s="1"/>
      <c r="B9" s="1"/>
      <c r="C9" s="1"/>
      <c r="D9" s="1"/>
      <c r="E9" s="1"/>
      <c r="G9" s="3"/>
      <c r="H9" s="1"/>
    </row>
    <row r="10" spans="1:11" x14ac:dyDescent="0.2">
      <c r="A10" s="1" t="s">
        <v>10</v>
      </c>
      <c r="B10" s="1" t="s">
        <v>11</v>
      </c>
      <c r="C10" s="1"/>
      <c r="D10" s="1"/>
      <c r="E10" s="1"/>
      <c r="G10" s="3" t="s">
        <v>12</v>
      </c>
      <c r="H10" s="1"/>
    </row>
    <row r="11" spans="1:11" x14ac:dyDescent="0.2">
      <c r="A11" s="1" t="s">
        <v>13</v>
      </c>
      <c r="B11" s="1" t="s">
        <v>14</v>
      </c>
      <c r="C11" s="1"/>
      <c r="D11" s="1"/>
      <c r="E11" s="1"/>
      <c r="G11" s="3" t="s">
        <v>15</v>
      </c>
      <c r="H11" s="1"/>
    </row>
    <row r="12" spans="1:11" x14ac:dyDescent="0.2">
      <c r="A12" s="1"/>
      <c r="B12" s="1"/>
      <c r="C12" s="1"/>
      <c r="D12" s="1"/>
      <c r="E12" s="1"/>
      <c r="G12" s="3" t="s">
        <v>16</v>
      </c>
      <c r="H12" s="1"/>
    </row>
    <row r="13" spans="1:11" x14ac:dyDescent="0.2">
      <c r="A13" s="4"/>
      <c r="B13" s="4"/>
      <c r="C13" s="4"/>
      <c r="D13" s="4"/>
      <c r="E13" s="4"/>
      <c r="G13" s="1" t="s">
        <v>17</v>
      </c>
    </row>
    <row r="15" spans="1:11" x14ac:dyDescent="0.2">
      <c r="A15" s="1" t="s">
        <v>18</v>
      </c>
      <c r="B15" s="1"/>
      <c r="C15" s="1"/>
      <c r="D15" s="5"/>
      <c r="E15" s="6"/>
      <c r="F15" s="1"/>
      <c r="G15" s="5"/>
    </row>
    <row r="16" spans="1:11" x14ac:dyDescent="0.2">
      <c r="D16" s="7"/>
      <c r="E16" s="8"/>
      <c r="G16" s="9"/>
    </row>
    <row r="17" spans="1:7" x14ac:dyDescent="0.2">
      <c r="A17" s="2" t="s">
        <v>19</v>
      </c>
      <c r="D17" s="9"/>
      <c r="E17" s="8"/>
      <c r="G17" s="9">
        <f>[1]Sheet29!C46</f>
        <v>505380</v>
      </c>
    </row>
    <row r="18" spans="1:7" x14ac:dyDescent="0.2">
      <c r="D18" s="9"/>
      <c r="E18" s="8"/>
      <c r="G18" s="9"/>
    </row>
    <row r="19" spans="1:7" ht="15" x14ac:dyDescent="0.35">
      <c r="D19" s="9"/>
      <c r="E19" s="8"/>
      <c r="G19" s="10"/>
    </row>
    <row r="20" spans="1:7" x14ac:dyDescent="0.2">
      <c r="A20" s="2" t="s">
        <v>20</v>
      </c>
      <c r="D20" s="9"/>
      <c r="E20" s="8"/>
      <c r="G20" s="9">
        <v>0</v>
      </c>
    </row>
    <row r="21" spans="1:7" x14ac:dyDescent="0.2">
      <c r="D21" s="11"/>
      <c r="E21" s="8"/>
      <c r="F21" s="9"/>
      <c r="G21" s="12"/>
    </row>
    <row r="22" spans="1:7" ht="15" x14ac:dyDescent="0.35">
      <c r="D22" s="13"/>
      <c r="E22" s="8"/>
      <c r="F22" s="9"/>
      <c r="G22" s="9"/>
    </row>
    <row r="23" spans="1:7" ht="15" x14ac:dyDescent="0.35">
      <c r="E23" s="8"/>
      <c r="F23" s="10"/>
      <c r="G23" s="12"/>
    </row>
    <row r="24" spans="1:7" x14ac:dyDescent="0.2">
      <c r="D24" s="9"/>
      <c r="E24" s="8"/>
      <c r="F24" s="14"/>
      <c r="G24" s="9"/>
    </row>
    <row r="26" spans="1:7" x14ac:dyDescent="0.2">
      <c r="D26" s="2" t="s">
        <v>21</v>
      </c>
      <c r="E26" s="8"/>
      <c r="G26" s="15">
        <f>G17-G20</f>
        <v>505380</v>
      </c>
    </row>
    <row r="27" spans="1:7" x14ac:dyDescent="0.2">
      <c r="D27" s="9"/>
      <c r="E27" s="8"/>
      <c r="G27" s="16"/>
    </row>
    <row r="28" spans="1:7" x14ac:dyDescent="0.2">
      <c r="G28" s="11"/>
    </row>
    <row r="29" spans="1:7" x14ac:dyDescent="0.2">
      <c r="G29" s="11"/>
    </row>
    <row r="31" spans="1:7" x14ac:dyDescent="0.2">
      <c r="A31" s="2" t="s">
        <v>22</v>
      </c>
      <c r="D31" s="9"/>
      <c r="E31" s="17"/>
    </row>
    <row r="32" spans="1:7" x14ac:dyDescent="0.2">
      <c r="E32" s="12"/>
    </row>
    <row r="33" spans="1:7" ht="15" x14ac:dyDescent="0.35">
      <c r="A33" s="2" t="s">
        <v>23</v>
      </c>
      <c r="E33" s="18"/>
    </row>
    <row r="34" spans="1:7" x14ac:dyDescent="0.2">
      <c r="D34" s="9"/>
      <c r="E34" s="17"/>
    </row>
    <row r="35" spans="1:7" x14ac:dyDescent="0.2">
      <c r="E35" s="19"/>
      <c r="G35" s="9"/>
    </row>
    <row r="36" spans="1:7" ht="15" x14ac:dyDescent="0.35">
      <c r="A36" s="2" t="s">
        <v>24</v>
      </c>
      <c r="E36" s="13"/>
    </row>
    <row r="37" spans="1:7" x14ac:dyDescent="0.2">
      <c r="E37" s="19"/>
    </row>
    <row r="38" spans="1:7" x14ac:dyDescent="0.2">
      <c r="A38" s="2" t="s">
        <v>25</v>
      </c>
      <c r="E38" s="19"/>
    </row>
    <row r="39" spans="1:7" x14ac:dyDescent="0.2">
      <c r="A39" s="2" t="s">
        <v>26</v>
      </c>
      <c r="E39" s="19"/>
    </row>
    <row r="40" spans="1:7" ht="15" x14ac:dyDescent="0.35">
      <c r="A40" s="2" t="s">
        <v>27</v>
      </c>
      <c r="E40" s="13"/>
    </row>
    <row r="41" spans="1:7" x14ac:dyDescent="0.2">
      <c r="E41" s="14"/>
    </row>
    <row r="42" spans="1:7" ht="15" x14ac:dyDescent="0.35">
      <c r="B42" s="2" t="s">
        <v>28</v>
      </c>
      <c r="E42" s="13"/>
    </row>
    <row r="43" spans="1:7" x14ac:dyDescent="0.2">
      <c r="E4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51"/>
  <sheetViews>
    <sheetView topLeftCell="A10" workbookViewId="0">
      <selection activeCell="G39" sqref="G39"/>
    </sheetView>
  </sheetViews>
  <sheetFormatPr defaultColWidth="9.140625" defaultRowHeight="12.75" x14ac:dyDescent="0.2"/>
  <cols>
    <col min="1" max="1" width="17.7109375" style="21" customWidth="1"/>
    <col min="2" max="2" width="6.85546875" style="21" customWidth="1"/>
    <col min="3" max="3" width="14.7109375" style="21" bestFit="1" customWidth="1"/>
    <col min="4" max="4" width="1.85546875" style="33" customWidth="1"/>
    <col min="5" max="5" width="24.5703125" style="21" customWidth="1"/>
    <col min="6" max="6" width="14.42578125" style="21" bestFit="1" customWidth="1"/>
    <col min="7" max="7" width="14.42578125" style="22" bestFit="1" customWidth="1"/>
    <col min="8" max="16384" width="9.140625" style="21"/>
  </cols>
  <sheetData>
    <row r="3" spans="1:13" x14ac:dyDescent="0.2">
      <c r="D3" s="6" t="s">
        <v>0</v>
      </c>
      <c r="M3" s="23"/>
    </row>
    <row r="4" spans="1:13" x14ac:dyDescent="0.2">
      <c r="C4" s="24"/>
      <c r="D4" s="6" t="s">
        <v>29</v>
      </c>
      <c r="J4" s="25" t="s">
        <v>30</v>
      </c>
      <c r="K4" s="25" t="s">
        <v>31</v>
      </c>
      <c r="M4" s="23"/>
    </row>
    <row r="5" spans="1:13" x14ac:dyDescent="0.2">
      <c r="C5" s="24"/>
      <c r="D5" s="6" t="s">
        <v>3</v>
      </c>
      <c r="J5" s="25" t="s">
        <v>32</v>
      </c>
      <c r="K5" s="25" t="s">
        <v>31</v>
      </c>
      <c r="M5" s="23"/>
    </row>
    <row r="6" spans="1:13" x14ac:dyDescent="0.2">
      <c r="C6" s="24"/>
      <c r="D6" s="6" t="s">
        <v>5</v>
      </c>
      <c r="M6" s="23"/>
    </row>
    <row r="7" spans="1:13" x14ac:dyDescent="0.2">
      <c r="C7" s="24"/>
      <c r="D7" s="6" t="s">
        <v>6</v>
      </c>
    </row>
    <row r="8" spans="1:13" x14ac:dyDescent="0.2">
      <c r="C8" s="24"/>
      <c r="D8" s="6" t="s">
        <v>7</v>
      </c>
    </row>
    <row r="9" spans="1:13" x14ac:dyDescent="0.2">
      <c r="C9" s="24"/>
      <c r="D9" s="6" t="s">
        <v>9</v>
      </c>
    </row>
    <row r="10" spans="1:13" x14ac:dyDescent="0.2">
      <c r="C10" s="24"/>
      <c r="D10" s="6"/>
    </row>
    <row r="11" spans="1:13" x14ac:dyDescent="0.2">
      <c r="C11" s="24"/>
      <c r="D11" s="6" t="s">
        <v>33</v>
      </c>
    </row>
    <row r="12" spans="1:13" x14ac:dyDescent="0.2">
      <c r="C12" s="24"/>
      <c r="D12" s="6"/>
    </row>
    <row r="13" spans="1:13" x14ac:dyDescent="0.2">
      <c r="A13" s="21" t="s">
        <v>34</v>
      </c>
      <c r="C13" s="24">
        <v>842415</v>
      </c>
      <c r="D13" s="6"/>
      <c r="E13" s="21" t="s">
        <v>35</v>
      </c>
      <c r="F13" s="22">
        <v>32947827</v>
      </c>
    </row>
    <row r="14" spans="1:13" x14ac:dyDescent="0.2">
      <c r="C14" s="24"/>
      <c r="D14" s="6"/>
    </row>
    <row r="15" spans="1:13" x14ac:dyDescent="0.2">
      <c r="A15" s="21" t="s">
        <v>36</v>
      </c>
      <c r="C15" s="24">
        <v>31119555</v>
      </c>
      <c r="D15" s="6"/>
      <c r="E15" s="21" t="s">
        <v>37</v>
      </c>
    </row>
    <row r="16" spans="1:13" x14ac:dyDescent="0.2">
      <c r="C16" s="24"/>
      <c r="D16" s="6"/>
      <c r="E16" s="21" t="s">
        <v>38</v>
      </c>
    </row>
    <row r="17" spans="1:8" x14ac:dyDescent="0.2">
      <c r="A17" s="21" t="s">
        <v>39</v>
      </c>
      <c r="C17" s="24">
        <v>387652</v>
      </c>
      <c r="D17" s="6"/>
      <c r="E17" s="21" t="s">
        <v>40</v>
      </c>
      <c r="F17" s="22">
        <v>7170</v>
      </c>
      <c r="G17" s="21"/>
    </row>
    <row r="18" spans="1:8" x14ac:dyDescent="0.2">
      <c r="C18" s="24"/>
      <c r="D18" s="6"/>
      <c r="E18" s="21" t="s">
        <v>41</v>
      </c>
      <c r="F18" s="26">
        <v>403868</v>
      </c>
      <c r="G18" s="27">
        <f>SUM(F13:F18)</f>
        <v>33358865</v>
      </c>
      <c r="H18" s="21" t="s">
        <v>42</v>
      </c>
    </row>
    <row r="19" spans="1:8" x14ac:dyDescent="0.2">
      <c r="A19" s="21" t="s">
        <v>43</v>
      </c>
      <c r="C19" s="24">
        <f>G22-C13-C15-C17</f>
        <v>2057504</v>
      </c>
      <c r="D19" s="6"/>
      <c r="F19" s="23"/>
      <c r="G19" s="27"/>
    </row>
    <row r="20" spans="1:8" x14ac:dyDescent="0.2">
      <c r="D20" s="6"/>
      <c r="E20" s="21" t="s">
        <v>44</v>
      </c>
      <c r="G20" s="22">
        <v>1048261</v>
      </c>
    </row>
    <row r="21" spans="1:8" x14ac:dyDescent="0.2">
      <c r="C21" s="24"/>
      <c r="D21" s="6"/>
    </row>
    <row r="22" spans="1:8" x14ac:dyDescent="0.2">
      <c r="C22" s="28">
        <f>SUM(C13:C21)</f>
        <v>34407126</v>
      </c>
      <c r="D22" s="6"/>
      <c r="E22" s="27">
        <f>C22-G22</f>
        <v>0</v>
      </c>
      <c r="G22" s="29">
        <f>SUM(G13:G21)</f>
        <v>34407126</v>
      </c>
    </row>
    <row r="23" spans="1:8" x14ac:dyDescent="0.2">
      <c r="C23" s="24"/>
      <c r="D23" s="6"/>
    </row>
    <row r="24" spans="1:8" x14ac:dyDescent="0.2">
      <c r="C24" s="24"/>
      <c r="D24" s="30"/>
    </row>
    <row r="25" spans="1:8" x14ac:dyDescent="0.2">
      <c r="A25" s="21" t="s">
        <v>45</v>
      </c>
      <c r="C25" s="24">
        <v>38762</v>
      </c>
      <c r="D25" s="30"/>
      <c r="E25" s="21" t="s">
        <v>46</v>
      </c>
      <c r="G25" s="22">
        <f>C19</f>
        <v>2057504</v>
      </c>
    </row>
    <row r="26" spans="1:8" x14ac:dyDescent="0.2">
      <c r="A26" s="21" t="s">
        <v>47</v>
      </c>
      <c r="C26" s="24">
        <v>8754</v>
      </c>
      <c r="D26" s="30"/>
    </row>
    <row r="27" spans="1:8" x14ac:dyDescent="0.2">
      <c r="A27" s="21" t="s">
        <v>48</v>
      </c>
      <c r="C27" s="24">
        <v>132485</v>
      </c>
      <c r="D27" s="30"/>
      <c r="E27" s="21" t="s">
        <v>49</v>
      </c>
    </row>
    <row r="28" spans="1:8" x14ac:dyDescent="0.2">
      <c r="A28" s="21" t="s">
        <v>50</v>
      </c>
      <c r="C28" s="24">
        <v>2934</v>
      </c>
      <c r="D28" s="30"/>
      <c r="E28" s="21" t="s">
        <v>51</v>
      </c>
      <c r="G28" s="22">
        <v>1</v>
      </c>
      <c r="H28" s="21" t="s">
        <v>42</v>
      </c>
    </row>
    <row r="29" spans="1:8" x14ac:dyDescent="0.2">
      <c r="A29" s="21" t="s">
        <v>52</v>
      </c>
      <c r="C29" s="24">
        <v>636000</v>
      </c>
      <c r="D29" s="30"/>
      <c r="E29" s="21" t="s">
        <v>53</v>
      </c>
      <c r="G29" s="22">
        <v>253</v>
      </c>
      <c r="H29" s="21" t="s">
        <v>42</v>
      </c>
    </row>
    <row r="30" spans="1:8" x14ac:dyDescent="0.2">
      <c r="A30" s="21" t="s">
        <v>54</v>
      </c>
      <c r="C30" s="24">
        <v>72546</v>
      </c>
      <c r="D30" s="30"/>
      <c r="E30" s="21" t="s">
        <v>55</v>
      </c>
      <c r="G30" s="22">
        <v>128</v>
      </c>
      <c r="H30" s="21" t="s">
        <v>42</v>
      </c>
    </row>
    <row r="31" spans="1:8" x14ac:dyDescent="0.2">
      <c r="A31" s="21" t="s">
        <v>56</v>
      </c>
      <c r="C31" s="24">
        <v>3546</v>
      </c>
      <c r="D31" s="30"/>
    </row>
    <row r="32" spans="1:8" x14ac:dyDescent="0.2">
      <c r="A32" s="21" t="s">
        <v>57</v>
      </c>
      <c r="C32" s="22">
        <v>64985</v>
      </c>
      <c r="D32" s="30"/>
      <c r="E32" s="21" t="s">
        <v>58</v>
      </c>
      <c r="G32" s="22">
        <v>33000</v>
      </c>
    </row>
    <row r="33" spans="1:8" x14ac:dyDescent="0.2">
      <c r="A33" s="21" t="s">
        <v>59</v>
      </c>
      <c r="C33" s="22">
        <v>2500</v>
      </c>
      <c r="D33" s="30"/>
      <c r="G33" s="21"/>
    </row>
    <row r="34" spans="1:8" x14ac:dyDescent="0.2">
      <c r="A34" s="21" t="s">
        <v>60</v>
      </c>
      <c r="C34" s="22">
        <v>240000</v>
      </c>
      <c r="D34" s="30"/>
      <c r="E34" s="21" t="s">
        <v>61</v>
      </c>
    </row>
    <row r="35" spans="1:8" x14ac:dyDescent="0.2">
      <c r="A35" s="21" t="s">
        <v>62</v>
      </c>
      <c r="C35" s="22">
        <v>38407</v>
      </c>
      <c r="D35" s="30"/>
      <c r="E35" s="21" t="s">
        <v>63</v>
      </c>
      <c r="G35" s="22">
        <v>485555</v>
      </c>
      <c r="H35" s="21" t="s">
        <v>42</v>
      </c>
    </row>
    <row r="36" spans="1:8" x14ac:dyDescent="0.2">
      <c r="A36" s="21" t="s">
        <v>64</v>
      </c>
      <c r="C36" s="22">
        <v>359</v>
      </c>
      <c r="D36" s="30"/>
    </row>
    <row r="37" spans="1:8" x14ac:dyDescent="0.2">
      <c r="A37" s="21" t="s">
        <v>65</v>
      </c>
      <c r="C37" s="22">
        <v>82500</v>
      </c>
      <c r="D37" s="30"/>
    </row>
    <row r="38" spans="1:8" x14ac:dyDescent="0.2">
      <c r="A38" s="21" t="s">
        <v>66</v>
      </c>
      <c r="C38" s="22">
        <v>67345</v>
      </c>
      <c r="D38" s="30"/>
    </row>
    <row r="39" spans="1:8" x14ac:dyDescent="0.2">
      <c r="A39" s="21" t="s">
        <v>67</v>
      </c>
      <c r="C39" s="22">
        <v>365482</v>
      </c>
      <c r="D39" s="30"/>
    </row>
    <row r="40" spans="1:8" x14ac:dyDescent="0.2">
      <c r="A40" s="21" t="s">
        <v>68</v>
      </c>
      <c r="C40" s="22">
        <v>23716</v>
      </c>
      <c r="D40" s="30"/>
    </row>
    <row r="41" spans="1:8" x14ac:dyDescent="0.2">
      <c r="A41" s="21" t="s">
        <v>69</v>
      </c>
      <c r="C41" s="22">
        <v>578</v>
      </c>
      <c r="D41" s="30"/>
    </row>
    <row r="42" spans="1:8" x14ac:dyDescent="0.2">
      <c r="A42" s="21" t="s">
        <v>70</v>
      </c>
      <c r="C42" s="22">
        <v>44482</v>
      </c>
      <c r="D42" s="30"/>
    </row>
    <row r="43" spans="1:8" x14ac:dyDescent="0.2">
      <c r="A43" s="21" t="s">
        <v>71</v>
      </c>
      <c r="C43" s="22">
        <v>245680</v>
      </c>
      <c r="D43" s="30"/>
    </row>
    <row r="44" spans="1:8" x14ac:dyDescent="0.2">
      <c r="C44" s="22"/>
      <c r="D44" s="30"/>
    </row>
    <row r="45" spans="1:8" x14ac:dyDescent="0.2">
      <c r="C45" s="22"/>
      <c r="D45" s="30"/>
    </row>
    <row r="46" spans="1:8" x14ac:dyDescent="0.2">
      <c r="A46" s="21" t="s">
        <v>72</v>
      </c>
      <c r="C46" s="19">
        <f>G49-C25-C26-C27-C28-C29-C30-C31-C32-C33-C34-C35-C36-C37-C38-C39-C40-C41-C42-C43</f>
        <v>505380</v>
      </c>
      <c r="D46" s="30"/>
    </row>
    <row r="47" spans="1:8" x14ac:dyDescent="0.2">
      <c r="C47" s="24"/>
      <c r="D47" s="30"/>
    </row>
    <row r="48" spans="1:8" x14ac:dyDescent="0.2">
      <c r="D48" s="30"/>
    </row>
    <row r="49" spans="3:7" x14ac:dyDescent="0.2">
      <c r="C49" s="31">
        <f>SUM(C25:C48)</f>
        <v>2576441</v>
      </c>
      <c r="D49" s="30"/>
      <c r="E49" s="27">
        <f>C49-G49</f>
        <v>0</v>
      </c>
      <c r="G49" s="32">
        <f>SUM(G25:G48)</f>
        <v>2576441</v>
      </c>
    </row>
    <row r="51" spans="3:7" x14ac:dyDescent="0.2">
      <c r="C51" s="24"/>
      <c r="D51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3"/>
  <sheetViews>
    <sheetView tabSelected="1" topLeftCell="A13" workbookViewId="0">
      <selection activeCell="C26" sqref="C26"/>
    </sheetView>
  </sheetViews>
  <sheetFormatPr defaultColWidth="9.140625" defaultRowHeight="12.75" x14ac:dyDescent="0.2"/>
  <cols>
    <col min="1" max="1" width="9.140625" style="2"/>
    <col min="2" max="2" width="13.5703125" style="2" customWidth="1"/>
    <col min="3" max="3" width="12.85546875" style="19" bestFit="1" customWidth="1"/>
    <col min="4" max="4" width="13.5703125" style="2" customWidth="1"/>
    <col min="5" max="5" width="1.85546875" style="2" customWidth="1"/>
    <col min="6" max="6" width="12.42578125" style="2" bestFit="1" customWidth="1"/>
    <col min="7" max="7" width="9.140625" style="2"/>
    <col min="8" max="8" width="12.28515625" style="2" customWidth="1"/>
    <col min="9" max="9" width="14.140625" style="19" customWidth="1"/>
    <col min="10" max="16384" width="9.140625" style="2"/>
  </cols>
  <sheetData>
    <row r="1" spans="1:9" x14ac:dyDescent="0.2">
      <c r="E1" s="8"/>
    </row>
    <row r="2" spans="1:9" x14ac:dyDescent="0.2">
      <c r="E2" s="6" t="s">
        <v>0</v>
      </c>
    </row>
    <row r="3" spans="1:9" x14ac:dyDescent="0.2">
      <c r="E3" s="6" t="s">
        <v>73</v>
      </c>
    </row>
    <row r="4" spans="1:9" x14ac:dyDescent="0.2">
      <c r="E4" s="6" t="s">
        <v>3</v>
      </c>
    </row>
    <row r="5" spans="1:9" x14ac:dyDescent="0.2">
      <c r="D5" s="11"/>
      <c r="E5" s="6" t="s">
        <v>5</v>
      </c>
      <c r="H5" s="11"/>
    </row>
    <row r="6" spans="1:9" x14ac:dyDescent="0.2">
      <c r="D6" s="11"/>
      <c r="E6" s="6" t="s">
        <v>6</v>
      </c>
      <c r="H6" s="11"/>
    </row>
    <row r="7" spans="1:9" x14ac:dyDescent="0.2">
      <c r="D7" s="11"/>
      <c r="E7" s="6" t="s">
        <v>7</v>
      </c>
      <c r="H7" s="11"/>
    </row>
    <row r="8" spans="1:9" x14ac:dyDescent="0.2">
      <c r="D8" s="11"/>
      <c r="E8" s="6" t="s">
        <v>9</v>
      </c>
      <c r="H8" s="11"/>
    </row>
    <row r="9" spans="1:9" x14ac:dyDescent="0.2">
      <c r="D9" s="11"/>
      <c r="F9" s="4"/>
      <c r="H9" s="11"/>
    </row>
    <row r="10" spans="1:9" x14ac:dyDescent="0.2">
      <c r="D10" s="11"/>
      <c r="E10" s="6" t="s">
        <v>74</v>
      </c>
      <c r="H10" s="11"/>
    </row>
    <row r="11" spans="1:9" x14ac:dyDescent="0.2">
      <c r="A11" s="34"/>
      <c r="D11" s="11"/>
      <c r="E11" s="6"/>
      <c r="H11" s="11"/>
    </row>
    <row r="12" spans="1:9" x14ac:dyDescent="0.2">
      <c r="A12" s="34" t="s">
        <v>75</v>
      </c>
      <c r="D12" s="11"/>
      <c r="E12" s="6"/>
      <c r="F12" s="2" t="s">
        <v>76</v>
      </c>
    </row>
    <row r="13" spans="1:9" x14ac:dyDescent="0.2">
      <c r="A13" s="2" t="s">
        <v>77</v>
      </c>
      <c r="C13" s="19">
        <v>3867875</v>
      </c>
      <c r="E13" s="6"/>
      <c r="F13" s="2" t="s">
        <v>78</v>
      </c>
      <c r="I13" s="19">
        <v>180000</v>
      </c>
    </row>
    <row r="14" spans="1:9" x14ac:dyDescent="0.2">
      <c r="A14" s="2" t="s">
        <v>79</v>
      </c>
      <c r="C14" s="35">
        <v>276664</v>
      </c>
      <c r="D14" s="11"/>
      <c r="E14" s="6"/>
      <c r="F14" s="2" t="s">
        <v>80</v>
      </c>
      <c r="I14" s="19">
        <v>100000</v>
      </c>
    </row>
    <row r="15" spans="1:9" x14ac:dyDescent="0.2">
      <c r="A15" s="2" t="s">
        <v>81</v>
      </c>
      <c r="C15" s="19">
        <v>59294</v>
      </c>
      <c r="D15" s="11"/>
      <c r="E15" s="6"/>
    </row>
    <row r="16" spans="1:9" x14ac:dyDescent="0.2">
      <c r="A16" s="2" t="s">
        <v>82</v>
      </c>
      <c r="C16" s="19">
        <v>27643</v>
      </c>
      <c r="E16" s="6"/>
      <c r="F16" s="2" t="s">
        <v>83</v>
      </c>
    </row>
    <row r="17" spans="1:10" x14ac:dyDescent="0.2">
      <c r="A17" s="2" t="s">
        <v>84</v>
      </c>
      <c r="C17" s="19">
        <v>1272</v>
      </c>
      <c r="E17" s="6"/>
      <c r="F17" s="2" t="s">
        <v>85</v>
      </c>
      <c r="I17" s="19">
        <v>50000</v>
      </c>
    </row>
    <row r="18" spans="1:10" x14ac:dyDescent="0.2">
      <c r="A18" s="2" t="s">
        <v>86</v>
      </c>
      <c r="C18" s="19">
        <v>1500</v>
      </c>
      <c r="E18" s="6"/>
    </row>
    <row r="19" spans="1:10" x14ac:dyDescent="0.2">
      <c r="A19" s="2" t="s">
        <v>87</v>
      </c>
      <c r="C19" s="19">
        <v>195000</v>
      </c>
      <c r="E19" s="6"/>
      <c r="F19" s="2" t="s">
        <v>88</v>
      </c>
      <c r="I19" s="19">
        <v>45000</v>
      </c>
    </row>
    <row r="20" spans="1:10" ht="15" x14ac:dyDescent="0.35">
      <c r="A20" s="2" t="s">
        <v>89</v>
      </c>
      <c r="C20" s="13">
        <v>2700</v>
      </c>
      <c r="E20" s="6"/>
    </row>
    <row r="21" spans="1:10" x14ac:dyDescent="0.2">
      <c r="C21" s="19">
        <f>C13-C14-C15-C16-C17-C18-C19-C20</f>
        <v>3303802</v>
      </c>
      <c r="E21" s="6"/>
      <c r="F21" s="2" t="s">
        <v>90</v>
      </c>
      <c r="I21" s="19">
        <v>75000</v>
      </c>
    </row>
    <row r="22" spans="1:10" x14ac:dyDescent="0.2">
      <c r="A22" s="2" t="s">
        <v>91</v>
      </c>
      <c r="C22" s="35">
        <f>[1]Sheet29!C46</f>
        <v>505380</v>
      </c>
      <c r="D22" s="14"/>
      <c r="E22" s="6"/>
    </row>
    <row r="23" spans="1:10" x14ac:dyDescent="0.2">
      <c r="A23" s="2" t="s">
        <v>92</v>
      </c>
      <c r="C23" s="19">
        <v>2700</v>
      </c>
      <c r="E23" s="6"/>
      <c r="F23" s="2" t="s">
        <v>93</v>
      </c>
      <c r="I23" s="19">
        <v>1440</v>
      </c>
    </row>
    <row r="24" spans="1:10" x14ac:dyDescent="0.2">
      <c r="A24" s="21"/>
      <c r="B24" s="21"/>
      <c r="C24" s="22"/>
      <c r="E24" s="6"/>
    </row>
    <row r="25" spans="1:10" x14ac:dyDescent="0.2">
      <c r="A25" s="21"/>
      <c r="B25" s="21"/>
      <c r="E25" s="6"/>
      <c r="F25" s="2" t="s">
        <v>94</v>
      </c>
      <c r="I25" s="19">
        <v>400000</v>
      </c>
    </row>
    <row r="26" spans="1:10" x14ac:dyDescent="0.2">
      <c r="A26" s="21"/>
      <c r="C26" s="22"/>
      <c r="E26" s="6"/>
      <c r="I26" s="2"/>
    </row>
    <row r="27" spans="1:10" x14ac:dyDescent="0.2">
      <c r="E27" s="6"/>
      <c r="F27" s="2" t="s">
        <v>95</v>
      </c>
      <c r="I27" s="19">
        <f>[1]Sheet29!G20</f>
        <v>1048261</v>
      </c>
    </row>
    <row r="28" spans="1:10" x14ac:dyDescent="0.2">
      <c r="E28" s="6"/>
      <c r="I28" s="2"/>
    </row>
    <row r="29" spans="1:10" ht="15" x14ac:dyDescent="0.35">
      <c r="A29" s="2" t="s">
        <v>115</v>
      </c>
      <c r="C29" s="13">
        <v>1148898</v>
      </c>
      <c r="D29" s="35">
        <f>SUM(C21:C29)</f>
        <v>4960780</v>
      </c>
      <c r="E29" s="6"/>
      <c r="F29" s="2" t="s">
        <v>96</v>
      </c>
    </row>
    <row r="30" spans="1:10" x14ac:dyDescent="0.2">
      <c r="E30" s="6"/>
      <c r="F30" s="2" t="s">
        <v>97</v>
      </c>
      <c r="I30" s="19">
        <v>61812</v>
      </c>
      <c r="J30" s="2" t="s">
        <v>98</v>
      </c>
    </row>
    <row r="31" spans="1:10" x14ac:dyDescent="0.2">
      <c r="A31" s="34" t="s">
        <v>99</v>
      </c>
      <c r="E31" s="6"/>
    </row>
    <row r="32" spans="1:10" ht="15" x14ac:dyDescent="0.35">
      <c r="A32" s="2" t="s">
        <v>100</v>
      </c>
      <c r="C32" s="13"/>
      <c r="D32" s="19">
        <v>260068</v>
      </c>
      <c r="E32" s="6"/>
      <c r="F32" s="2" t="s">
        <v>101</v>
      </c>
    </row>
    <row r="33" spans="1:10" x14ac:dyDescent="0.2">
      <c r="A33" s="34"/>
      <c r="E33" s="6"/>
      <c r="F33" s="2" t="s">
        <v>102</v>
      </c>
      <c r="I33" s="19">
        <v>1</v>
      </c>
      <c r="J33" s="2" t="s">
        <v>98</v>
      </c>
    </row>
    <row r="34" spans="1:10" x14ac:dyDescent="0.2">
      <c r="A34" s="2" t="s">
        <v>103</v>
      </c>
      <c r="D34" s="19">
        <v>540100</v>
      </c>
      <c r="E34" s="6"/>
    </row>
    <row r="35" spans="1:10" x14ac:dyDescent="0.2">
      <c r="D35" s="12"/>
      <c r="E35" s="6"/>
      <c r="F35" s="2" t="s">
        <v>104</v>
      </c>
    </row>
    <row r="36" spans="1:10" x14ac:dyDescent="0.2">
      <c r="A36" s="2" t="s">
        <v>105</v>
      </c>
      <c r="D36" s="19">
        <v>800000</v>
      </c>
      <c r="E36" s="6"/>
      <c r="F36" s="2" t="s">
        <v>106</v>
      </c>
      <c r="I36" s="19">
        <v>264</v>
      </c>
      <c r="J36" s="2" t="s">
        <v>98</v>
      </c>
    </row>
    <row r="37" spans="1:10" x14ac:dyDescent="0.2">
      <c r="E37" s="6"/>
    </row>
    <row r="38" spans="1:10" x14ac:dyDescent="0.2">
      <c r="A38" s="2" t="s">
        <v>107</v>
      </c>
      <c r="C38" s="19">
        <v>9182</v>
      </c>
      <c r="D38" s="19"/>
      <c r="E38" s="6"/>
      <c r="F38" s="2" t="s">
        <v>108</v>
      </c>
      <c r="I38" s="19">
        <v>3076681</v>
      </c>
    </row>
    <row r="39" spans="1:10" ht="15" x14ac:dyDescent="0.35">
      <c r="A39" s="2" t="s">
        <v>109</v>
      </c>
      <c r="C39" s="13">
        <v>1</v>
      </c>
      <c r="D39" s="14">
        <f>C38-C39</f>
        <v>9181</v>
      </c>
      <c r="E39" s="6"/>
    </row>
    <row r="40" spans="1:10" x14ac:dyDescent="0.2">
      <c r="E40" s="6"/>
      <c r="F40" s="2" t="s">
        <v>110</v>
      </c>
      <c r="I40" s="19">
        <v>289000</v>
      </c>
    </row>
    <row r="41" spans="1:10" x14ac:dyDescent="0.2">
      <c r="D41" s="19"/>
      <c r="E41" s="6"/>
    </row>
    <row r="42" spans="1:10" x14ac:dyDescent="0.2">
      <c r="E42" s="6"/>
      <c r="F42" s="2" t="s">
        <v>111</v>
      </c>
      <c r="I42" s="19">
        <v>340983</v>
      </c>
    </row>
    <row r="43" spans="1:10" x14ac:dyDescent="0.2">
      <c r="E43" s="6"/>
      <c r="I43" s="2"/>
    </row>
    <row r="44" spans="1:10" x14ac:dyDescent="0.2">
      <c r="E44" s="6"/>
      <c r="F44" s="2" t="s">
        <v>112</v>
      </c>
      <c r="I44" s="19">
        <v>750000</v>
      </c>
    </row>
    <row r="45" spans="1:10" x14ac:dyDescent="0.2">
      <c r="E45" s="6"/>
      <c r="I45" s="2"/>
    </row>
    <row r="46" spans="1:10" x14ac:dyDescent="0.2">
      <c r="E46" s="6"/>
      <c r="F46" s="2" t="s">
        <v>113</v>
      </c>
      <c r="I46" s="19">
        <v>100000</v>
      </c>
    </row>
    <row r="47" spans="1:10" x14ac:dyDescent="0.2">
      <c r="E47" s="6"/>
      <c r="I47" s="2"/>
    </row>
    <row r="48" spans="1:10" x14ac:dyDescent="0.2">
      <c r="E48" s="6"/>
      <c r="F48" s="2" t="s">
        <v>114</v>
      </c>
      <c r="I48" s="19">
        <f>D51-I13-I14-I17-I19-I21-I23-I25-I27-I30-I33-I36-I38-I40-I42-I44-I46</f>
        <v>51687</v>
      </c>
    </row>
    <row r="49" spans="3:9" x14ac:dyDescent="0.2">
      <c r="E49" s="6"/>
      <c r="I49" s="2"/>
    </row>
    <row r="50" spans="3:9" x14ac:dyDescent="0.2">
      <c r="D50" s="36"/>
      <c r="H50" s="19"/>
    </row>
    <row r="51" spans="3:9" x14ac:dyDescent="0.2">
      <c r="C51" s="2"/>
      <c r="D51" s="37">
        <f>SUM(D15:D50)</f>
        <v>6570129</v>
      </c>
      <c r="F51" s="14"/>
      <c r="I51" s="38">
        <f>SUM(I11:I50)</f>
        <v>6570129</v>
      </c>
    </row>
    <row r="52" spans="3:9" x14ac:dyDescent="0.2">
      <c r="C52" s="2"/>
      <c r="D52" s="36"/>
      <c r="I52" s="2"/>
    </row>
    <row r="53" spans="3:9" x14ac:dyDescent="0.2">
      <c r="C53" s="2"/>
      <c r="D53" s="36"/>
      <c r="I53" s="2"/>
    </row>
    <row r="54" spans="3:9" x14ac:dyDescent="0.2">
      <c r="C54" s="2"/>
      <c r="D54" s="36"/>
      <c r="I54" s="2"/>
    </row>
    <row r="55" spans="3:9" x14ac:dyDescent="0.2">
      <c r="C55" s="2"/>
      <c r="D55" s="36"/>
      <c r="I55" s="2"/>
    </row>
    <row r="56" spans="3:9" x14ac:dyDescent="0.2">
      <c r="C56" s="2"/>
      <c r="D56" s="36"/>
      <c r="I56" s="2"/>
    </row>
    <row r="57" spans="3:9" x14ac:dyDescent="0.2">
      <c r="C57" s="2"/>
      <c r="D57" s="36"/>
      <c r="I57" s="2"/>
    </row>
    <row r="58" spans="3:9" x14ac:dyDescent="0.2">
      <c r="C58" s="2"/>
      <c r="D58" s="36"/>
      <c r="I58" s="2"/>
    </row>
    <row r="59" spans="3:9" x14ac:dyDescent="0.2">
      <c r="C59" s="2"/>
      <c r="D59" s="36"/>
      <c r="I59" s="2"/>
    </row>
    <row r="60" spans="3:9" x14ac:dyDescent="0.2">
      <c r="C60" s="2"/>
      <c r="D60" s="36"/>
      <c r="I60" s="2"/>
    </row>
    <row r="61" spans="3:9" x14ac:dyDescent="0.2">
      <c r="C61" s="2"/>
      <c r="D61" s="36"/>
      <c r="I61" s="2"/>
    </row>
    <row r="62" spans="3:9" x14ac:dyDescent="0.2">
      <c r="C62" s="2"/>
      <c r="D62" s="36"/>
      <c r="I62" s="2"/>
    </row>
    <row r="63" spans="3:9" x14ac:dyDescent="0.2">
      <c r="C63" s="2"/>
      <c r="D63" s="36"/>
      <c r="I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2025-02-27T07:04:04Z</dcterms:modified>
</cp:coreProperties>
</file>