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dlund/Documents/CEE348_EnvE_Environmental_flows_class/"/>
    </mc:Choice>
  </mc:AlternateContent>
  <xr:revisionPtr revIDLastSave="0" documentId="13_ncr:1_{C4E936A5-8F29-E14A-81D3-E09762F74400}" xr6:coauthVersionLast="47" xr6:coauthVersionMax="47" xr10:uidLastSave="{00000000-0000-0000-0000-000000000000}"/>
  <bookViews>
    <workbookView xWindow="4720" yWindow="460" windowWidth="28800" windowHeight="15960" tabRatio="725" activeTab="3" xr2:uid="{00000000-000D-0000-FFFF-FFFF00000000}"/>
  </bookViews>
  <sheets>
    <sheet name="GA050630a" sheetId="20" r:id="rId1"/>
    <sheet name="GA050630b" sheetId="21" r:id="rId2"/>
    <sheet name="GA050630c" sheetId="22" r:id="rId3"/>
    <sheet name="GA050630d" sheetId="23" r:id="rId4"/>
    <sheet name="Template" sheetId="1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1" l="1"/>
  <c r="B4" i="23"/>
  <c r="B4" i="20"/>
  <c r="B4" i="21"/>
  <c r="B4" i="22"/>
  <c r="N48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55" i="23"/>
  <c r="J56" i="23"/>
  <c r="J57" i="23"/>
  <c r="J58" i="23"/>
  <c r="J59" i="23"/>
  <c r="J60" i="23"/>
  <c r="J61" i="23"/>
  <c r="J62" i="23"/>
  <c r="J63" i="23"/>
  <c r="J64" i="23"/>
  <c r="J65" i="23"/>
  <c r="J66" i="23"/>
  <c r="J36" i="23"/>
  <c r="I38" i="23"/>
  <c r="I39" i="23" s="1"/>
  <c r="I40" i="23" s="1"/>
  <c r="I41" i="23" s="1"/>
  <c r="I42" i="23" s="1"/>
  <c r="I43" i="23" s="1"/>
  <c r="I44" i="23" s="1"/>
  <c r="I45" i="23" s="1"/>
  <c r="I46" i="23" s="1"/>
  <c r="I47" i="23" s="1"/>
  <c r="I48" i="23" s="1"/>
  <c r="I49" i="23" s="1"/>
  <c r="I50" i="23" s="1"/>
  <c r="I51" i="23" s="1"/>
  <c r="I52" i="23" s="1"/>
  <c r="I53" i="23" s="1"/>
  <c r="I54" i="23" s="1"/>
  <c r="I55" i="23" s="1"/>
  <c r="I56" i="23" s="1"/>
  <c r="I57" i="23" s="1"/>
  <c r="I58" i="23" s="1"/>
  <c r="I59" i="23" s="1"/>
  <c r="I60" i="23" s="1"/>
  <c r="I61" i="23" s="1"/>
  <c r="I62" i="23" s="1"/>
  <c r="I63" i="23" s="1"/>
  <c r="I64" i="23" s="1"/>
  <c r="I65" i="23" s="1"/>
  <c r="I66" i="23" s="1"/>
  <c r="I37" i="23"/>
  <c r="I36" i="23"/>
  <c r="L36" i="23"/>
  <c r="L37" i="23"/>
  <c r="L38" i="23"/>
  <c r="L35" i="23"/>
  <c r="O35" i="23"/>
  <c r="N36" i="23"/>
  <c r="O36" i="23" s="1"/>
  <c r="N37" i="23"/>
  <c r="O37" i="23" s="1"/>
  <c r="N38" i="23"/>
  <c r="O38" i="23" s="1"/>
  <c r="N35" i="23"/>
  <c r="Q7" i="22" l="1"/>
  <c r="B3" i="11"/>
  <c r="B3" i="23"/>
  <c r="B21" i="20"/>
  <c r="A21" i="20" s="1"/>
  <c r="F20" i="20" s="1"/>
  <c r="B20" i="20"/>
  <c r="A20" i="20"/>
  <c r="F19" i="20" s="1"/>
  <c r="F3" i="20"/>
  <c r="E19" i="20" s="1"/>
  <c r="B22" i="20"/>
  <c r="A22" i="20" s="1"/>
  <c r="F21" i="20" s="1"/>
  <c r="G20" i="20" s="1"/>
  <c r="E20" i="20"/>
  <c r="B23" i="20"/>
  <c r="A23" i="20" s="1"/>
  <c r="F22" i="20" s="1"/>
  <c r="E21" i="20"/>
  <c r="B24" i="20"/>
  <c r="A24" i="20" s="1"/>
  <c r="F23" i="20" s="1"/>
  <c r="G22" i="20" s="1"/>
  <c r="E22" i="20"/>
  <c r="B25" i="20"/>
  <c r="A25" i="20" s="1"/>
  <c r="F24" i="20" s="1"/>
  <c r="B26" i="20"/>
  <c r="A26" i="20" s="1"/>
  <c r="F25" i="20" s="1"/>
  <c r="E24" i="20"/>
  <c r="B27" i="20"/>
  <c r="A27" i="20" s="1"/>
  <c r="F26" i="20" s="1"/>
  <c r="E25" i="20"/>
  <c r="B28" i="20"/>
  <c r="A28" i="20"/>
  <c r="F27" i="20" s="1"/>
  <c r="G26" i="20" s="1"/>
  <c r="E26" i="20"/>
  <c r="B29" i="20"/>
  <c r="A29" i="20"/>
  <c r="F28" i="20" s="1"/>
  <c r="B30" i="20"/>
  <c r="A30" i="20" s="1"/>
  <c r="F29" i="20" s="1"/>
  <c r="E28" i="20"/>
  <c r="B31" i="20"/>
  <c r="A31" i="20" s="1"/>
  <c r="F30" i="20" s="1"/>
  <c r="E29" i="20"/>
  <c r="B32" i="20"/>
  <c r="A32" i="20" s="1"/>
  <c r="F31" i="20" s="1"/>
  <c r="G30" i="20" s="1"/>
  <c r="E30" i="20"/>
  <c r="B33" i="20"/>
  <c r="A33" i="20" s="1"/>
  <c r="F32" i="20" s="1"/>
  <c r="B34" i="20"/>
  <c r="A34" i="20" s="1"/>
  <c r="F33" i="20" s="1"/>
  <c r="E32" i="20"/>
  <c r="B35" i="20"/>
  <c r="A35" i="20" s="1"/>
  <c r="F34" i="20" s="1"/>
  <c r="E33" i="20"/>
  <c r="B36" i="20"/>
  <c r="A36" i="20"/>
  <c r="F35" i="20" s="1"/>
  <c r="G34" i="20" s="1"/>
  <c r="E34" i="20"/>
  <c r="B37" i="20"/>
  <c r="A37" i="20"/>
  <c r="F36" i="20" s="1"/>
  <c r="B38" i="20"/>
  <c r="A38" i="20" s="1"/>
  <c r="F37" i="20" s="1"/>
  <c r="E36" i="20"/>
  <c r="B39" i="20"/>
  <c r="A39" i="20" s="1"/>
  <c r="F38" i="20" s="1"/>
  <c r="E37" i="20"/>
  <c r="B40" i="20"/>
  <c r="A40" i="20" s="1"/>
  <c r="F39" i="20" s="1"/>
  <c r="G38" i="20" s="1"/>
  <c r="E38" i="20"/>
  <c r="B41" i="20"/>
  <c r="A41" i="20" s="1"/>
  <c r="F40" i="20" s="1"/>
  <c r="B42" i="20"/>
  <c r="A42" i="20"/>
  <c r="F41" i="20" s="1"/>
  <c r="E40" i="20"/>
  <c r="B43" i="20"/>
  <c r="A43" i="20" s="1"/>
  <c r="F42" i="20"/>
  <c r="G41" i="20" s="1"/>
  <c r="E41" i="20"/>
  <c r="B44" i="20"/>
  <c r="A44" i="20"/>
  <c r="F43" i="20" s="1"/>
  <c r="G42" i="20" s="1"/>
  <c r="E42" i="20"/>
  <c r="B45" i="20"/>
  <c r="A45" i="20" s="1"/>
  <c r="B46" i="20"/>
  <c r="A46" i="20"/>
  <c r="F45" i="20" s="1"/>
  <c r="E44" i="20"/>
  <c r="B47" i="20"/>
  <c r="A47" i="20" s="1"/>
  <c r="E45" i="20"/>
  <c r="B48" i="20"/>
  <c r="A48" i="20"/>
  <c r="E46" i="20"/>
  <c r="B49" i="20"/>
  <c r="A49" i="20" s="1"/>
  <c r="B50" i="20"/>
  <c r="A50" i="20"/>
  <c r="F49" i="20" s="1"/>
  <c r="E48" i="20"/>
  <c r="B51" i="20"/>
  <c r="A51" i="20" s="1"/>
  <c r="E49" i="20"/>
  <c r="B52" i="20"/>
  <c r="A52" i="20"/>
  <c r="E50" i="20"/>
  <c r="B53" i="20"/>
  <c r="A53" i="20" s="1"/>
  <c r="B54" i="20"/>
  <c r="A54" i="20"/>
  <c r="F53" i="20" s="1"/>
  <c r="E52" i="20"/>
  <c r="B55" i="20"/>
  <c r="A55" i="20" s="1"/>
  <c r="E53" i="20"/>
  <c r="B56" i="20"/>
  <c r="A56" i="20" s="1"/>
  <c r="F55" i="20" s="1"/>
  <c r="E54" i="20"/>
  <c r="B57" i="20"/>
  <c r="A57" i="20" s="1"/>
  <c r="F56" i="20" s="1"/>
  <c r="B58" i="20"/>
  <c r="A58" i="20"/>
  <c r="E56" i="20"/>
  <c r="B59" i="20"/>
  <c r="A59" i="20" s="1"/>
  <c r="F58" i="20" s="1"/>
  <c r="E57" i="20"/>
  <c r="B60" i="20"/>
  <c r="A60" i="20" s="1"/>
  <c r="F59" i="20" s="1"/>
  <c r="G58" i="20" s="1"/>
  <c r="E58" i="20"/>
  <c r="B61" i="20"/>
  <c r="A61" i="20"/>
  <c r="F60" i="20" s="1"/>
  <c r="B62" i="20"/>
  <c r="A62" i="20" s="1"/>
  <c r="F61" i="20" s="1"/>
  <c r="E60" i="20"/>
  <c r="B63" i="20"/>
  <c r="A63" i="20" s="1"/>
  <c r="F62" i="20" s="1"/>
  <c r="E61" i="20"/>
  <c r="B64" i="20"/>
  <c r="A64" i="20"/>
  <c r="E62" i="20"/>
  <c r="B65" i="20"/>
  <c r="A65" i="20"/>
  <c r="B66" i="20"/>
  <c r="A66" i="20" s="1"/>
  <c r="F65" i="20" s="1"/>
  <c r="E64" i="20"/>
  <c r="B67" i="20"/>
  <c r="A67" i="20" s="1"/>
  <c r="F66" i="20"/>
  <c r="E65" i="20"/>
  <c r="B68" i="20"/>
  <c r="A68" i="20"/>
  <c r="E66" i="20"/>
  <c r="B69" i="20"/>
  <c r="A69" i="20" s="1"/>
  <c r="B70" i="20"/>
  <c r="A70" i="20"/>
  <c r="F69" i="20" s="1"/>
  <c r="E68" i="20"/>
  <c r="B71" i="20"/>
  <c r="A71" i="20" s="1"/>
  <c r="E69" i="20"/>
  <c r="B72" i="20"/>
  <c r="A72" i="20" s="1"/>
  <c r="F71" i="20" s="1"/>
  <c r="E70" i="20"/>
  <c r="B73" i="20"/>
  <c r="A73" i="20" s="1"/>
  <c r="F72" i="20" s="1"/>
  <c r="B74" i="20"/>
  <c r="A74" i="20"/>
  <c r="E72" i="20"/>
  <c r="B75" i="20"/>
  <c r="A75" i="20" s="1"/>
  <c r="F74" i="20" s="1"/>
  <c r="E73" i="20"/>
  <c r="B76" i="20"/>
  <c r="A76" i="20" s="1"/>
  <c r="F75" i="20" s="1"/>
  <c r="G74" i="20" s="1"/>
  <c r="E74" i="20"/>
  <c r="B77" i="20"/>
  <c r="A77" i="20"/>
  <c r="F76" i="20" s="1"/>
  <c r="B78" i="20"/>
  <c r="A78" i="20" s="1"/>
  <c r="E76" i="20"/>
  <c r="B79" i="20"/>
  <c r="A79" i="20" s="1"/>
  <c r="F78" i="20" s="1"/>
  <c r="E77" i="20"/>
  <c r="B80" i="20"/>
  <c r="A80" i="20"/>
  <c r="E78" i="20"/>
  <c r="B81" i="20"/>
  <c r="A81" i="20"/>
  <c r="B82" i="20"/>
  <c r="A82" i="20" s="1"/>
  <c r="F81" i="20" s="1"/>
  <c r="E80" i="20"/>
  <c r="B83" i="20"/>
  <c r="A83" i="20" s="1"/>
  <c r="F82" i="20"/>
  <c r="E81" i="20"/>
  <c r="B84" i="20"/>
  <c r="A84" i="20"/>
  <c r="E82" i="20"/>
  <c r="B85" i="20"/>
  <c r="A85" i="20" s="1"/>
  <c r="B86" i="20"/>
  <c r="A86" i="20"/>
  <c r="F85" i="20" s="1"/>
  <c r="E84" i="20"/>
  <c r="B87" i="20"/>
  <c r="A87" i="20" s="1"/>
  <c r="E85" i="20"/>
  <c r="B88" i="20"/>
  <c r="A88" i="20" s="1"/>
  <c r="F87" i="20" s="1"/>
  <c r="E86" i="20"/>
  <c r="B89" i="20"/>
  <c r="A89" i="20" s="1"/>
  <c r="F88" i="20" s="1"/>
  <c r="E87" i="20"/>
  <c r="B90" i="20"/>
  <c r="A90" i="20" s="1"/>
  <c r="E88" i="20"/>
  <c r="B91" i="20"/>
  <c r="A91" i="20" s="1"/>
  <c r="E89" i="20"/>
  <c r="B92" i="20"/>
  <c r="A92" i="20"/>
  <c r="E90" i="20"/>
  <c r="B93" i="20"/>
  <c r="A93" i="20" s="1"/>
  <c r="E91" i="20"/>
  <c r="B94" i="20"/>
  <c r="A94" i="20" s="1"/>
  <c r="F93" i="20" s="1"/>
  <c r="E92" i="20"/>
  <c r="B95" i="20"/>
  <c r="A95" i="20" s="1"/>
  <c r="E93" i="20"/>
  <c r="B96" i="20"/>
  <c r="A96" i="20" s="1"/>
  <c r="F95" i="20" s="1"/>
  <c r="E94" i="20"/>
  <c r="B97" i="20"/>
  <c r="A97" i="20" s="1"/>
  <c r="F96" i="20" s="1"/>
  <c r="E95" i="20"/>
  <c r="B98" i="20"/>
  <c r="A98" i="20" s="1"/>
  <c r="E96" i="20"/>
  <c r="B99" i="20"/>
  <c r="A99" i="20" s="1"/>
  <c r="E97" i="20"/>
  <c r="B100" i="20"/>
  <c r="A100" i="20"/>
  <c r="E98" i="20"/>
  <c r="B101" i="20"/>
  <c r="A101" i="20" s="1"/>
  <c r="E99" i="20"/>
  <c r="B102" i="20"/>
  <c r="A102" i="20" s="1"/>
  <c r="F101" i="20" s="1"/>
  <c r="E100" i="20"/>
  <c r="B103" i="20"/>
  <c r="A103" i="20" s="1"/>
  <c r="E101" i="20"/>
  <c r="B104" i="20"/>
  <c r="A104" i="20" s="1"/>
  <c r="F103" i="20" s="1"/>
  <c r="E102" i="20"/>
  <c r="B105" i="20"/>
  <c r="A105" i="20" s="1"/>
  <c r="F104" i="20" s="1"/>
  <c r="E103" i="20"/>
  <c r="B106" i="20"/>
  <c r="A106" i="20" s="1"/>
  <c r="E104" i="20"/>
  <c r="B107" i="20"/>
  <c r="A107" i="20" s="1"/>
  <c r="E105" i="20"/>
  <c r="B108" i="20"/>
  <c r="A108" i="20"/>
  <c r="E106" i="20"/>
  <c r="B109" i="20"/>
  <c r="A109" i="20" s="1"/>
  <c r="E107" i="20"/>
  <c r="B110" i="20"/>
  <c r="A110" i="20" s="1"/>
  <c r="F109" i="20" s="1"/>
  <c r="E108" i="20"/>
  <c r="B111" i="20"/>
  <c r="A111" i="20" s="1"/>
  <c r="E109" i="20"/>
  <c r="B112" i="20"/>
  <c r="A112" i="20" s="1"/>
  <c r="F111" i="20" s="1"/>
  <c r="E110" i="20"/>
  <c r="B113" i="20"/>
  <c r="A113" i="20" s="1"/>
  <c r="F112" i="20" s="1"/>
  <c r="E111" i="20"/>
  <c r="B114" i="20"/>
  <c r="A114" i="20"/>
  <c r="E112" i="20"/>
  <c r="B115" i="20"/>
  <c r="A115" i="20" s="1"/>
  <c r="F114" i="20" s="1"/>
  <c r="B116" i="20"/>
  <c r="A116" i="20" s="1"/>
  <c r="F115" i="20" s="1"/>
  <c r="G114" i="20" s="1"/>
  <c r="E114" i="20"/>
  <c r="B117" i="20"/>
  <c r="A117" i="20" s="1"/>
  <c r="F116" i="20" s="1"/>
  <c r="G115" i="20" s="1"/>
  <c r="E115" i="20"/>
  <c r="B118" i="20"/>
  <c r="A118" i="20" s="1"/>
  <c r="F117" i="20" s="1"/>
  <c r="E116" i="20"/>
  <c r="B119" i="20"/>
  <c r="A119" i="20" s="1"/>
  <c r="F118" i="20" s="1"/>
  <c r="E117" i="20"/>
  <c r="B120" i="20"/>
  <c r="A120" i="20" s="1"/>
  <c r="F119" i="20" s="1"/>
  <c r="E118" i="20"/>
  <c r="B121" i="20"/>
  <c r="A121" i="20"/>
  <c r="F120" i="20" s="1"/>
  <c r="E119" i="20"/>
  <c r="B122" i="20"/>
  <c r="A122" i="20" s="1"/>
  <c r="F121" i="20" s="1"/>
  <c r="G120" i="20" s="1"/>
  <c r="E120" i="20"/>
  <c r="B123" i="20"/>
  <c r="A123" i="20"/>
  <c r="F122" i="20" s="1"/>
  <c r="E121" i="20"/>
  <c r="B124" i="20"/>
  <c r="A124" i="20" s="1"/>
  <c r="F123" i="20" s="1"/>
  <c r="E122" i="20"/>
  <c r="B125" i="20"/>
  <c r="A125" i="20"/>
  <c r="F124" i="20" s="1"/>
  <c r="G123" i="20" s="1"/>
  <c r="E123" i="20"/>
  <c r="B126" i="20"/>
  <c r="A126" i="20" s="1"/>
  <c r="F125" i="20" s="1"/>
  <c r="E124" i="20"/>
  <c r="B127" i="20"/>
  <c r="A127" i="20" s="1"/>
  <c r="F126" i="20" s="1"/>
  <c r="E125" i="20"/>
  <c r="B128" i="20"/>
  <c r="A128" i="20" s="1"/>
  <c r="F127" i="20" s="1"/>
  <c r="E126" i="20"/>
  <c r="B129" i="20"/>
  <c r="A129" i="20"/>
  <c r="F128" i="20" s="1"/>
  <c r="E127" i="20"/>
  <c r="B130" i="20"/>
  <c r="A130" i="20" s="1"/>
  <c r="F129" i="20" s="1"/>
  <c r="G128" i="20" s="1"/>
  <c r="E128" i="20"/>
  <c r="B131" i="20"/>
  <c r="A131" i="20"/>
  <c r="F130" i="20" s="1"/>
  <c r="E129" i="20"/>
  <c r="B132" i="20"/>
  <c r="A132" i="20" s="1"/>
  <c r="F131" i="20" s="1"/>
  <c r="E130" i="20"/>
  <c r="B133" i="20"/>
  <c r="A133" i="20"/>
  <c r="F132" i="20" s="1"/>
  <c r="G131" i="20" s="1"/>
  <c r="E131" i="20"/>
  <c r="B134" i="20"/>
  <c r="A134" i="20" s="1"/>
  <c r="F133" i="20" s="1"/>
  <c r="E132" i="20"/>
  <c r="B135" i="20"/>
  <c r="A135" i="20" s="1"/>
  <c r="F134" i="20" s="1"/>
  <c r="E133" i="20"/>
  <c r="B136" i="20"/>
  <c r="A136" i="20" s="1"/>
  <c r="F135" i="20" s="1"/>
  <c r="E134" i="20"/>
  <c r="B137" i="20"/>
  <c r="A137" i="20"/>
  <c r="F136" i="20" s="1"/>
  <c r="E135" i="20"/>
  <c r="B138" i="20"/>
  <c r="A138" i="20" s="1"/>
  <c r="F137" i="20" s="1"/>
  <c r="G136" i="20" s="1"/>
  <c r="E136" i="20"/>
  <c r="B139" i="20"/>
  <c r="A139" i="20"/>
  <c r="F138" i="20" s="1"/>
  <c r="E137" i="20"/>
  <c r="B140" i="20"/>
  <c r="A140" i="20" s="1"/>
  <c r="F139" i="20"/>
  <c r="E138" i="20"/>
  <c r="B141" i="20"/>
  <c r="A141" i="20"/>
  <c r="F140" i="20" s="1"/>
  <c r="E139" i="20"/>
  <c r="B142" i="20"/>
  <c r="A142" i="20" s="1"/>
  <c r="F141" i="20" s="1"/>
  <c r="G140" i="20" s="1"/>
  <c r="E140" i="20"/>
  <c r="B143" i="20"/>
  <c r="A143" i="20"/>
  <c r="F142" i="20" s="1"/>
  <c r="E141" i="20"/>
  <c r="B144" i="20"/>
  <c r="A144" i="20" s="1"/>
  <c r="F143" i="20" s="1"/>
  <c r="E142" i="20"/>
  <c r="B145" i="20"/>
  <c r="A145" i="20" s="1"/>
  <c r="F144" i="20" s="1"/>
  <c r="E143" i="20"/>
  <c r="B146" i="20"/>
  <c r="A146" i="20" s="1"/>
  <c r="F145" i="20"/>
  <c r="E144" i="20"/>
  <c r="B147" i="20"/>
  <c r="A147" i="20"/>
  <c r="F146" i="20" s="1"/>
  <c r="E145" i="20"/>
  <c r="B148" i="20"/>
  <c r="A148" i="20" s="1"/>
  <c r="F147" i="20"/>
  <c r="E146" i="20"/>
  <c r="B149" i="20"/>
  <c r="A149" i="20" s="1"/>
  <c r="F148" i="20" s="1"/>
  <c r="E147" i="20"/>
  <c r="B150" i="20"/>
  <c r="A150" i="20" s="1"/>
  <c r="F149" i="20" s="1"/>
  <c r="E148" i="20"/>
  <c r="B151" i="20"/>
  <c r="A151" i="20"/>
  <c r="F150" i="20" s="1"/>
  <c r="E149" i="20"/>
  <c r="B152" i="20"/>
  <c r="A152" i="20" s="1"/>
  <c r="F151" i="20" s="1"/>
  <c r="G150" i="20" s="1"/>
  <c r="E150" i="20"/>
  <c r="B153" i="20"/>
  <c r="A153" i="20"/>
  <c r="F152" i="20" s="1"/>
  <c r="E151" i="20"/>
  <c r="B154" i="20"/>
  <c r="A154" i="20" s="1"/>
  <c r="F153" i="20"/>
  <c r="E152" i="20"/>
  <c r="B155" i="20"/>
  <c r="A155" i="20"/>
  <c r="F154" i="20" s="1"/>
  <c r="E153" i="20"/>
  <c r="B156" i="20"/>
  <c r="A156" i="20" s="1"/>
  <c r="F155" i="20" s="1"/>
  <c r="G154" i="20" s="1"/>
  <c r="E154" i="20"/>
  <c r="B157" i="20"/>
  <c r="A157" i="20" s="1"/>
  <c r="F156" i="20" s="1"/>
  <c r="E155" i="20"/>
  <c r="B158" i="20"/>
  <c r="A158" i="20" s="1"/>
  <c r="F157" i="20" s="1"/>
  <c r="E156" i="20"/>
  <c r="B159" i="20"/>
  <c r="A159" i="20"/>
  <c r="F158" i="20" s="1"/>
  <c r="E157" i="20"/>
  <c r="B160" i="20"/>
  <c r="A160" i="20" s="1"/>
  <c r="F159" i="20" s="1"/>
  <c r="G158" i="20" s="1"/>
  <c r="E158" i="20"/>
  <c r="B161" i="20"/>
  <c r="A161" i="20"/>
  <c r="F160" i="20" s="1"/>
  <c r="E159" i="20"/>
  <c r="B162" i="20"/>
  <c r="A162" i="20" s="1"/>
  <c r="F161" i="20"/>
  <c r="E160" i="20"/>
  <c r="B163" i="20"/>
  <c r="A163" i="20" s="1"/>
  <c r="F162" i="20" s="1"/>
  <c r="G161" i="20" s="1"/>
  <c r="E161" i="20"/>
  <c r="B164" i="20"/>
  <c r="A164" i="20" s="1"/>
  <c r="F163" i="20"/>
  <c r="E162" i="20"/>
  <c r="B165" i="20"/>
  <c r="A165" i="20"/>
  <c r="F164" i="20" s="1"/>
  <c r="E163" i="20"/>
  <c r="B166" i="20"/>
  <c r="A166" i="20" s="1"/>
  <c r="F165" i="20" s="1"/>
  <c r="E164" i="20"/>
  <c r="B167" i="20"/>
  <c r="A167" i="20"/>
  <c r="F166" i="20" s="1"/>
  <c r="E165" i="20"/>
  <c r="B168" i="20"/>
  <c r="A168" i="20" s="1"/>
  <c r="F167" i="20"/>
  <c r="E166" i="20"/>
  <c r="B169" i="20"/>
  <c r="A169" i="20" s="1"/>
  <c r="F168" i="20" s="1"/>
  <c r="E167" i="20"/>
  <c r="B170" i="20"/>
  <c r="A170" i="20" s="1"/>
  <c r="F169" i="20" s="1"/>
  <c r="E168" i="20"/>
  <c r="B171" i="20"/>
  <c r="A171" i="20"/>
  <c r="F170" i="20" s="1"/>
  <c r="E169" i="20"/>
  <c r="B172" i="20"/>
  <c r="A172" i="20" s="1"/>
  <c r="F171" i="20"/>
  <c r="G170" i="20" s="1"/>
  <c r="E170" i="20"/>
  <c r="B173" i="20"/>
  <c r="A173" i="20"/>
  <c r="F172" i="20" s="1"/>
  <c r="G172" i="20" s="1"/>
  <c r="E171" i="20"/>
  <c r="B174" i="20"/>
  <c r="A174" i="20" s="1"/>
  <c r="F173" i="20" s="1"/>
  <c r="E172" i="20"/>
  <c r="B175" i="20"/>
  <c r="A175" i="20" s="1"/>
  <c r="F174" i="20" s="1"/>
  <c r="E173" i="20"/>
  <c r="B176" i="20"/>
  <c r="A176" i="20" s="1"/>
  <c r="F175" i="20" s="1"/>
  <c r="E174" i="20"/>
  <c r="B177" i="20"/>
  <c r="A177" i="20" s="1"/>
  <c r="F176" i="20" s="1"/>
  <c r="E175" i="20"/>
  <c r="B178" i="20"/>
  <c r="A178" i="20" s="1"/>
  <c r="F177" i="20" s="1"/>
  <c r="E176" i="20"/>
  <c r="B179" i="20"/>
  <c r="A179" i="20"/>
  <c r="F178" i="20" s="1"/>
  <c r="E177" i="20"/>
  <c r="B180" i="20"/>
  <c r="A180" i="20" s="1"/>
  <c r="F179" i="20"/>
  <c r="E178" i="20"/>
  <c r="B181" i="20"/>
  <c r="A181" i="20" s="1"/>
  <c r="F180" i="20" s="1"/>
  <c r="E179" i="20"/>
  <c r="B182" i="20"/>
  <c r="A182" i="20" s="1"/>
  <c r="F181" i="20" s="1"/>
  <c r="E180" i="20"/>
  <c r="B183" i="20"/>
  <c r="A183" i="20"/>
  <c r="F182" i="20" s="1"/>
  <c r="E181" i="20"/>
  <c r="B184" i="20"/>
  <c r="A184" i="20" s="1"/>
  <c r="F183" i="20" s="1"/>
  <c r="G182" i="20" s="1"/>
  <c r="E182" i="20"/>
  <c r="B185" i="20"/>
  <c r="A185" i="20" s="1"/>
  <c r="F184" i="20" s="1"/>
  <c r="E183" i="20"/>
  <c r="B186" i="20"/>
  <c r="A186" i="20" s="1"/>
  <c r="F185" i="20"/>
  <c r="E184" i="20"/>
  <c r="B187" i="20"/>
  <c r="A187" i="20"/>
  <c r="F186" i="20" s="1"/>
  <c r="E185" i="20"/>
  <c r="B188" i="20"/>
  <c r="A188" i="20" s="1"/>
  <c r="F187" i="20" s="1"/>
  <c r="G186" i="20" s="1"/>
  <c r="E186" i="20"/>
  <c r="B189" i="20"/>
  <c r="A189" i="20" s="1"/>
  <c r="F188" i="20" s="1"/>
  <c r="E187" i="20"/>
  <c r="B190" i="20"/>
  <c r="A190" i="20" s="1"/>
  <c r="F189" i="20" s="1"/>
  <c r="E188" i="20"/>
  <c r="B191" i="20"/>
  <c r="A191" i="20"/>
  <c r="F190" i="20" s="1"/>
  <c r="E189" i="20"/>
  <c r="B192" i="20"/>
  <c r="A192" i="20" s="1"/>
  <c r="F191" i="20" s="1"/>
  <c r="E190" i="20"/>
  <c r="B193" i="20"/>
  <c r="A193" i="20"/>
  <c r="F192" i="20" s="1"/>
  <c r="E191" i="20"/>
  <c r="B194" i="20"/>
  <c r="A194" i="20" s="1"/>
  <c r="F193" i="20"/>
  <c r="E192" i="20"/>
  <c r="B195" i="20"/>
  <c r="A195" i="20" s="1"/>
  <c r="F194" i="20" s="1"/>
  <c r="G193" i="20" s="1"/>
  <c r="E193" i="20"/>
  <c r="B196" i="20"/>
  <c r="A196" i="20" s="1"/>
  <c r="F195" i="20" s="1"/>
  <c r="E194" i="20"/>
  <c r="B197" i="20"/>
  <c r="A197" i="20"/>
  <c r="F196" i="20" s="1"/>
  <c r="E195" i="20"/>
  <c r="B198" i="20"/>
  <c r="A198" i="20" s="1"/>
  <c r="F197" i="20" s="1"/>
  <c r="E196" i="20"/>
  <c r="B199" i="20"/>
  <c r="A199" i="20" s="1"/>
  <c r="F198" i="20" s="1"/>
  <c r="E197" i="20"/>
  <c r="B200" i="20"/>
  <c r="A200" i="20" s="1"/>
  <c r="F199" i="20"/>
  <c r="E198" i="20"/>
  <c r="B201" i="20"/>
  <c r="A201" i="20"/>
  <c r="F200" i="20" s="1"/>
  <c r="E199" i="20"/>
  <c r="B202" i="20"/>
  <c r="A202" i="20" s="1"/>
  <c r="F201" i="20" s="1"/>
  <c r="G200" i="20" s="1"/>
  <c r="E200" i="20"/>
  <c r="B203" i="20"/>
  <c r="A203" i="20" s="1"/>
  <c r="F202" i="20" s="1"/>
  <c r="E201" i="20"/>
  <c r="B204" i="20"/>
  <c r="A204" i="20" s="1"/>
  <c r="F203" i="20"/>
  <c r="E202" i="20"/>
  <c r="B205" i="20"/>
  <c r="A205" i="20"/>
  <c r="F204" i="20" s="1"/>
  <c r="E203" i="20"/>
  <c r="B18" i="20"/>
  <c r="B19" i="20"/>
  <c r="G3" i="20" s="1"/>
  <c r="B206" i="20"/>
  <c r="A206" i="20" s="1"/>
  <c r="F205" i="20" s="1"/>
  <c r="G204" i="20" s="1"/>
  <c r="B207" i="20"/>
  <c r="B208" i="20"/>
  <c r="B209" i="20"/>
  <c r="A209" i="20" s="1"/>
  <c r="F208" i="20" s="1"/>
  <c r="B210" i="20"/>
  <c r="A210" i="20" s="1"/>
  <c r="F209" i="20" s="1"/>
  <c r="F4" i="20"/>
  <c r="B7" i="20"/>
  <c r="B13" i="20"/>
  <c r="A18" i="20"/>
  <c r="E18" i="20"/>
  <c r="A19" i="20"/>
  <c r="E113" i="20"/>
  <c r="E204" i="20"/>
  <c r="E205" i="20"/>
  <c r="A207" i="20"/>
  <c r="F206" i="20" s="1"/>
  <c r="E206" i="20"/>
  <c r="A208" i="20"/>
  <c r="F207" i="20" s="1"/>
  <c r="E207" i="20"/>
  <c r="E208" i="20"/>
  <c r="E209" i="20"/>
  <c r="F210" i="20"/>
  <c r="E210" i="20"/>
  <c r="G210" i="20" s="1"/>
  <c r="B21" i="21"/>
  <c r="A21" i="21"/>
  <c r="F20" i="21" s="1"/>
  <c r="B20" i="21"/>
  <c r="A20" i="21" s="1"/>
  <c r="F19" i="21" s="1"/>
  <c r="F3" i="21"/>
  <c r="E20" i="21" s="1"/>
  <c r="E19" i="21"/>
  <c r="B22" i="21"/>
  <c r="A22" i="21" s="1"/>
  <c r="F21" i="21" s="1"/>
  <c r="B23" i="21"/>
  <c r="A23" i="21" s="1"/>
  <c r="F22" i="21" s="1"/>
  <c r="G21" i="21" s="1"/>
  <c r="E21" i="21"/>
  <c r="B24" i="21"/>
  <c r="A24" i="21" s="1"/>
  <c r="F23" i="21" s="1"/>
  <c r="E22" i="21"/>
  <c r="B25" i="21"/>
  <c r="A25" i="21"/>
  <c r="F24" i="21" s="1"/>
  <c r="E23" i="21"/>
  <c r="B26" i="21"/>
  <c r="A26" i="21" s="1"/>
  <c r="F25" i="21" s="1"/>
  <c r="B27" i="21"/>
  <c r="A27" i="21"/>
  <c r="F26" i="21" s="1"/>
  <c r="G25" i="21" s="1"/>
  <c r="E25" i="21"/>
  <c r="B28" i="21"/>
  <c r="A28" i="21" s="1"/>
  <c r="F27" i="21" s="1"/>
  <c r="E26" i="21"/>
  <c r="B29" i="21"/>
  <c r="A29" i="21"/>
  <c r="F28" i="21" s="1"/>
  <c r="G27" i="21" s="1"/>
  <c r="E27" i="21"/>
  <c r="B30" i="21"/>
  <c r="A30" i="21" s="1"/>
  <c r="F29" i="21" s="1"/>
  <c r="E28" i="21"/>
  <c r="B31" i="21"/>
  <c r="A31" i="21" s="1"/>
  <c r="F30" i="21" s="1"/>
  <c r="E29" i="21"/>
  <c r="B32" i="21"/>
  <c r="A32" i="21" s="1"/>
  <c r="F31" i="21" s="1"/>
  <c r="E30" i="21"/>
  <c r="B33" i="21"/>
  <c r="A33" i="21" s="1"/>
  <c r="F32" i="21" s="1"/>
  <c r="G31" i="21" s="1"/>
  <c r="E31" i="21"/>
  <c r="B34" i="21"/>
  <c r="A34" i="21" s="1"/>
  <c r="F33" i="21" s="1"/>
  <c r="E32" i="21"/>
  <c r="B35" i="21"/>
  <c r="A35" i="21"/>
  <c r="F34" i="21" s="1"/>
  <c r="E33" i="21"/>
  <c r="B36" i="21"/>
  <c r="A36" i="21" s="1"/>
  <c r="F35" i="21" s="1"/>
  <c r="E34" i="21"/>
  <c r="B37" i="21"/>
  <c r="A37" i="21"/>
  <c r="F36" i="21" s="1"/>
  <c r="G35" i="21" s="1"/>
  <c r="E35" i="21"/>
  <c r="B38" i="21"/>
  <c r="A38" i="21" s="1"/>
  <c r="F37" i="21" s="1"/>
  <c r="E36" i="21"/>
  <c r="B39" i="21"/>
  <c r="A39" i="21" s="1"/>
  <c r="F38" i="21" s="1"/>
  <c r="E37" i="21"/>
  <c r="B40" i="21"/>
  <c r="A40" i="21" s="1"/>
  <c r="F39" i="21" s="1"/>
  <c r="E38" i="21"/>
  <c r="B41" i="21"/>
  <c r="A41" i="21" s="1"/>
  <c r="F40" i="21" s="1"/>
  <c r="G39" i="21" s="1"/>
  <c r="E39" i="21"/>
  <c r="B42" i="21"/>
  <c r="A42" i="21" s="1"/>
  <c r="F41" i="21" s="1"/>
  <c r="E40" i="21"/>
  <c r="B43" i="21"/>
  <c r="A43" i="21"/>
  <c r="F42" i="21" s="1"/>
  <c r="E41" i="21"/>
  <c r="B44" i="21"/>
  <c r="A44" i="21" s="1"/>
  <c r="F43" i="21" s="1"/>
  <c r="E42" i="21"/>
  <c r="B45" i="21"/>
  <c r="A45" i="21"/>
  <c r="F44" i="21" s="1"/>
  <c r="E43" i="21"/>
  <c r="B46" i="21"/>
  <c r="A46" i="21" s="1"/>
  <c r="F45" i="21" s="1"/>
  <c r="E44" i="21"/>
  <c r="B47" i="21"/>
  <c r="A47" i="21" s="1"/>
  <c r="F46" i="21" s="1"/>
  <c r="E45" i="21"/>
  <c r="B48" i="21"/>
  <c r="A48" i="21" s="1"/>
  <c r="F47" i="21" s="1"/>
  <c r="E46" i="21"/>
  <c r="B49" i="21"/>
  <c r="A49" i="21" s="1"/>
  <c r="F48" i="21" s="1"/>
  <c r="E47" i="21"/>
  <c r="B50" i="21"/>
  <c r="A50" i="21" s="1"/>
  <c r="F49" i="21" s="1"/>
  <c r="E48" i="21"/>
  <c r="B51" i="21"/>
  <c r="A51" i="21"/>
  <c r="F50" i="21" s="1"/>
  <c r="E49" i="21"/>
  <c r="B52" i="21"/>
  <c r="A52" i="21" s="1"/>
  <c r="F51" i="21"/>
  <c r="E50" i="21"/>
  <c r="B53" i="21"/>
  <c r="A53" i="21"/>
  <c r="F52" i="21" s="1"/>
  <c r="E51" i="21"/>
  <c r="B54" i="21"/>
  <c r="A54" i="21" s="1"/>
  <c r="F53" i="21" s="1"/>
  <c r="G52" i="21" s="1"/>
  <c r="E52" i="21"/>
  <c r="B55" i="21"/>
  <c r="A55" i="21"/>
  <c r="F54" i="21" s="1"/>
  <c r="E53" i="21"/>
  <c r="B56" i="21"/>
  <c r="A56" i="21" s="1"/>
  <c r="F55" i="21" s="1"/>
  <c r="E54" i="21"/>
  <c r="B57" i="21"/>
  <c r="A57" i="21"/>
  <c r="F56" i="21" s="1"/>
  <c r="E55" i="21"/>
  <c r="B58" i="21"/>
  <c r="A58" i="21" s="1"/>
  <c r="F57" i="21"/>
  <c r="E56" i="21"/>
  <c r="B59" i="21"/>
  <c r="A59" i="21"/>
  <c r="F58" i="21" s="1"/>
  <c r="E57" i="21"/>
  <c r="B60" i="21"/>
  <c r="A60" i="21" s="1"/>
  <c r="F59" i="21" s="1"/>
  <c r="G58" i="21" s="1"/>
  <c r="E58" i="21"/>
  <c r="B61" i="21"/>
  <c r="A61" i="21"/>
  <c r="F60" i="21" s="1"/>
  <c r="E59" i="21"/>
  <c r="B62" i="21"/>
  <c r="A62" i="21" s="1"/>
  <c r="F61" i="21" s="1"/>
  <c r="E60" i="21"/>
  <c r="B63" i="21"/>
  <c r="A63" i="21" s="1"/>
  <c r="F62" i="21" s="1"/>
  <c r="E61" i="21"/>
  <c r="B64" i="21"/>
  <c r="A64" i="21" s="1"/>
  <c r="F63" i="21" s="1"/>
  <c r="E62" i="21"/>
  <c r="B65" i="21"/>
  <c r="A65" i="21"/>
  <c r="F64" i="21" s="1"/>
  <c r="E63" i="21"/>
  <c r="B66" i="21"/>
  <c r="A66" i="21" s="1"/>
  <c r="F65" i="21" s="1"/>
  <c r="G64" i="21" s="1"/>
  <c r="E64" i="21"/>
  <c r="B67" i="21"/>
  <c r="A67" i="21"/>
  <c r="F66" i="21" s="1"/>
  <c r="E65" i="21"/>
  <c r="B68" i="21"/>
  <c r="A68" i="21" s="1"/>
  <c r="F67" i="21"/>
  <c r="E66" i="21"/>
  <c r="B69" i="21"/>
  <c r="A69" i="21"/>
  <c r="F68" i="21" s="1"/>
  <c r="E67" i="21"/>
  <c r="B70" i="21"/>
  <c r="A70" i="21" s="1"/>
  <c r="F69" i="21" s="1"/>
  <c r="G68" i="21" s="1"/>
  <c r="E68" i="21"/>
  <c r="B71" i="21"/>
  <c r="A71" i="21"/>
  <c r="F70" i="21" s="1"/>
  <c r="E69" i="21"/>
  <c r="B72" i="21"/>
  <c r="A72" i="21" s="1"/>
  <c r="F71" i="21" s="1"/>
  <c r="E70" i="21"/>
  <c r="B73" i="21"/>
  <c r="A73" i="21"/>
  <c r="F72" i="21" s="1"/>
  <c r="E71" i="21"/>
  <c r="B74" i="21"/>
  <c r="A74" i="21"/>
  <c r="F73" i="21" s="1"/>
  <c r="E72" i="21"/>
  <c r="B75" i="21"/>
  <c r="A75" i="21" s="1"/>
  <c r="F74" i="21" s="1"/>
  <c r="E73" i="21"/>
  <c r="B76" i="21"/>
  <c r="A76" i="21" s="1"/>
  <c r="F75" i="21" s="1"/>
  <c r="G74" i="21" s="1"/>
  <c r="E74" i="21"/>
  <c r="B77" i="21"/>
  <c r="A77" i="21"/>
  <c r="F76" i="21" s="1"/>
  <c r="E75" i="21"/>
  <c r="B78" i="21"/>
  <c r="A78" i="21" s="1"/>
  <c r="F77" i="21" s="1"/>
  <c r="E76" i="21"/>
  <c r="B79" i="21"/>
  <c r="A79" i="21" s="1"/>
  <c r="F78" i="21" s="1"/>
  <c r="E77" i="21"/>
  <c r="B80" i="21"/>
  <c r="A80" i="21" s="1"/>
  <c r="F79" i="21" s="1"/>
  <c r="G78" i="21" s="1"/>
  <c r="E78" i="21"/>
  <c r="B81" i="21"/>
  <c r="A81" i="21" s="1"/>
  <c r="F80" i="21" s="1"/>
  <c r="G79" i="21" s="1"/>
  <c r="E79" i="21"/>
  <c r="B82" i="21"/>
  <c r="A82" i="21" s="1"/>
  <c r="E80" i="21"/>
  <c r="B83" i="21"/>
  <c r="A83" i="21" s="1"/>
  <c r="E81" i="21"/>
  <c r="B84" i="21"/>
  <c r="A84" i="21"/>
  <c r="E82" i="21"/>
  <c r="B85" i="21"/>
  <c r="A85" i="21"/>
  <c r="F84" i="21" s="1"/>
  <c r="E83" i="21"/>
  <c r="B86" i="21"/>
  <c r="A86" i="21" s="1"/>
  <c r="E84" i="21"/>
  <c r="B87" i="21"/>
  <c r="A87" i="21" s="1"/>
  <c r="F86" i="21" s="1"/>
  <c r="E85" i="21"/>
  <c r="B88" i="21"/>
  <c r="A88" i="21"/>
  <c r="E86" i="21"/>
  <c r="B89" i="21"/>
  <c r="A89" i="21" s="1"/>
  <c r="E87" i="21"/>
  <c r="B90" i="21"/>
  <c r="A90" i="21" s="1"/>
  <c r="E88" i="21"/>
  <c r="B91" i="21"/>
  <c r="A91" i="21" s="1"/>
  <c r="E89" i="21"/>
  <c r="B92" i="21"/>
  <c r="A92" i="21"/>
  <c r="E90" i="21"/>
  <c r="B93" i="21"/>
  <c r="A93" i="21"/>
  <c r="F92" i="21" s="1"/>
  <c r="E91" i="21"/>
  <c r="B94" i="21"/>
  <c r="A94" i="21" s="1"/>
  <c r="E92" i="21"/>
  <c r="B95" i="21"/>
  <c r="A95" i="21" s="1"/>
  <c r="F94" i="21" s="1"/>
  <c r="E93" i="21"/>
  <c r="B96" i="21"/>
  <c r="A96" i="21" s="1"/>
  <c r="E94" i="21"/>
  <c r="B97" i="21"/>
  <c r="A97" i="21" s="1"/>
  <c r="E95" i="21"/>
  <c r="B98" i="21"/>
  <c r="A98" i="21" s="1"/>
  <c r="E96" i="21"/>
  <c r="B99" i="21"/>
  <c r="A99" i="21" s="1"/>
  <c r="E97" i="21"/>
  <c r="B100" i="21"/>
  <c r="A100" i="21"/>
  <c r="F99" i="21" s="1"/>
  <c r="B101" i="21"/>
  <c r="A101" i="21"/>
  <c r="F100" i="21"/>
  <c r="E99" i="21"/>
  <c r="B102" i="21"/>
  <c r="A102" i="21"/>
  <c r="F101" i="21" s="1"/>
  <c r="E100" i="21"/>
  <c r="B103" i="21"/>
  <c r="A103" i="21" s="1"/>
  <c r="F102" i="21" s="1"/>
  <c r="E101" i="21"/>
  <c r="B104" i="21"/>
  <c r="A104" i="21" s="1"/>
  <c r="F103" i="21" s="1"/>
  <c r="G102" i="21" s="1"/>
  <c r="E102" i="21"/>
  <c r="B105" i="21"/>
  <c r="A105" i="21" s="1"/>
  <c r="F104" i="21" s="1"/>
  <c r="G103" i="21" s="1"/>
  <c r="E103" i="21"/>
  <c r="B106" i="21"/>
  <c r="A106" i="21" s="1"/>
  <c r="F105" i="21" s="1"/>
  <c r="E104" i="21"/>
  <c r="B107" i="21"/>
  <c r="A107" i="21" s="1"/>
  <c r="F106" i="21" s="1"/>
  <c r="E105" i="21"/>
  <c r="B108" i="21"/>
  <c r="A108" i="21" s="1"/>
  <c r="F107" i="21" s="1"/>
  <c r="E106" i="21"/>
  <c r="B109" i="21"/>
  <c r="A109" i="21" s="1"/>
  <c r="F108" i="21" s="1"/>
  <c r="G107" i="21" s="1"/>
  <c r="E107" i="21"/>
  <c r="B110" i="21"/>
  <c r="A110" i="21" s="1"/>
  <c r="F109" i="21" s="1"/>
  <c r="E108" i="21"/>
  <c r="B111" i="21"/>
  <c r="A111" i="21" s="1"/>
  <c r="F110" i="21" s="1"/>
  <c r="E109" i="21"/>
  <c r="B112" i="21"/>
  <c r="A112" i="21" s="1"/>
  <c r="F111" i="21" s="1"/>
  <c r="E110" i="21"/>
  <c r="B113" i="21"/>
  <c r="A113" i="21"/>
  <c r="F112" i="21" s="1"/>
  <c r="G111" i="21" s="1"/>
  <c r="E111" i="21"/>
  <c r="B114" i="21"/>
  <c r="A114" i="21"/>
  <c r="F113" i="21" s="1"/>
  <c r="E112" i="21"/>
  <c r="B115" i="21"/>
  <c r="A115" i="21" s="1"/>
  <c r="F114" i="21" s="1"/>
  <c r="E113" i="21"/>
  <c r="B116" i="21"/>
  <c r="A116" i="21" s="1"/>
  <c r="F115" i="21" s="1"/>
  <c r="E114" i="21"/>
  <c r="B117" i="21"/>
  <c r="A117" i="21"/>
  <c r="F116" i="21"/>
  <c r="E115" i="21"/>
  <c r="B118" i="21"/>
  <c r="A118" i="21"/>
  <c r="F117" i="21" s="1"/>
  <c r="E116" i="21"/>
  <c r="B119" i="21"/>
  <c r="A119" i="21" s="1"/>
  <c r="F118" i="21" s="1"/>
  <c r="E117" i="21"/>
  <c r="B120" i="21"/>
  <c r="A120" i="21" s="1"/>
  <c r="F119" i="21" s="1"/>
  <c r="G118" i="21" s="1"/>
  <c r="E118" i="21"/>
  <c r="B121" i="21"/>
  <c r="A121" i="21"/>
  <c r="F120" i="21"/>
  <c r="G119" i="21" s="1"/>
  <c r="E119" i="21"/>
  <c r="B122" i="21"/>
  <c r="A122" i="21"/>
  <c r="F121" i="21" s="1"/>
  <c r="E120" i="21"/>
  <c r="B123" i="21"/>
  <c r="A123" i="21" s="1"/>
  <c r="F122" i="21" s="1"/>
  <c r="E121" i="21"/>
  <c r="B124" i="21"/>
  <c r="A124" i="21" s="1"/>
  <c r="F123" i="21" s="1"/>
  <c r="E122" i="21"/>
  <c r="B125" i="21"/>
  <c r="A125" i="21" s="1"/>
  <c r="F124" i="21" s="1"/>
  <c r="G123" i="21" s="1"/>
  <c r="E123" i="21"/>
  <c r="B126" i="21"/>
  <c r="A126" i="21" s="1"/>
  <c r="F125" i="21" s="1"/>
  <c r="E124" i="21"/>
  <c r="B127" i="21"/>
  <c r="A127" i="21" s="1"/>
  <c r="F126" i="21" s="1"/>
  <c r="E125" i="21"/>
  <c r="B128" i="21"/>
  <c r="A128" i="21" s="1"/>
  <c r="F127" i="21" s="1"/>
  <c r="E126" i="21"/>
  <c r="B129" i="21"/>
  <c r="A129" i="21" s="1"/>
  <c r="F128" i="21" s="1"/>
  <c r="G127" i="21" s="1"/>
  <c r="E127" i="21"/>
  <c r="B130" i="21"/>
  <c r="A130" i="21"/>
  <c r="F129" i="21" s="1"/>
  <c r="E128" i="21"/>
  <c r="B131" i="21"/>
  <c r="A131" i="21" s="1"/>
  <c r="F130" i="21" s="1"/>
  <c r="E129" i="21"/>
  <c r="B132" i="21"/>
  <c r="A132" i="21" s="1"/>
  <c r="F131" i="21" s="1"/>
  <c r="E130" i="21"/>
  <c r="B133" i="21"/>
  <c r="A133" i="21" s="1"/>
  <c r="F132" i="21" s="1"/>
  <c r="E131" i="21"/>
  <c r="B134" i="21"/>
  <c r="A134" i="21"/>
  <c r="F133" i="21" s="1"/>
  <c r="E132" i="21"/>
  <c r="B135" i="21"/>
  <c r="A135" i="21" s="1"/>
  <c r="F134" i="21" s="1"/>
  <c r="E133" i="21"/>
  <c r="B136" i="21"/>
  <c r="A136" i="21" s="1"/>
  <c r="F135" i="21" s="1"/>
  <c r="G134" i="21" s="1"/>
  <c r="E134" i="21"/>
  <c r="B137" i="21"/>
  <c r="A137" i="21" s="1"/>
  <c r="F136" i="21" s="1"/>
  <c r="E135" i="21"/>
  <c r="B138" i="21"/>
  <c r="A138" i="21"/>
  <c r="F137" i="21" s="1"/>
  <c r="E136" i="21"/>
  <c r="B139" i="21"/>
  <c r="A139" i="21" s="1"/>
  <c r="F138" i="21" s="1"/>
  <c r="E137" i="21"/>
  <c r="B140" i="21"/>
  <c r="A140" i="21" s="1"/>
  <c r="F139" i="21" s="1"/>
  <c r="E138" i="21"/>
  <c r="B141" i="21"/>
  <c r="A141" i="21" s="1"/>
  <c r="F140" i="21" s="1"/>
  <c r="E139" i="21"/>
  <c r="B142" i="21"/>
  <c r="A142" i="21" s="1"/>
  <c r="F141" i="21" s="1"/>
  <c r="E140" i="21"/>
  <c r="B143" i="21"/>
  <c r="A143" i="21" s="1"/>
  <c r="F142" i="21" s="1"/>
  <c r="E141" i="21"/>
  <c r="B144" i="21"/>
  <c r="A144" i="21" s="1"/>
  <c r="F143" i="21" s="1"/>
  <c r="E142" i="21"/>
  <c r="B145" i="21"/>
  <c r="A145" i="21" s="1"/>
  <c r="F144" i="21" s="1"/>
  <c r="G143" i="21" s="1"/>
  <c r="E143" i="21"/>
  <c r="B146" i="21"/>
  <c r="A146" i="21"/>
  <c r="F145" i="21" s="1"/>
  <c r="E144" i="21"/>
  <c r="B147" i="21"/>
  <c r="A147" i="21" s="1"/>
  <c r="F146" i="21" s="1"/>
  <c r="E145" i="21"/>
  <c r="B148" i="21"/>
  <c r="A148" i="21" s="1"/>
  <c r="F147" i="21" s="1"/>
  <c r="E146" i="21"/>
  <c r="B149" i="21"/>
  <c r="A149" i="21" s="1"/>
  <c r="F148" i="21" s="1"/>
  <c r="E147" i="21"/>
  <c r="B150" i="21"/>
  <c r="A150" i="21"/>
  <c r="F149" i="21" s="1"/>
  <c r="E148" i="21"/>
  <c r="B151" i="21"/>
  <c r="A151" i="21" s="1"/>
  <c r="F150" i="21" s="1"/>
  <c r="E149" i="21"/>
  <c r="B152" i="21"/>
  <c r="A152" i="21" s="1"/>
  <c r="F151" i="21" s="1"/>
  <c r="G150" i="21" s="1"/>
  <c r="E150" i="21"/>
  <c r="B153" i="21"/>
  <c r="A153" i="21" s="1"/>
  <c r="F152" i="21" s="1"/>
  <c r="E151" i="21"/>
  <c r="B154" i="21"/>
  <c r="A154" i="21"/>
  <c r="F153" i="21" s="1"/>
  <c r="E152" i="21"/>
  <c r="B155" i="21"/>
  <c r="A155" i="21" s="1"/>
  <c r="F154" i="21" s="1"/>
  <c r="E153" i="21"/>
  <c r="B156" i="21"/>
  <c r="A156" i="21" s="1"/>
  <c r="F155" i="21" s="1"/>
  <c r="E154" i="21"/>
  <c r="B157" i="21"/>
  <c r="A157" i="21" s="1"/>
  <c r="F156" i="21" s="1"/>
  <c r="E155" i="21"/>
  <c r="B158" i="21"/>
  <c r="A158" i="21" s="1"/>
  <c r="F157" i="21" s="1"/>
  <c r="E156" i="21"/>
  <c r="B159" i="21"/>
  <c r="A159" i="21" s="1"/>
  <c r="F158" i="21" s="1"/>
  <c r="E157" i="21"/>
  <c r="B160" i="21"/>
  <c r="A160" i="21" s="1"/>
  <c r="F159" i="21" s="1"/>
  <c r="E158" i="21"/>
  <c r="B161" i="21"/>
  <c r="A161" i="21" s="1"/>
  <c r="F160" i="21" s="1"/>
  <c r="G159" i="21" s="1"/>
  <c r="E159" i="21"/>
  <c r="B162" i="21"/>
  <c r="A162" i="21"/>
  <c r="F161" i="21" s="1"/>
  <c r="E160" i="21"/>
  <c r="B163" i="21"/>
  <c r="A163" i="21" s="1"/>
  <c r="F162" i="21" s="1"/>
  <c r="E161" i="21"/>
  <c r="B164" i="21"/>
  <c r="A164" i="21" s="1"/>
  <c r="F163" i="21" s="1"/>
  <c r="E162" i="21"/>
  <c r="B165" i="21"/>
  <c r="A165" i="21" s="1"/>
  <c r="F164" i="21" s="1"/>
  <c r="E163" i="21"/>
  <c r="B166" i="21"/>
  <c r="A166" i="21"/>
  <c r="F165" i="21" s="1"/>
  <c r="E164" i="21"/>
  <c r="B167" i="21"/>
  <c r="A167" i="21" s="1"/>
  <c r="F166" i="21" s="1"/>
  <c r="E165" i="21"/>
  <c r="B168" i="21"/>
  <c r="A168" i="21" s="1"/>
  <c r="F167" i="21" s="1"/>
  <c r="G166" i="21" s="1"/>
  <c r="E166" i="21"/>
  <c r="B169" i="21"/>
  <c r="A169" i="21" s="1"/>
  <c r="F168" i="21" s="1"/>
  <c r="E167" i="21"/>
  <c r="B170" i="21"/>
  <c r="A170" i="21"/>
  <c r="F169" i="21" s="1"/>
  <c r="G168" i="21" s="1"/>
  <c r="E168" i="21"/>
  <c r="B171" i="21"/>
  <c r="A171" i="21" s="1"/>
  <c r="F170" i="21" s="1"/>
  <c r="E169" i="21"/>
  <c r="B172" i="21"/>
  <c r="A172" i="21" s="1"/>
  <c r="F171" i="21" s="1"/>
  <c r="E170" i="21"/>
  <c r="B173" i="21"/>
  <c r="A173" i="21" s="1"/>
  <c r="F172" i="21" s="1"/>
  <c r="G171" i="21" s="1"/>
  <c r="E171" i="21"/>
  <c r="B174" i="21"/>
  <c r="A174" i="21"/>
  <c r="F173" i="21"/>
  <c r="G172" i="21" s="1"/>
  <c r="E172" i="21"/>
  <c r="B175" i="21"/>
  <c r="A175" i="21"/>
  <c r="F174" i="21" s="1"/>
  <c r="E173" i="21"/>
  <c r="B176" i="21"/>
  <c r="A176" i="21" s="1"/>
  <c r="F175" i="21" s="1"/>
  <c r="E174" i="21"/>
  <c r="B177" i="21"/>
  <c r="A177" i="21" s="1"/>
  <c r="F176" i="21" s="1"/>
  <c r="E175" i="21"/>
  <c r="B178" i="21"/>
  <c r="A178" i="21" s="1"/>
  <c r="F177" i="21" s="1"/>
  <c r="G176" i="21" s="1"/>
  <c r="E176" i="21"/>
  <c r="B179" i="21"/>
  <c r="A179" i="21" s="1"/>
  <c r="F178" i="21" s="1"/>
  <c r="G177" i="21" s="1"/>
  <c r="E177" i="21"/>
  <c r="B180" i="21"/>
  <c r="A180" i="21" s="1"/>
  <c r="F179" i="21" s="1"/>
  <c r="E178" i="21"/>
  <c r="B181" i="21"/>
  <c r="A181" i="21" s="1"/>
  <c r="F180" i="21" s="1"/>
  <c r="E179" i="21"/>
  <c r="B182" i="21"/>
  <c r="A182" i="21"/>
  <c r="F181" i="21" s="1"/>
  <c r="G180" i="21" s="1"/>
  <c r="E180" i="21"/>
  <c r="B183" i="21"/>
  <c r="A183" i="21"/>
  <c r="F182" i="21" s="1"/>
  <c r="E181" i="21"/>
  <c r="B184" i="21"/>
  <c r="A184" i="21" s="1"/>
  <c r="F183" i="21" s="1"/>
  <c r="E182" i="21"/>
  <c r="B185" i="21"/>
  <c r="A185" i="21" s="1"/>
  <c r="F184" i="21" s="1"/>
  <c r="E183" i="21"/>
  <c r="B186" i="21"/>
  <c r="A186" i="21"/>
  <c r="F185" i="21"/>
  <c r="E184" i="21"/>
  <c r="B187" i="21"/>
  <c r="A187" i="21"/>
  <c r="F186" i="21" s="1"/>
  <c r="E185" i="21"/>
  <c r="B188" i="21"/>
  <c r="A188" i="21" s="1"/>
  <c r="F187" i="21" s="1"/>
  <c r="E186" i="21"/>
  <c r="B189" i="21"/>
  <c r="A189" i="21" s="1"/>
  <c r="F188" i="21" s="1"/>
  <c r="G187" i="21" s="1"/>
  <c r="E187" i="21"/>
  <c r="B190" i="21"/>
  <c r="A190" i="21"/>
  <c r="F189" i="21"/>
  <c r="G188" i="21" s="1"/>
  <c r="E188" i="21"/>
  <c r="B191" i="21"/>
  <c r="A191" i="21"/>
  <c r="F190" i="21" s="1"/>
  <c r="E189" i="21"/>
  <c r="B192" i="21"/>
  <c r="A192" i="21" s="1"/>
  <c r="F191" i="21" s="1"/>
  <c r="E190" i="21"/>
  <c r="B193" i="21"/>
  <c r="A193" i="21" s="1"/>
  <c r="F192" i="21" s="1"/>
  <c r="E191" i="21"/>
  <c r="B194" i="21"/>
  <c r="A194" i="21" s="1"/>
  <c r="F193" i="21" s="1"/>
  <c r="G192" i="21" s="1"/>
  <c r="E192" i="21"/>
  <c r="B195" i="21"/>
  <c r="A195" i="21" s="1"/>
  <c r="F194" i="21" s="1"/>
  <c r="G193" i="21" s="1"/>
  <c r="E193" i="21"/>
  <c r="B196" i="21"/>
  <c r="A196" i="21" s="1"/>
  <c r="F195" i="21" s="1"/>
  <c r="E194" i="21"/>
  <c r="B197" i="21"/>
  <c r="A197" i="21" s="1"/>
  <c r="F196" i="21" s="1"/>
  <c r="E195" i="21"/>
  <c r="B198" i="21"/>
  <c r="A198" i="21"/>
  <c r="F197" i="21" s="1"/>
  <c r="G196" i="21" s="1"/>
  <c r="E196" i="21"/>
  <c r="B199" i="21"/>
  <c r="A199" i="21"/>
  <c r="F198" i="21" s="1"/>
  <c r="E197" i="21"/>
  <c r="B200" i="21"/>
  <c r="A200" i="21" s="1"/>
  <c r="F199" i="21" s="1"/>
  <c r="E198" i="21"/>
  <c r="B201" i="21"/>
  <c r="A201" i="21" s="1"/>
  <c r="F200" i="21" s="1"/>
  <c r="E199" i="21"/>
  <c r="B202" i="21"/>
  <c r="A202" i="21"/>
  <c r="F201" i="21"/>
  <c r="E200" i="21"/>
  <c r="B203" i="21"/>
  <c r="A203" i="21"/>
  <c r="F202" i="21" s="1"/>
  <c r="E201" i="21"/>
  <c r="B204" i="21"/>
  <c r="A204" i="21" s="1"/>
  <c r="F203" i="21" s="1"/>
  <c r="E202" i="21"/>
  <c r="B205" i="21"/>
  <c r="A205" i="21" s="1"/>
  <c r="F204" i="21" s="1"/>
  <c r="G203" i="21" s="1"/>
  <c r="E203" i="21"/>
  <c r="B18" i="21"/>
  <c r="B19" i="21"/>
  <c r="B206" i="21"/>
  <c r="B207" i="21"/>
  <c r="A207" i="21" s="1"/>
  <c r="F206" i="21" s="1"/>
  <c r="B208" i="21"/>
  <c r="B209" i="21"/>
  <c r="B210" i="21"/>
  <c r="A210" i="21" s="1"/>
  <c r="F209" i="21" s="1"/>
  <c r="G3" i="21"/>
  <c r="F4" i="21"/>
  <c r="B7" i="21"/>
  <c r="A18" i="21"/>
  <c r="E18" i="21"/>
  <c r="A19" i="21"/>
  <c r="E98" i="21"/>
  <c r="E204" i="21"/>
  <c r="A206" i="21"/>
  <c r="F205" i="21" s="1"/>
  <c r="E205" i="21"/>
  <c r="E206" i="21"/>
  <c r="A208" i="21"/>
  <c r="F207" i="21" s="1"/>
  <c r="E207" i="21"/>
  <c r="A209" i="21"/>
  <c r="F208" i="21" s="1"/>
  <c r="G207" i="21" s="1"/>
  <c r="E208" i="21"/>
  <c r="E209" i="21"/>
  <c r="F210" i="21"/>
  <c r="G210" i="21" s="1"/>
  <c r="E210" i="21"/>
  <c r="B21" i="22"/>
  <c r="A21" i="22" s="1"/>
  <c r="F20" i="22" s="1"/>
  <c r="B20" i="22"/>
  <c r="A20" i="22" s="1"/>
  <c r="F19" i="22" s="1"/>
  <c r="F3" i="22"/>
  <c r="E21" i="22" s="1"/>
  <c r="B22" i="22"/>
  <c r="A22" i="22"/>
  <c r="F21" i="22" s="1"/>
  <c r="E20" i="22"/>
  <c r="B23" i="22"/>
  <c r="A23" i="22" s="1"/>
  <c r="F22" i="22" s="1"/>
  <c r="B24" i="22"/>
  <c r="A24" i="22"/>
  <c r="F23" i="22" s="1"/>
  <c r="E22" i="22"/>
  <c r="B25" i="22"/>
  <c r="A25" i="22" s="1"/>
  <c r="F24" i="22" s="1"/>
  <c r="G23" i="22" s="1"/>
  <c r="E23" i="22"/>
  <c r="B26" i="22"/>
  <c r="A26" i="22" s="1"/>
  <c r="F25" i="22" s="1"/>
  <c r="E24" i="22"/>
  <c r="B27" i="22"/>
  <c r="A27" i="22" s="1"/>
  <c r="F26" i="22" s="1"/>
  <c r="G25" i="22" s="1"/>
  <c r="E25" i="22"/>
  <c r="B28" i="22"/>
  <c r="A28" i="22" s="1"/>
  <c r="F27" i="22" s="1"/>
  <c r="E26" i="22"/>
  <c r="B29" i="22"/>
  <c r="A29" i="22" s="1"/>
  <c r="F28" i="22" s="1"/>
  <c r="G27" i="22" s="1"/>
  <c r="E27" i="22"/>
  <c r="B30" i="22"/>
  <c r="A30" i="22" s="1"/>
  <c r="F29" i="22" s="1"/>
  <c r="E28" i="22"/>
  <c r="B31" i="22"/>
  <c r="A31" i="22"/>
  <c r="F30" i="22" s="1"/>
  <c r="G29" i="22" s="1"/>
  <c r="E29" i="22"/>
  <c r="B32" i="22"/>
  <c r="A32" i="22"/>
  <c r="F31" i="22" s="1"/>
  <c r="G30" i="22" s="1"/>
  <c r="E30" i="22"/>
  <c r="B33" i="22"/>
  <c r="A33" i="22"/>
  <c r="F32" i="22" s="1"/>
  <c r="E31" i="22"/>
  <c r="B34" i="22"/>
  <c r="A34" i="22" s="1"/>
  <c r="F33" i="22" s="1"/>
  <c r="E32" i="22"/>
  <c r="B35" i="22"/>
  <c r="A35" i="22" s="1"/>
  <c r="F34" i="22" s="1"/>
  <c r="G33" i="22" s="1"/>
  <c r="E33" i="22"/>
  <c r="B36" i="22"/>
  <c r="A36" i="22" s="1"/>
  <c r="F35" i="22" s="1"/>
  <c r="E34" i="22"/>
  <c r="B37" i="22"/>
  <c r="A37" i="22" s="1"/>
  <c r="F36" i="22" s="1"/>
  <c r="G35" i="22" s="1"/>
  <c r="E35" i="22"/>
  <c r="B38" i="22"/>
  <c r="A38" i="22" s="1"/>
  <c r="E36" i="22"/>
  <c r="B39" i="22"/>
  <c r="A39" i="22"/>
  <c r="F38" i="22" s="1"/>
  <c r="E37" i="22"/>
  <c r="B40" i="22"/>
  <c r="A40" i="22"/>
  <c r="F39" i="22" s="1"/>
  <c r="E38" i="22"/>
  <c r="B41" i="22"/>
  <c r="A41" i="22"/>
  <c r="F40" i="22" s="1"/>
  <c r="E39" i="22"/>
  <c r="B42" i="22"/>
  <c r="A42" i="22" s="1"/>
  <c r="E40" i="22"/>
  <c r="B43" i="22"/>
  <c r="A43" i="22" s="1"/>
  <c r="E41" i="22"/>
  <c r="B44" i="22"/>
  <c r="A44" i="22"/>
  <c r="E42" i="22"/>
  <c r="B45" i="22"/>
  <c r="A45" i="22" s="1"/>
  <c r="F44" i="22" s="1"/>
  <c r="E43" i="22"/>
  <c r="B46" i="22"/>
  <c r="A46" i="22" s="1"/>
  <c r="E44" i="22"/>
  <c r="B47" i="22"/>
  <c r="A47" i="22"/>
  <c r="E45" i="22"/>
  <c r="B48" i="22"/>
  <c r="A48" i="22" s="1"/>
  <c r="E46" i="22"/>
  <c r="B49" i="22"/>
  <c r="A49" i="22"/>
  <c r="F48" i="22" s="1"/>
  <c r="E47" i="22"/>
  <c r="B50" i="22"/>
  <c r="A50" i="22" s="1"/>
  <c r="E48" i="22"/>
  <c r="B51" i="22"/>
  <c r="A51" i="22" s="1"/>
  <c r="E49" i="22"/>
  <c r="B52" i="22"/>
  <c r="A52" i="22"/>
  <c r="E50" i="22"/>
  <c r="B53" i="22"/>
  <c r="A53" i="22" s="1"/>
  <c r="F52" i="22" s="1"/>
  <c r="E51" i="22"/>
  <c r="B54" i="22"/>
  <c r="A54" i="22" s="1"/>
  <c r="E52" i="22"/>
  <c r="B55" i="22"/>
  <c r="A55" i="22"/>
  <c r="E53" i="22"/>
  <c r="B56" i="22"/>
  <c r="A56" i="22" s="1"/>
  <c r="E54" i="22"/>
  <c r="B57" i="22"/>
  <c r="A57" i="22"/>
  <c r="E55" i="22"/>
  <c r="B58" i="22"/>
  <c r="A58" i="22" s="1"/>
  <c r="E56" i="22"/>
  <c r="B59" i="22"/>
  <c r="A59" i="22" s="1"/>
  <c r="E57" i="22"/>
  <c r="B60" i="22"/>
  <c r="A60" i="22"/>
  <c r="E58" i="22"/>
  <c r="B61" i="22"/>
  <c r="A61" i="22" s="1"/>
  <c r="E59" i="22"/>
  <c r="B62" i="22"/>
  <c r="A62" i="22" s="1"/>
  <c r="E60" i="22"/>
  <c r="B63" i="22"/>
  <c r="A63" i="22"/>
  <c r="E61" i="22"/>
  <c r="B64" i="22"/>
  <c r="A64" i="22" s="1"/>
  <c r="E62" i="22"/>
  <c r="B65" i="22"/>
  <c r="A65" i="22"/>
  <c r="F64" i="22" s="1"/>
  <c r="E63" i="22"/>
  <c r="B66" i="22"/>
  <c r="A66" i="22" s="1"/>
  <c r="E64" i="22"/>
  <c r="B67" i="22"/>
  <c r="A67" i="22" s="1"/>
  <c r="E65" i="22"/>
  <c r="B68" i="22"/>
  <c r="A68" i="22"/>
  <c r="E66" i="22"/>
  <c r="B69" i="22"/>
  <c r="A69" i="22" s="1"/>
  <c r="F68" i="22" s="1"/>
  <c r="E67" i="22"/>
  <c r="B70" i="22"/>
  <c r="A70" i="22" s="1"/>
  <c r="E68" i="22"/>
  <c r="B71" i="22"/>
  <c r="A71" i="22"/>
  <c r="E69" i="22"/>
  <c r="B72" i="22"/>
  <c r="A72" i="22" s="1"/>
  <c r="F71" i="22" s="1"/>
  <c r="B73" i="22"/>
  <c r="A73" i="22"/>
  <c r="F72" i="22" s="1"/>
  <c r="E71" i="22"/>
  <c r="B74" i="22"/>
  <c r="A74" i="22"/>
  <c r="F73" i="22" s="1"/>
  <c r="E72" i="22"/>
  <c r="B75" i="22"/>
  <c r="A75" i="22" s="1"/>
  <c r="F74" i="22" s="1"/>
  <c r="E73" i="22"/>
  <c r="B76" i="22"/>
  <c r="A76" i="22" s="1"/>
  <c r="F75" i="22" s="1"/>
  <c r="G74" i="22" s="1"/>
  <c r="E74" i="22"/>
  <c r="B77" i="22"/>
  <c r="A77" i="22" s="1"/>
  <c r="F76" i="22" s="1"/>
  <c r="E75" i="22"/>
  <c r="B78" i="22"/>
  <c r="A78" i="22" s="1"/>
  <c r="F77" i="22" s="1"/>
  <c r="G76" i="22" s="1"/>
  <c r="E76" i="22"/>
  <c r="B79" i="22"/>
  <c r="A79" i="22" s="1"/>
  <c r="F78" i="22" s="1"/>
  <c r="E77" i="22"/>
  <c r="B80" i="22"/>
  <c r="A80" i="22"/>
  <c r="F79" i="22" s="1"/>
  <c r="G78" i="22" s="1"/>
  <c r="E78" i="22"/>
  <c r="B81" i="22"/>
  <c r="A81" i="22"/>
  <c r="F80" i="22" s="1"/>
  <c r="G79" i="22" s="1"/>
  <c r="E79" i="22"/>
  <c r="B82" i="22"/>
  <c r="A82" i="22"/>
  <c r="F81" i="22" s="1"/>
  <c r="E80" i="22"/>
  <c r="B83" i="22"/>
  <c r="A83" i="22" s="1"/>
  <c r="F82" i="22" s="1"/>
  <c r="E81" i="22"/>
  <c r="B84" i="22"/>
  <c r="A84" i="22" s="1"/>
  <c r="F83" i="22" s="1"/>
  <c r="G82" i="22" s="1"/>
  <c r="E82" i="22"/>
  <c r="B85" i="22"/>
  <c r="A85" i="22" s="1"/>
  <c r="F84" i="22" s="1"/>
  <c r="E83" i="22"/>
  <c r="B86" i="22"/>
  <c r="A86" i="22" s="1"/>
  <c r="F85" i="22" s="1"/>
  <c r="G84" i="22" s="1"/>
  <c r="E84" i="22"/>
  <c r="B87" i="22"/>
  <c r="A87" i="22" s="1"/>
  <c r="F86" i="22" s="1"/>
  <c r="E85" i="22"/>
  <c r="B88" i="22"/>
  <c r="A88" i="22"/>
  <c r="F87" i="22" s="1"/>
  <c r="G86" i="22" s="1"/>
  <c r="E86" i="22"/>
  <c r="B89" i="22"/>
  <c r="A89" i="22"/>
  <c r="F88" i="22" s="1"/>
  <c r="E87" i="22"/>
  <c r="B90" i="22"/>
  <c r="A90" i="22"/>
  <c r="F89" i="22" s="1"/>
  <c r="E88" i="22"/>
  <c r="B91" i="22"/>
  <c r="A91" i="22" s="1"/>
  <c r="F90" i="22" s="1"/>
  <c r="E89" i="22"/>
  <c r="B92" i="22"/>
  <c r="A92" i="22" s="1"/>
  <c r="F91" i="22" s="1"/>
  <c r="G90" i="22" s="1"/>
  <c r="E90" i="22"/>
  <c r="B93" i="22"/>
  <c r="A93" i="22" s="1"/>
  <c r="F92" i="22" s="1"/>
  <c r="G91" i="22" s="1"/>
  <c r="E91" i="22"/>
  <c r="B94" i="22"/>
  <c r="A94" i="22" s="1"/>
  <c r="F93" i="22" s="1"/>
  <c r="E92" i="22"/>
  <c r="B95" i="22"/>
  <c r="A95" i="22" s="1"/>
  <c r="F94" i="22" s="1"/>
  <c r="E93" i="22"/>
  <c r="B96" i="22"/>
  <c r="A96" i="22"/>
  <c r="F95" i="22" s="1"/>
  <c r="G94" i="22" s="1"/>
  <c r="E94" i="22"/>
  <c r="B97" i="22"/>
  <c r="A97" i="22"/>
  <c r="F96" i="22" s="1"/>
  <c r="E95" i="22"/>
  <c r="B98" i="22"/>
  <c r="A98" i="22"/>
  <c r="F97" i="22" s="1"/>
  <c r="E96" i="22"/>
  <c r="B99" i="22"/>
  <c r="A99" i="22" s="1"/>
  <c r="F98" i="22" s="1"/>
  <c r="E97" i="22"/>
  <c r="B100" i="22"/>
  <c r="A100" i="22" s="1"/>
  <c r="F99" i="22" s="1"/>
  <c r="G98" i="22" s="1"/>
  <c r="E98" i="22"/>
  <c r="B101" i="22"/>
  <c r="A101" i="22" s="1"/>
  <c r="F100" i="22" s="1"/>
  <c r="G99" i="22" s="1"/>
  <c r="E99" i="22"/>
  <c r="B102" i="22"/>
  <c r="A102" i="22" s="1"/>
  <c r="F101" i="22" s="1"/>
  <c r="E100" i="22"/>
  <c r="B103" i="22"/>
  <c r="A103" i="22" s="1"/>
  <c r="F102" i="22" s="1"/>
  <c r="E101" i="22"/>
  <c r="B104" i="22"/>
  <c r="A104" i="22"/>
  <c r="F103" i="22" s="1"/>
  <c r="G102" i="22" s="1"/>
  <c r="E102" i="22"/>
  <c r="B105" i="22"/>
  <c r="A105" i="22"/>
  <c r="F104" i="22" s="1"/>
  <c r="G103" i="22" s="1"/>
  <c r="E103" i="22"/>
  <c r="B106" i="22"/>
  <c r="A106" i="22"/>
  <c r="F105" i="22" s="1"/>
  <c r="E104" i="22"/>
  <c r="B107" i="22"/>
  <c r="A107" i="22" s="1"/>
  <c r="F106" i="22" s="1"/>
  <c r="E105" i="22"/>
  <c r="B108" i="22"/>
  <c r="A108" i="22" s="1"/>
  <c r="F107" i="22" s="1"/>
  <c r="G106" i="22" s="1"/>
  <c r="E106" i="22"/>
  <c r="B109" i="22"/>
  <c r="A109" i="22" s="1"/>
  <c r="F108" i="22" s="1"/>
  <c r="E107" i="22"/>
  <c r="B110" i="22"/>
  <c r="A110" i="22" s="1"/>
  <c r="F109" i="22" s="1"/>
  <c r="G108" i="22" s="1"/>
  <c r="E108" i="22"/>
  <c r="B111" i="22"/>
  <c r="A111" i="22" s="1"/>
  <c r="F110" i="22" s="1"/>
  <c r="E109" i="22"/>
  <c r="B112" i="22"/>
  <c r="A112" i="22"/>
  <c r="F111" i="22" s="1"/>
  <c r="G110" i="22" s="1"/>
  <c r="E110" i="22"/>
  <c r="B113" i="22"/>
  <c r="A113" i="22"/>
  <c r="F112" i="22" s="1"/>
  <c r="G111" i="22" s="1"/>
  <c r="E111" i="22"/>
  <c r="B114" i="22"/>
  <c r="A114" i="22"/>
  <c r="F113" i="22" s="1"/>
  <c r="E112" i="22"/>
  <c r="B115" i="22"/>
  <c r="A115" i="22" s="1"/>
  <c r="F114" i="22" s="1"/>
  <c r="E113" i="22"/>
  <c r="B116" i="22"/>
  <c r="A116" i="22" s="1"/>
  <c r="F115" i="22" s="1"/>
  <c r="G114" i="22" s="1"/>
  <c r="E114" i="22"/>
  <c r="B117" i="22"/>
  <c r="A117" i="22" s="1"/>
  <c r="F116" i="22" s="1"/>
  <c r="E115" i="22"/>
  <c r="B118" i="22"/>
  <c r="A118" i="22" s="1"/>
  <c r="F117" i="22" s="1"/>
  <c r="E116" i="22"/>
  <c r="B119" i="22"/>
  <c r="A119" i="22" s="1"/>
  <c r="F118" i="22" s="1"/>
  <c r="E117" i="22"/>
  <c r="B120" i="22"/>
  <c r="A120" i="22"/>
  <c r="F119" i="22" s="1"/>
  <c r="E118" i="22"/>
  <c r="B121" i="22"/>
  <c r="A121" i="22"/>
  <c r="F120" i="22" s="1"/>
  <c r="E119" i="22"/>
  <c r="B122" i="22"/>
  <c r="A122" i="22"/>
  <c r="F121" i="22" s="1"/>
  <c r="E120" i="22"/>
  <c r="B123" i="22"/>
  <c r="A123" i="22" s="1"/>
  <c r="F122" i="22" s="1"/>
  <c r="G121" i="22" s="1"/>
  <c r="E121" i="22"/>
  <c r="B124" i="22"/>
  <c r="A124" i="22"/>
  <c r="F123" i="22" s="1"/>
  <c r="E122" i="22"/>
  <c r="B125" i="22"/>
  <c r="A125" i="22"/>
  <c r="F124" i="22" s="1"/>
  <c r="E123" i="22"/>
  <c r="B126" i="22"/>
  <c r="A126" i="22"/>
  <c r="F125" i="22" s="1"/>
  <c r="E124" i="22"/>
  <c r="B127" i="22"/>
  <c r="A127" i="22" s="1"/>
  <c r="F126" i="22" s="1"/>
  <c r="E125" i="22"/>
  <c r="B128" i="22"/>
  <c r="A128" i="22" s="1"/>
  <c r="F127" i="22" s="1"/>
  <c r="E126" i="22"/>
  <c r="B129" i="22"/>
  <c r="A129" i="22" s="1"/>
  <c r="F128" i="22" s="1"/>
  <c r="G127" i="22" s="1"/>
  <c r="E127" i="22"/>
  <c r="B130" i="22"/>
  <c r="A130" i="22" s="1"/>
  <c r="F129" i="22" s="1"/>
  <c r="E128" i="22"/>
  <c r="B131" i="22"/>
  <c r="A131" i="22" s="1"/>
  <c r="F130" i="22" s="1"/>
  <c r="G129" i="22" s="1"/>
  <c r="E129" i="22"/>
  <c r="B132" i="22"/>
  <c r="A132" i="22" s="1"/>
  <c r="F131" i="22" s="1"/>
  <c r="E130" i="22"/>
  <c r="B133" i="22"/>
  <c r="A133" i="22" s="1"/>
  <c r="F132" i="22" s="1"/>
  <c r="G131" i="22" s="1"/>
  <c r="E131" i="22"/>
  <c r="B134" i="22"/>
  <c r="A134" i="22" s="1"/>
  <c r="F133" i="22" s="1"/>
  <c r="E132" i="22"/>
  <c r="B135" i="22"/>
  <c r="A135" i="22" s="1"/>
  <c r="F134" i="22" s="1"/>
  <c r="E133" i="22"/>
  <c r="B136" i="22"/>
  <c r="A136" i="22"/>
  <c r="F135" i="22" s="1"/>
  <c r="E134" i="22"/>
  <c r="B137" i="22"/>
  <c r="A137" i="22"/>
  <c r="F136" i="22" s="1"/>
  <c r="G135" i="22" s="1"/>
  <c r="E135" i="22"/>
  <c r="B138" i="22"/>
  <c r="A138" i="22" s="1"/>
  <c r="F137" i="22" s="1"/>
  <c r="E136" i="22"/>
  <c r="B139" i="22"/>
  <c r="A139" i="22" s="1"/>
  <c r="F138" i="22" s="1"/>
  <c r="E137" i="22"/>
  <c r="B140" i="22"/>
  <c r="A140" i="22"/>
  <c r="F139" i="22" s="1"/>
  <c r="E138" i="22"/>
  <c r="B141" i="22"/>
  <c r="A141" i="22"/>
  <c r="F140" i="22" s="1"/>
  <c r="E139" i="22"/>
  <c r="B142" i="22"/>
  <c r="A142" i="22" s="1"/>
  <c r="F141" i="22" s="1"/>
  <c r="G140" i="22" s="1"/>
  <c r="E140" i="22"/>
  <c r="B143" i="22"/>
  <c r="A143" i="22" s="1"/>
  <c r="F142" i="22" s="1"/>
  <c r="E141" i="22"/>
  <c r="B144" i="22"/>
  <c r="A144" i="22"/>
  <c r="F143" i="22" s="1"/>
  <c r="G142" i="22" s="1"/>
  <c r="E142" i="22"/>
  <c r="B145" i="22"/>
  <c r="A145" i="22"/>
  <c r="F144" i="22" s="1"/>
  <c r="G143" i="22" s="1"/>
  <c r="E143" i="22"/>
  <c r="B146" i="22"/>
  <c r="A146" i="22"/>
  <c r="F145" i="22" s="1"/>
  <c r="E144" i="22"/>
  <c r="B147" i="22"/>
  <c r="A147" i="22" s="1"/>
  <c r="F146" i="22" s="1"/>
  <c r="G145" i="22" s="1"/>
  <c r="E145" i="22"/>
  <c r="B148" i="22"/>
  <c r="A148" i="22"/>
  <c r="F147" i="22" s="1"/>
  <c r="E146" i="22"/>
  <c r="B149" i="22"/>
  <c r="A149" i="22"/>
  <c r="F148" i="22" s="1"/>
  <c r="G147" i="22" s="1"/>
  <c r="E147" i="22"/>
  <c r="B150" i="22"/>
  <c r="A150" i="22"/>
  <c r="F149" i="22" s="1"/>
  <c r="E148" i="22"/>
  <c r="B151" i="22"/>
  <c r="A151" i="22" s="1"/>
  <c r="F150" i="22" s="1"/>
  <c r="G149" i="22" s="1"/>
  <c r="E149" i="22"/>
  <c r="B152" i="22"/>
  <c r="A152" i="22" s="1"/>
  <c r="F151" i="22" s="1"/>
  <c r="E150" i="22"/>
  <c r="B153" i="22"/>
  <c r="A153" i="22" s="1"/>
  <c r="F152" i="22" s="1"/>
  <c r="E151" i="22"/>
  <c r="B154" i="22"/>
  <c r="A154" i="22" s="1"/>
  <c r="F153" i="22" s="1"/>
  <c r="E152" i="22"/>
  <c r="B155" i="22"/>
  <c r="A155" i="22" s="1"/>
  <c r="F154" i="22" s="1"/>
  <c r="E153" i="22"/>
  <c r="B156" i="22"/>
  <c r="A156" i="22" s="1"/>
  <c r="F155" i="22" s="1"/>
  <c r="E154" i="22"/>
  <c r="B157" i="22"/>
  <c r="A157" i="22" s="1"/>
  <c r="F156" i="22" s="1"/>
  <c r="E155" i="22"/>
  <c r="B158" i="22"/>
  <c r="A158" i="22"/>
  <c r="F157" i="22" s="1"/>
  <c r="E156" i="22"/>
  <c r="B159" i="22"/>
  <c r="A159" i="22" s="1"/>
  <c r="F158" i="22" s="1"/>
  <c r="G157" i="22" s="1"/>
  <c r="E157" i="22"/>
  <c r="B160" i="22"/>
  <c r="A160" i="22" s="1"/>
  <c r="F159" i="22" s="1"/>
  <c r="G158" i="22" s="1"/>
  <c r="E158" i="22"/>
  <c r="B161" i="22"/>
  <c r="A161" i="22" s="1"/>
  <c r="F160" i="22" s="1"/>
  <c r="E159" i="22"/>
  <c r="B162" i="22"/>
  <c r="A162" i="22" s="1"/>
  <c r="F161" i="22" s="1"/>
  <c r="E160" i="22"/>
  <c r="B163" i="22"/>
  <c r="A163" i="22" s="1"/>
  <c r="F162" i="22" s="1"/>
  <c r="E161" i="22"/>
  <c r="B164" i="22"/>
  <c r="A164" i="22" s="1"/>
  <c r="F163" i="22" s="1"/>
  <c r="E162" i="22"/>
  <c r="B165" i="22"/>
  <c r="A165" i="22" s="1"/>
  <c r="F164" i="22" s="1"/>
  <c r="E163" i="22"/>
  <c r="B166" i="22"/>
  <c r="A166" i="22" s="1"/>
  <c r="F165" i="22" s="1"/>
  <c r="G164" i="22" s="1"/>
  <c r="E164" i="22"/>
  <c r="B167" i="22"/>
  <c r="A167" i="22" s="1"/>
  <c r="F166" i="22" s="1"/>
  <c r="E165" i="22"/>
  <c r="B168" i="22"/>
  <c r="A168" i="22"/>
  <c r="F167" i="22" s="1"/>
  <c r="E166" i="22"/>
  <c r="B169" i="22"/>
  <c r="A169" i="22"/>
  <c r="F168" i="22" s="1"/>
  <c r="G167" i="22" s="1"/>
  <c r="E167" i="22"/>
  <c r="B170" i="22"/>
  <c r="A170" i="22" s="1"/>
  <c r="F169" i="22" s="1"/>
  <c r="E168" i="22"/>
  <c r="B171" i="22"/>
  <c r="A171" i="22" s="1"/>
  <c r="F170" i="22" s="1"/>
  <c r="G169" i="22" s="1"/>
  <c r="E169" i="22"/>
  <c r="B172" i="22"/>
  <c r="A172" i="22"/>
  <c r="F171" i="22" s="1"/>
  <c r="E170" i="22"/>
  <c r="B173" i="22"/>
  <c r="A173" i="22"/>
  <c r="F172" i="22" s="1"/>
  <c r="E171" i="22"/>
  <c r="B174" i="22"/>
  <c r="A174" i="22" s="1"/>
  <c r="F173" i="22" s="1"/>
  <c r="G172" i="22" s="1"/>
  <c r="E172" i="22"/>
  <c r="B175" i="22"/>
  <c r="A175" i="22" s="1"/>
  <c r="F174" i="22" s="1"/>
  <c r="E173" i="22"/>
  <c r="B176" i="22"/>
  <c r="A176" i="22"/>
  <c r="F175" i="22" s="1"/>
  <c r="G174" i="22" s="1"/>
  <c r="E174" i="22"/>
  <c r="B177" i="22"/>
  <c r="A177" i="22"/>
  <c r="F176" i="22" s="1"/>
  <c r="G175" i="22" s="1"/>
  <c r="E175" i="22"/>
  <c r="B178" i="22"/>
  <c r="A178" i="22"/>
  <c r="F177" i="22" s="1"/>
  <c r="G177" i="22" s="1"/>
  <c r="E176" i="22"/>
  <c r="B179" i="22"/>
  <c r="A179" i="22" s="1"/>
  <c r="F178" i="22" s="1"/>
  <c r="E177" i="22"/>
  <c r="B180" i="22"/>
  <c r="A180" i="22"/>
  <c r="F179" i="22" s="1"/>
  <c r="E178" i="22"/>
  <c r="B181" i="22"/>
  <c r="A181" i="22"/>
  <c r="F180" i="22" s="1"/>
  <c r="E179" i="22"/>
  <c r="B182" i="22"/>
  <c r="A182" i="22"/>
  <c r="F181" i="22" s="1"/>
  <c r="E180" i="22"/>
  <c r="B183" i="22"/>
  <c r="A183" i="22" s="1"/>
  <c r="F182" i="22" s="1"/>
  <c r="G181" i="22" s="1"/>
  <c r="E181" i="22"/>
  <c r="B184" i="22"/>
  <c r="A184" i="22" s="1"/>
  <c r="F183" i="22" s="1"/>
  <c r="E182" i="22"/>
  <c r="B185" i="22"/>
  <c r="A185" i="22" s="1"/>
  <c r="F184" i="22" s="1"/>
  <c r="G183" i="22" s="1"/>
  <c r="E183" i="22"/>
  <c r="B186" i="22"/>
  <c r="A186" i="22" s="1"/>
  <c r="F185" i="22" s="1"/>
  <c r="E184" i="22"/>
  <c r="B187" i="22"/>
  <c r="A187" i="22" s="1"/>
  <c r="F186" i="22" s="1"/>
  <c r="E185" i="22"/>
  <c r="B188" i="22"/>
  <c r="A188" i="22" s="1"/>
  <c r="F187" i="22" s="1"/>
  <c r="E186" i="22"/>
  <c r="B189" i="22"/>
  <c r="A189" i="22" s="1"/>
  <c r="F188" i="22" s="1"/>
  <c r="G187" i="22" s="1"/>
  <c r="E187" i="22"/>
  <c r="B190" i="22"/>
  <c r="A190" i="22"/>
  <c r="F189" i="22" s="1"/>
  <c r="E188" i="22"/>
  <c r="B191" i="22"/>
  <c r="A191" i="22" s="1"/>
  <c r="F190" i="22" s="1"/>
  <c r="E189" i="22"/>
  <c r="B192" i="22"/>
  <c r="A192" i="22" s="1"/>
  <c r="F191" i="22" s="1"/>
  <c r="G190" i="22" s="1"/>
  <c r="E190" i="22"/>
  <c r="B193" i="22"/>
  <c r="A193" i="22" s="1"/>
  <c r="F192" i="22" s="1"/>
  <c r="E191" i="22"/>
  <c r="B194" i="22"/>
  <c r="A194" i="22" s="1"/>
  <c r="F193" i="22" s="1"/>
  <c r="E192" i="22"/>
  <c r="B195" i="22"/>
  <c r="A195" i="22" s="1"/>
  <c r="F194" i="22" s="1"/>
  <c r="E193" i="22"/>
  <c r="B196" i="22"/>
  <c r="A196" i="22" s="1"/>
  <c r="F195" i="22" s="1"/>
  <c r="E194" i="22"/>
  <c r="B197" i="22"/>
  <c r="A197" i="22" s="1"/>
  <c r="F196" i="22" s="1"/>
  <c r="E195" i="22"/>
  <c r="B198" i="22"/>
  <c r="A198" i="22" s="1"/>
  <c r="F197" i="22" s="1"/>
  <c r="E196" i="22"/>
  <c r="B199" i="22"/>
  <c r="A199" i="22" s="1"/>
  <c r="F198" i="22" s="1"/>
  <c r="E197" i="22"/>
  <c r="B200" i="22"/>
  <c r="A200" i="22"/>
  <c r="F199" i="22" s="1"/>
  <c r="E198" i="22"/>
  <c r="B201" i="22"/>
  <c r="A201" i="22"/>
  <c r="F200" i="22" s="1"/>
  <c r="E199" i="22"/>
  <c r="B202" i="22"/>
  <c r="A202" i="22" s="1"/>
  <c r="F201" i="22" s="1"/>
  <c r="E200" i="22"/>
  <c r="B203" i="22"/>
  <c r="A203" i="22" s="1"/>
  <c r="F202" i="22" s="1"/>
  <c r="E201" i="22"/>
  <c r="B204" i="22"/>
  <c r="A204" i="22"/>
  <c r="F203" i="22" s="1"/>
  <c r="E202" i="22"/>
  <c r="B205" i="22"/>
  <c r="A205" i="22"/>
  <c r="F204" i="22" s="1"/>
  <c r="E203" i="22"/>
  <c r="B18" i="22"/>
  <c r="A18" i="22" s="1"/>
  <c r="B19" i="22"/>
  <c r="B206" i="22"/>
  <c r="A206" i="22" s="1"/>
  <c r="F205" i="22" s="1"/>
  <c r="G204" i="22" s="1"/>
  <c r="B207" i="22"/>
  <c r="A207" i="22" s="1"/>
  <c r="F206" i="22" s="1"/>
  <c r="B208" i="22"/>
  <c r="A208" i="22" s="1"/>
  <c r="F207" i="22" s="1"/>
  <c r="B209" i="22"/>
  <c r="B210" i="22"/>
  <c r="A210" i="22" s="1"/>
  <c r="F209" i="22" s="1"/>
  <c r="F4" i="22"/>
  <c r="B7" i="22"/>
  <c r="E18" i="22"/>
  <c r="A19" i="22"/>
  <c r="E70" i="22"/>
  <c r="E204" i="22"/>
  <c r="E205" i="22"/>
  <c r="E206" i="22"/>
  <c r="E207" i="22"/>
  <c r="A209" i="22"/>
  <c r="F208" i="22" s="1"/>
  <c r="G207" i="22" s="1"/>
  <c r="E208" i="22"/>
  <c r="E209" i="22"/>
  <c r="F210" i="22"/>
  <c r="E210" i="22"/>
  <c r="B21" i="23"/>
  <c r="A21" i="23" s="1"/>
  <c r="F20" i="23" s="1"/>
  <c r="B20" i="23"/>
  <c r="A20" i="23"/>
  <c r="F19" i="23" s="1"/>
  <c r="F3" i="23"/>
  <c r="E19" i="23"/>
  <c r="B22" i="23"/>
  <c r="A22" i="23"/>
  <c r="F21" i="23" s="1"/>
  <c r="E20" i="23"/>
  <c r="B23" i="23"/>
  <c r="A23" i="23" s="1"/>
  <c r="F22" i="23" s="1"/>
  <c r="B24" i="23"/>
  <c r="A24" i="23" s="1"/>
  <c r="F23" i="23" s="1"/>
  <c r="E22" i="23"/>
  <c r="B25" i="23"/>
  <c r="A25" i="23" s="1"/>
  <c r="F24" i="23" s="1"/>
  <c r="E23" i="23"/>
  <c r="B26" i="23"/>
  <c r="A26" i="23" s="1"/>
  <c r="F25" i="23" s="1"/>
  <c r="E24" i="23"/>
  <c r="B27" i="23"/>
  <c r="A27" i="23" s="1"/>
  <c r="F26" i="23" s="1"/>
  <c r="B28" i="23"/>
  <c r="A28" i="23" s="1"/>
  <c r="F27" i="23" s="1"/>
  <c r="E26" i="23"/>
  <c r="B29" i="23"/>
  <c r="A29" i="23" s="1"/>
  <c r="F28" i="23" s="1"/>
  <c r="G27" i="23" s="1"/>
  <c r="E27" i="23"/>
  <c r="B30" i="23"/>
  <c r="A30" i="23" s="1"/>
  <c r="F29" i="23" s="1"/>
  <c r="E28" i="23"/>
  <c r="B31" i="23"/>
  <c r="A31" i="23" s="1"/>
  <c r="F30" i="23" s="1"/>
  <c r="B32" i="23"/>
  <c r="A32" i="23" s="1"/>
  <c r="F31" i="23" s="1"/>
  <c r="G30" i="23" s="1"/>
  <c r="E30" i="23"/>
  <c r="B33" i="23"/>
  <c r="A33" i="23" s="1"/>
  <c r="F32" i="23" s="1"/>
  <c r="E31" i="23"/>
  <c r="B34" i="23"/>
  <c r="A34" i="23"/>
  <c r="F33" i="23"/>
  <c r="G32" i="23" s="1"/>
  <c r="E32" i="23"/>
  <c r="B35" i="23"/>
  <c r="A35" i="23"/>
  <c r="F34" i="23"/>
  <c r="G33" i="23" s="1"/>
  <c r="E33" i="23"/>
  <c r="B36" i="23"/>
  <c r="A36" i="23"/>
  <c r="F35" i="23" s="1"/>
  <c r="E34" i="23"/>
  <c r="B37" i="23"/>
  <c r="A37" i="23" s="1"/>
  <c r="E35" i="23"/>
  <c r="B38" i="23"/>
  <c r="A38" i="23"/>
  <c r="F37" i="23" s="1"/>
  <c r="E36" i="23"/>
  <c r="B39" i="23"/>
  <c r="A39" i="23"/>
  <c r="F38" i="23" s="1"/>
  <c r="G37" i="23" s="1"/>
  <c r="E37" i="23"/>
  <c r="B40" i="23"/>
  <c r="A40" i="23"/>
  <c r="F39" i="23" s="1"/>
  <c r="E38" i="23"/>
  <c r="B41" i="23"/>
  <c r="A41" i="23" s="1"/>
  <c r="E39" i="23"/>
  <c r="B42" i="23"/>
  <c r="A42" i="23" s="1"/>
  <c r="F41" i="23" s="1"/>
  <c r="E40" i="23"/>
  <c r="B43" i="23"/>
  <c r="A43" i="23" s="1"/>
  <c r="E41" i="23"/>
  <c r="B44" i="23"/>
  <c r="A44" i="23"/>
  <c r="E42" i="23"/>
  <c r="B45" i="23"/>
  <c r="A45" i="23" s="1"/>
  <c r="E43" i="23"/>
  <c r="B46" i="23"/>
  <c r="A46" i="23" s="1"/>
  <c r="E44" i="23"/>
  <c r="B47" i="23"/>
  <c r="A47" i="23"/>
  <c r="E45" i="23"/>
  <c r="B48" i="23"/>
  <c r="A48" i="23"/>
  <c r="E46" i="23"/>
  <c r="B49" i="23"/>
  <c r="A49" i="23" s="1"/>
  <c r="E47" i="23"/>
  <c r="B50" i="23"/>
  <c r="A50" i="23"/>
  <c r="E48" i="23"/>
  <c r="B51" i="23"/>
  <c r="A51" i="23"/>
  <c r="E49" i="23"/>
  <c r="B52" i="23"/>
  <c r="A52" i="23"/>
  <c r="E50" i="23"/>
  <c r="B53" i="23"/>
  <c r="A53" i="23" s="1"/>
  <c r="E51" i="23"/>
  <c r="B54" i="23"/>
  <c r="A54" i="23"/>
  <c r="E52" i="23"/>
  <c r="B55" i="23"/>
  <c r="A55" i="23"/>
  <c r="E53" i="23"/>
  <c r="B56" i="23"/>
  <c r="A56" i="23" s="1"/>
  <c r="F55" i="23" s="1"/>
  <c r="E54" i="23"/>
  <c r="B57" i="23"/>
  <c r="A57" i="23" s="1"/>
  <c r="E55" i="23"/>
  <c r="B58" i="23"/>
  <c r="A58" i="23"/>
  <c r="E56" i="23"/>
  <c r="B59" i="23"/>
  <c r="A59" i="23" s="1"/>
  <c r="E57" i="23"/>
  <c r="B60" i="23"/>
  <c r="A60" i="23"/>
  <c r="F59" i="23" s="1"/>
  <c r="E58" i="23"/>
  <c r="B61" i="23"/>
  <c r="A61" i="23" s="1"/>
  <c r="E59" i="23"/>
  <c r="B62" i="23"/>
  <c r="A62" i="23" s="1"/>
  <c r="E60" i="23"/>
  <c r="B63" i="23"/>
  <c r="A63" i="23"/>
  <c r="E61" i="23"/>
  <c r="B64" i="23"/>
  <c r="A64" i="23"/>
  <c r="E62" i="23"/>
  <c r="B65" i="23"/>
  <c r="A65" i="23" s="1"/>
  <c r="E63" i="23"/>
  <c r="B66" i="23"/>
  <c r="A66" i="23"/>
  <c r="E64" i="23"/>
  <c r="B67" i="23"/>
  <c r="A67" i="23"/>
  <c r="E65" i="23"/>
  <c r="B68" i="23"/>
  <c r="A68" i="23"/>
  <c r="E66" i="23"/>
  <c r="B69" i="23"/>
  <c r="A69" i="23" s="1"/>
  <c r="E67" i="23"/>
  <c r="B70" i="23"/>
  <c r="A70" i="23"/>
  <c r="E68" i="23"/>
  <c r="B71" i="23"/>
  <c r="A71" i="23"/>
  <c r="E69" i="23"/>
  <c r="B72" i="23"/>
  <c r="A72" i="23" s="1"/>
  <c r="F71" i="23" s="1"/>
  <c r="E70" i="23"/>
  <c r="B73" i="23"/>
  <c r="A73" i="23" s="1"/>
  <c r="F72" i="23" s="1"/>
  <c r="E71" i="23"/>
  <c r="B74" i="23"/>
  <c r="A74" i="23" s="1"/>
  <c r="F73" i="23" s="1"/>
  <c r="B75" i="23"/>
  <c r="A75" i="23" s="1"/>
  <c r="F74" i="23" s="1"/>
  <c r="E73" i="23"/>
  <c r="B76" i="23"/>
  <c r="A76" i="23" s="1"/>
  <c r="F75" i="23" s="1"/>
  <c r="G74" i="23" s="1"/>
  <c r="E74" i="23"/>
  <c r="B77" i="23"/>
  <c r="A77" i="23" s="1"/>
  <c r="F76" i="23" s="1"/>
  <c r="E75" i="23"/>
  <c r="B78" i="23"/>
  <c r="A78" i="23" s="1"/>
  <c r="F77" i="23" s="1"/>
  <c r="E76" i="23"/>
  <c r="B79" i="23"/>
  <c r="A79" i="23" s="1"/>
  <c r="F78" i="23" s="1"/>
  <c r="G77" i="23" s="1"/>
  <c r="E77" i="23"/>
  <c r="B80" i="23"/>
  <c r="A80" i="23" s="1"/>
  <c r="F79" i="23" s="1"/>
  <c r="G78" i="23" s="1"/>
  <c r="E78" i="23"/>
  <c r="B81" i="23"/>
  <c r="A81" i="23" s="1"/>
  <c r="F80" i="23" s="1"/>
  <c r="E79" i="23"/>
  <c r="B82" i="23"/>
  <c r="A82" i="23" s="1"/>
  <c r="F81" i="23" s="1"/>
  <c r="E80" i="23"/>
  <c r="B83" i="23"/>
  <c r="A83" i="23"/>
  <c r="F82" i="23"/>
  <c r="G81" i="23" s="1"/>
  <c r="E81" i="23"/>
  <c r="B84" i="23"/>
  <c r="A84" i="23"/>
  <c r="F83" i="23"/>
  <c r="G82" i="23" s="1"/>
  <c r="E82" i="23"/>
  <c r="B85" i="23"/>
  <c r="A85" i="23"/>
  <c r="F84" i="23" s="1"/>
  <c r="E83" i="23"/>
  <c r="B86" i="23"/>
  <c r="A86" i="23" s="1"/>
  <c r="F85" i="23" s="1"/>
  <c r="E84" i="23"/>
  <c r="B87" i="23"/>
  <c r="A87" i="23"/>
  <c r="F86" i="23" s="1"/>
  <c r="G85" i="23" s="1"/>
  <c r="E85" i="23"/>
  <c r="B88" i="23"/>
  <c r="A88" i="23"/>
  <c r="F87" i="23" s="1"/>
  <c r="E86" i="23"/>
  <c r="B89" i="23"/>
  <c r="A89" i="23"/>
  <c r="F88" i="23" s="1"/>
  <c r="E87" i="23"/>
  <c r="B90" i="23"/>
  <c r="A90" i="23" s="1"/>
  <c r="F89" i="23" s="1"/>
  <c r="E88" i="23"/>
  <c r="B91" i="23"/>
  <c r="A91" i="23" s="1"/>
  <c r="F90" i="23" s="1"/>
  <c r="G89" i="23" s="1"/>
  <c r="E89" i="23"/>
  <c r="B92" i="23"/>
  <c r="A92" i="23" s="1"/>
  <c r="F91" i="23" s="1"/>
  <c r="G90" i="23" s="1"/>
  <c r="E90" i="23"/>
  <c r="B93" i="23"/>
  <c r="A93" i="23" s="1"/>
  <c r="F92" i="23" s="1"/>
  <c r="E91" i="23"/>
  <c r="B94" i="23"/>
  <c r="A94" i="23" s="1"/>
  <c r="F93" i="23" s="1"/>
  <c r="E92" i="23"/>
  <c r="B95" i="23"/>
  <c r="A95" i="23" s="1"/>
  <c r="F94" i="23" s="1"/>
  <c r="G93" i="23" s="1"/>
  <c r="E93" i="23"/>
  <c r="B96" i="23"/>
  <c r="A96" i="23" s="1"/>
  <c r="F95" i="23" s="1"/>
  <c r="G94" i="23" s="1"/>
  <c r="E94" i="23"/>
  <c r="B97" i="23"/>
  <c r="A97" i="23"/>
  <c r="F96" i="23" s="1"/>
  <c r="E95" i="23"/>
  <c r="B98" i="23"/>
  <c r="A98" i="23" s="1"/>
  <c r="F97" i="23" s="1"/>
  <c r="E96" i="23"/>
  <c r="B99" i="23"/>
  <c r="A99" i="23"/>
  <c r="F98" i="23"/>
  <c r="G97" i="23" s="1"/>
  <c r="E97" i="23"/>
  <c r="B100" i="23"/>
  <c r="A100" i="23"/>
  <c r="F99" i="23"/>
  <c r="G98" i="23" s="1"/>
  <c r="E98" i="23"/>
  <c r="B101" i="23"/>
  <c r="A101" i="23"/>
  <c r="F100" i="23" s="1"/>
  <c r="E99" i="23"/>
  <c r="B102" i="23"/>
  <c r="A102" i="23" s="1"/>
  <c r="F101" i="23" s="1"/>
  <c r="E100" i="23"/>
  <c r="B103" i="23"/>
  <c r="A103" i="23"/>
  <c r="F102" i="23" s="1"/>
  <c r="G101" i="23" s="1"/>
  <c r="E101" i="23"/>
  <c r="B104" i="23"/>
  <c r="A104" i="23"/>
  <c r="F103" i="23" s="1"/>
  <c r="E102" i="23"/>
  <c r="B105" i="23"/>
  <c r="A105" i="23"/>
  <c r="F104" i="23" s="1"/>
  <c r="E103" i="23"/>
  <c r="B106" i="23"/>
  <c r="A106" i="23" s="1"/>
  <c r="F105" i="23" s="1"/>
  <c r="E104" i="23"/>
  <c r="B107" i="23"/>
  <c r="A107" i="23" s="1"/>
  <c r="F106" i="23" s="1"/>
  <c r="G105" i="23" s="1"/>
  <c r="E105" i="23"/>
  <c r="B108" i="23"/>
  <c r="A108" i="23" s="1"/>
  <c r="F107" i="23" s="1"/>
  <c r="G106" i="23" s="1"/>
  <c r="E106" i="23"/>
  <c r="B109" i="23"/>
  <c r="A109" i="23" s="1"/>
  <c r="F108" i="23" s="1"/>
  <c r="E107" i="23"/>
  <c r="B110" i="23"/>
  <c r="A110" i="23" s="1"/>
  <c r="F109" i="23" s="1"/>
  <c r="E108" i="23"/>
  <c r="B111" i="23"/>
  <c r="A111" i="23"/>
  <c r="F110" i="23"/>
  <c r="G109" i="23" s="1"/>
  <c r="E109" i="23"/>
  <c r="B112" i="23"/>
  <c r="A112" i="23"/>
  <c r="F111" i="23"/>
  <c r="G110" i="23" s="1"/>
  <c r="E110" i="23"/>
  <c r="B113" i="23"/>
  <c r="A113" i="23"/>
  <c r="F112" i="23" s="1"/>
  <c r="E111" i="23"/>
  <c r="B114" i="23"/>
  <c r="A114" i="23" s="1"/>
  <c r="F113" i="23" s="1"/>
  <c r="E112" i="23"/>
  <c r="B115" i="23"/>
  <c r="A115" i="23"/>
  <c r="F114" i="23"/>
  <c r="G113" i="23" s="1"/>
  <c r="E113" i="23"/>
  <c r="B116" i="23"/>
  <c r="A116" i="23"/>
  <c r="F115" i="23"/>
  <c r="G114" i="23" s="1"/>
  <c r="E114" i="23"/>
  <c r="B117" i="23"/>
  <c r="A117" i="23"/>
  <c r="F116" i="23" s="1"/>
  <c r="E115" i="23"/>
  <c r="B118" i="23"/>
  <c r="A118" i="23" s="1"/>
  <c r="F117" i="23" s="1"/>
  <c r="E116" i="23"/>
  <c r="B119" i="23"/>
  <c r="A119" i="23"/>
  <c r="F118" i="23" s="1"/>
  <c r="G117" i="23" s="1"/>
  <c r="E117" i="23"/>
  <c r="B120" i="23"/>
  <c r="A120" i="23"/>
  <c r="F119" i="23" s="1"/>
  <c r="G118" i="23" s="1"/>
  <c r="E118" i="23"/>
  <c r="B121" i="23"/>
  <c r="A121" i="23"/>
  <c r="F120" i="23" s="1"/>
  <c r="E119" i="23"/>
  <c r="B122" i="23"/>
  <c r="A122" i="23" s="1"/>
  <c r="F121" i="23" s="1"/>
  <c r="E120" i="23"/>
  <c r="B123" i="23"/>
  <c r="A123" i="23" s="1"/>
  <c r="F122" i="23" s="1"/>
  <c r="G121" i="23" s="1"/>
  <c r="E121" i="23"/>
  <c r="B124" i="23"/>
  <c r="A124" i="23" s="1"/>
  <c r="F123" i="23" s="1"/>
  <c r="E122" i="23"/>
  <c r="B125" i="23"/>
  <c r="A125" i="23" s="1"/>
  <c r="F124" i="23" s="1"/>
  <c r="G123" i="23" s="1"/>
  <c r="E123" i="23"/>
  <c r="B126" i="23"/>
  <c r="A126" i="23" s="1"/>
  <c r="F125" i="23" s="1"/>
  <c r="E124" i="23"/>
  <c r="B127" i="23"/>
  <c r="A127" i="23"/>
  <c r="F126" i="23"/>
  <c r="G125" i="23" s="1"/>
  <c r="E125" i="23"/>
  <c r="B128" i="23"/>
  <c r="A128" i="23"/>
  <c r="F127" i="23"/>
  <c r="G126" i="23" s="1"/>
  <c r="E126" i="23"/>
  <c r="B129" i="23"/>
  <c r="A129" i="23"/>
  <c r="F128" i="23" s="1"/>
  <c r="E127" i="23"/>
  <c r="B130" i="23"/>
  <c r="A130" i="23" s="1"/>
  <c r="F129" i="23" s="1"/>
  <c r="E128" i="23"/>
  <c r="B131" i="23"/>
  <c r="A131" i="23"/>
  <c r="F130" i="23"/>
  <c r="E129" i="23"/>
  <c r="B132" i="23"/>
  <c r="A132" i="23"/>
  <c r="F131" i="23"/>
  <c r="G130" i="23" s="1"/>
  <c r="E130" i="23"/>
  <c r="B133" i="23"/>
  <c r="A133" i="23"/>
  <c r="F132" i="23" s="1"/>
  <c r="E131" i="23"/>
  <c r="B134" i="23"/>
  <c r="A134" i="23" s="1"/>
  <c r="F133" i="23" s="1"/>
  <c r="E132" i="23"/>
  <c r="B135" i="23"/>
  <c r="A135" i="23"/>
  <c r="F134" i="23" s="1"/>
  <c r="G133" i="23" s="1"/>
  <c r="E133" i="23"/>
  <c r="B136" i="23"/>
  <c r="A136" i="23"/>
  <c r="F135" i="23" s="1"/>
  <c r="G134" i="23" s="1"/>
  <c r="E134" i="23"/>
  <c r="B137" i="23"/>
  <c r="A137" i="23"/>
  <c r="F136" i="23" s="1"/>
  <c r="E135" i="23"/>
  <c r="B138" i="23"/>
  <c r="A138" i="23" s="1"/>
  <c r="F137" i="23" s="1"/>
  <c r="E136" i="23"/>
  <c r="B139" i="23"/>
  <c r="A139" i="23" s="1"/>
  <c r="F138" i="23" s="1"/>
  <c r="G137" i="23" s="1"/>
  <c r="E137" i="23"/>
  <c r="B140" i="23"/>
  <c r="A140" i="23" s="1"/>
  <c r="F139" i="23" s="1"/>
  <c r="E138" i="23"/>
  <c r="B141" i="23"/>
  <c r="A141" i="23" s="1"/>
  <c r="F140" i="23" s="1"/>
  <c r="G139" i="23" s="1"/>
  <c r="E139" i="23"/>
  <c r="B142" i="23"/>
  <c r="A142" i="23" s="1"/>
  <c r="F141" i="23" s="1"/>
  <c r="E140" i="23"/>
  <c r="B143" i="23"/>
  <c r="A143" i="23"/>
  <c r="F142" i="23"/>
  <c r="G141" i="23" s="1"/>
  <c r="E141" i="23"/>
  <c r="B144" i="23"/>
  <c r="A144" i="23"/>
  <c r="F143" i="23"/>
  <c r="G142" i="23" s="1"/>
  <c r="E142" i="23"/>
  <c r="B145" i="23"/>
  <c r="A145" i="23"/>
  <c r="F144" i="23" s="1"/>
  <c r="E143" i="23"/>
  <c r="B146" i="23"/>
  <c r="A146" i="23" s="1"/>
  <c r="F145" i="23" s="1"/>
  <c r="E144" i="23"/>
  <c r="B147" i="23"/>
  <c r="A147" i="23"/>
  <c r="F146" i="23"/>
  <c r="E145" i="23"/>
  <c r="B148" i="23"/>
  <c r="A148" i="23"/>
  <c r="F147" i="23"/>
  <c r="G146" i="23" s="1"/>
  <c r="E146" i="23"/>
  <c r="B149" i="23"/>
  <c r="A149" i="23"/>
  <c r="F148" i="23" s="1"/>
  <c r="E147" i="23"/>
  <c r="B150" i="23"/>
  <c r="A150" i="23" s="1"/>
  <c r="F149" i="23" s="1"/>
  <c r="E148" i="23"/>
  <c r="B151" i="23"/>
  <c r="A151" i="23"/>
  <c r="F150" i="23" s="1"/>
  <c r="G149" i="23" s="1"/>
  <c r="E149" i="23"/>
  <c r="B152" i="23"/>
  <c r="A152" i="23"/>
  <c r="F151" i="23" s="1"/>
  <c r="E150" i="23"/>
  <c r="B153" i="23"/>
  <c r="A153" i="23"/>
  <c r="F152" i="23" s="1"/>
  <c r="E151" i="23"/>
  <c r="B154" i="23"/>
  <c r="A154" i="23" s="1"/>
  <c r="F153" i="23" s="1"/>
  <c r="E152" i="23"/>
  <c r="B155" i="23"/>
  <c r="A155" i="23" s="1"/>
  <c r="F154" i="23" s="1"/>
  <c r="G153" i="23" s="1"/>
  <c r="E153" i="23"/>
  <c r="B156" i="23"/>
  <c r="A156" i="23" s="1"/>
  <c r="F155" i="23" s="1"/>
  <c r="G154" i="23" s="1"/>
  <c r="E154" i="23"/>
  <c r="B157" i="23"/>
  <c r="A157" i="23" s="1"/>
  <c r="F156" i="23" s="1"/>
  <c r="E155" i="23"/>
  <c r="B158" i="23"/>
  <c r="A158" i="23" s="1"/>
  <c r="F157" i="23" s="1"/>
  <c r="E156" i="23"/>
  <c r="B159" i="23"/>
  <c r="A159" i="23"/>
  <c r="F158" i="23"/>
  <c r="E157" i="23"/>
  <c r="B160" i="23"/>
  <c r="A160" i="23"/>
  <c r="F159" i="23"/>
  <c r="G158" i="23" s="1"/>
  <c r="E158" i="23"/>
  <c r="B161" i="23"/>
  <c r="A161" i="23"/>
  <c r="F160" i="23" s="1"/>
  <c r="E159" i="23"/>
  <c r="B162" i="23"/>
  <c r="A162" i="23" s="1"/>
  <c r="F161" i="23" s="1"/>
  <c r="E160" i="23"/>
  <c r="B163" i="23"/>
  <c r="A163" i="23"/>
  <c r="F162" i="23"/>
  <c r="E161" i="23"/>
  <c r="B164" i="23"/>
  <c r="A164" i="23"/>
  <c r="F163" i="23"/>
  <c r="G162" i="23" s="1"/>
  <c r="E162" i="23"/>
  <c r="B165" i="23"/>
  <c r="A165" i="23"/>
  <c r="F164" i="23" s="1"/>
  <c r="E163" i="23"/>
  <c r="B166" i="23"/>
  <c r="A166" i="23" s="1"/>
  <c r="F165" i="23" s="1"/>
  <c r="E164" i="23"/>
  <c r="B167" i="23"/>
  <c r="A167" i="23"/>
  <c r="F166" i="23" s="1"/>
  <c r="G165" i="23" s="1"/>
  <c r="E165" i="23"/>
  <c r="B168" i="23"/>
  <c r="A168" i="23"/>
  <c r="F167" i="23" s="1"/>
  <c r="E166" i="23"/>
  <c r="B169" i="23"/>
  <c r="A169" i="23"/>
  <c r="F168" i="23" s="1"/>
  <c r="E167" i="23"/>
  <c r="B170" i="23"/>
  <c r="A170" i="23" s="1"/>
  <c r="F169" i="23" s="1"/>
  <c r="E168" i="23"/>
  <c r="B171" i="23"/>
  <c r="A171" i="23" s="1"/>
  <c r="F170" i="23" s="1"/>
  <c r="G169" i="23" s="1"/>
  <c r="E169" i="23"/>
  <c r="B172" i="23"/>
  <c r="A172" i="23" s="1"/>
  <c r="F171" i="23" s="1"/>
  <c r="G170" i="23" s="1"/>
  <c r="E170" i="23"/>
  <c r="B173" i="23"/>
  <c r="A173" i="23" s="1"/>
  <c r="F172" i="23" s="1"/>
  <c r="E171" i="23"/>
  <c r="B174" i="23"/>
  <c r="A174" i="23" s="1"/>
  <c r="F173" i="23" s="1"/>
  <c r="E172" i="23"/>
  <c r="B175" i="23"/>
  <c r="A175" i="23"/>
  <c r="F174" i="23"/>
  <c r="E173" i="23"/>
  <c r="B176" i="23"/>
  <c r="A176" i="23"/>
  <c r="F175" i="23"/>
  <c r="G174" i="23" s="1"/>
  <c r="E174" i="23"/>
  <c r="B177" i="23"/>
  <c r="A177" i="23"/>
  <c r="F176" i="23" s="1"/>
  <c r="E175" i="23"/>
  <c r="B178" i="23"/>
  <c r="A178" i="23" s="1"/>
  <c r="F177" i="23" s="1"/>
  <c r="G176" i="23" s="1"/>
  <c r="E176" i="23"/>
  <c r="B179" i="23"/>
  <c r="A179" i="23"/>
  <c r="F178" i="23" s="1"/>
  <c r="E177" i="23"/>
  <c r="B180" i="23"/>
  <c r="A180" i="23"/>
  <c r="F179" i="23" s="1"/>
  <c r="E178" i="23"/>
  <c r="B181" i="23"/>
  <c r="A181" i="23"/>
  <c r="F180" i="23" s="1"/>
  <c r="E179" i="23"/>
  <c r="B182" i="23"/>
  <c r="A182" i="23" s="1"/>
  <c r="F181" i="23" s="1"/>
  <c r="E180" i="23"/>
  <c r="B183" i="23"/>
  <c r="A183" i="23" s="1"/>
  <c r="F182" i="23" s="1"/>
  <c r="E181" i="23"/>
  <c r="B184" i="23"/>
  <c r="A184" i="23" s="1"/>
  <c r="F183" i="23" s="1"/>
  <c r="G182" i="23" s="1"/>
  <c r="E182" i="23"/>
  <c r="B185" i="23"/>
  <c r="A185" i="23" s="1"/>
  <c r="F184" i="23" s="1"/>
  <c r="E183" i="23"/>
  <c r="B186" i="23"/>
  <c r="A186" i="23" s="1"/>
  <c r="F185" i="23" s="1"/>
  <c r="G184" i="23" s="1"/>
  <c r="E184" i="23"/>
  <c r="B187" i="23"/>
  <c r="A187" i="23"/>
  <c r="F186" i="23"/>
  <c r="E185" i="23"/>
  <c r="B188" i="23"/>
  <c r="A188" i="23"/>
  <c r="F187" i="23"/>
  <c r="G186" i="23" s="1"/>
  <c r="E186" i="23"/>
  <c r="B189" i="23"/>
  <c r="A189" i="23"/>
  <c r="F188" i="23" s="1"/>
  <c r="E187" i="23"/>
  <c r="B190" i="23"/>
  <c r="A190" i="23" s="1"/>
  <c r="F189" i="23" s="1"/>
  <c r="E188" i="23"/>
  <c r="B191" i="23"/>
  <c r="A191" i="23"/>
  <c r="F190" i="23" s="1"/>
  <c r="E189" i="23"/>
  <c r="B192" i="23"/>
  <c r="A192" i="23"/>
  <c r="F191" i="23" s="1"/>
  <c r="E190" i="23"/>
  <c r="B193" i="23"/>
  <c r="A193" i="23"/>
  <c r="F192" i="23" s="1"/>
  <c r="E191" i="23"/>
  <c r="B194" i="23"/>
  <c r="A194" i="23" s="1"/>
  <c r="F193" i="23" s="1"/>
  <c r="E192" i="23"/>
  <c r="B195" i="23"/>
  <c r="A195" i="23"/>
  <c r="F194" i="23" s="1"/>
  <c r="G193" i="23" s="1"/>
  <c r="E193" i="23"/>
  <c r="B196" i="23"/>
  <c r="A196" i="23"/>
  <c r="F195" i="23" s="1"/>
  <c r="E194" i="23"/>
  <c r="B197" i="23"/>
  <c r="A197" i="23" s="1"/>
  <c r="F196" i="23" s="1"/>
  <c r="E195" i="23"/>
  <c r="B198" i="23"/>
  <c r="A198" i="23" s="1"/>
  <c r="F197" i="23" s="1"/>
  <c r="E196" i="23"/>
  <c r="B199" i="23"/>
  <c r="A199" i="23"/>
  <c r="F198" i="23" s="1"/>
  <c r="E197" i="23"/>
  <c r="B200" i="23"/>
  <c r="A200" i="23"/>
  <c r="F199" i="23" s="1"/>
  <c r="E198" i="23"/>
  <c r="B201" i="23"/>
  <c r="A201" i="23" s="1"/>
  <c r="F200" i="23" s="1"/>
  <c r="E199" i="23"/>
  <c r="B202" i="23"/>
  <c r="A202" i="23" s="1"/>
  <c r="F201" i="23" s="1"/>
  <c r="G200" i="23" s="1"/>
  <c r="E200" i="23"/>
  <c r="B203" i="23"/>
  <c r="A203" i="23"/>
  <c r="F202" i="23"/>
  <c r="E201" i="23"/>
  <c r="B204" i="23"/>
  <c r="A204" i="23"/>
  <c r="F203" i="23" s="1"/>
  <c r="E202" i="23"/>
  <c r="B205" i="23"/>
  <c r="A205" i="23" s="1"/>
  <c r="F204" i="23" s="1"/>
  <c r="E203" i="23"/>
  <c r="B18" i="23"/>
  <c r="A18" i="23" s="1"/>
  <c r="B19" i="23"/>
  <c r="G4" i="23" s="1"/>
  <c r="B206" i="23"/>
  <c r="B207" i="23"/>
  <c r="B208" i="23"/>
  <c r="B209" i="23"/>
  <c r="A209" i="23" s="1"/>
  <c r="F208" i="23" s="1"/>
  <c r="G207" i="23" s="1"/>
  <c r="B210" i="23"/>
  <c r="F4" i="23"/>
  <c r="B7" i="23"/>
  <c r="E18" i="23"/>
  <c r="E72" i="23"/>
  <c r="E204" i="23"/>
  <c r="A206" i="23"/>
  <c r="F205" i="23" s="1"/>
  <c r="E205" i="23"/>
  <c r="A207" i="23"/>
  <c r="F206" i="23" s="1"/>
  <c r="G205" i="23" s="1"/>
  <c r="E206" i="23"/>
  <c r="A208" i="23"/>
  <c r="F207" i="23" s="1"/>
  <c r="G206" i="23" s="1"/>
  <c r="E207" i="23"/>
  <c r="E208" i="23"/>
  <c r="A210" i="23"/>
  <c r="F209" i="23" s="1"/>
  <c r="E209" i="23"/>
  <c r="F210" i="23"/>
  <c r="E210" i="23"/>
  <c r="B21" i="11"/>
  <c r="A21" i="11"/>
  <c r="F20" i="11"/>
  <c r="B20" i="11"/>
  <c r="A20" i="11"/>
  <c r="F19" i="11"/>
  <c r="F3" i="11"/>
  <c r="B18" i="11"/>
  <c r="B19" i="11"/>
  <c r="B22" i="11"/>
  <c r="A22" i="11" s="1"/>
  <c r="B23" i="11"/>
  <c r="B24" i="11"/>
  <c r="B25" i="11"/>
  <c r="B26" i="11"/>
  <c r="A26" i="11" s="1"/>
  <c r="F25" i="11" s="1"/>
  <c r="B27" i="11"/>
  <c r="B28" i="11"/>
  <c r="B29" i="11"/>
  <c r="B30" i="11"/>
  <c r="A30" i="11" s="1"/>
  <c r="F29" i="11" s="1"/>
  <c r="B31" i="11"/>
  <c r="B32" i="11"/>
  <c r="B33" i="11"/>
  <c r="B34" i="11"/>
  <c r="A34" i="11" s="1"/>
  <c r="B35" i="11"/>
  <c r="A35" i="11" s="1"/>
  <c r="F34" i="11" s="1"/>
  <c r="B36" i="11"/>
  <c r="B37" i="11"/>
  <c r="B38" i="11"/>
  <c r="A38" i="11" s="1"/>
  <c r="F37" i="11" s="1"/>
  <c r="B39" i="11"/>
  <c r="A39" i="11" s="1"/>
  <c r="F38" i="11" s="1"/>
  <c r="B40" i="11"/>
  <c r="B41" i="11"/>
  <c r="B42" i="11"/>
  <c r="A42" i="11" s="1"/>
  <c r="F41" i="11" s="1"/>
  <c r="B43" i="11"/>
  <c r="A43" i="11" s="1"/>
  <c r="F42" i="11" s="1"/>
  <c r="B44" i="11"/>
  <c r="B45" i="11"/>
  <c r="B46" i="11"/>
  <c r="A46" i="11" s="1"/>
  <c r="F45" i="11" s="1"/>
  <c r="B47" i="11"/>
  <c r="A47" i="11" s="1"/>
  <c r="F46" i="11" s="1"/>
  <c r="B48" i="11"/>
  <c r="B49" i="11"/>
  <c r="B50" i="11"/>
  <c r="A50" i="11" s="1"/>
  <c r="F49" i="11" s="1"/>
  <c r="B51" i="11"/>
  <c r="A51" i="11" s="1"/>
  <c r="F50" i="11" s="1"/>
  <c r="B52" i="11"/>
  <c r="B53" i="11"/>
  <c r="B54" i="11"/>
  <c r="A54" i="11" s="1"/>
  <c r="F53" i="11" s="1"/>
  <c r="B55" i="11"/>
  <c r="A55" i="11" s="1"/>
  <c r="F54" i="11" s="1"/>
  <c r="B56" i="11"/>
  <c r="B57" i="11"/>
  <c r="B58" i="11"/>
  <c r="A58" i="11" s="1"/>
  <c r="F57" i="11" s="1"/>
  <c r="B59" i="11"/>
  <c r="A59" i="11" s="1"/>
  <c r="F58" i="11" s="1"/>
  <c r="B60" i="11"/>
  <c r="B61" i="11"/>
  <c r="B62" i="11"/>
  <c r="A62" i="11" s="1"/>
  <c r="F61" i="11" s="1"/>
  <c r="B63" i="11"/>
  <c r="A63" i="11" s="1"/>
  <c r="F62" i="11" s="1"/>
  <c r="B64" i="11"/>
  <c r="B65" i="11"/>
  <c r="B66" i="11"/>
  <c r="A66" i="11" s="1"/>
  <c r="F65" i="11" s="1"/>
  <c r="B67" i="11"/>
  <c r="A67" i="11" s="1"/>
  <c r="F66" i="11" s="1"/>
  <c r="B68" i="11"/>
  <c r="B69" i="11"/>
  <c r="B70" i="11"/>
  <c r="A70" i="11" s="1"/>
  <c r="F69" i="11" s="1"/>
  <c r="B71" i="11"/>
  <c r="A71" i="11" s="1"/>
  <c r="F70" i="11" s="1"/>
  <c r="B72" i="11"/>
  <c r="B73" i="11"/>
  <c r="B74" i="11"/>
  <c r="A74" i="11" s="1"/>
  <c r="F73" i="11" s="1"/>
  <c r="B75" i="11"/>
  <c r="B76" i="11"/>
  <c r="B77" i="11"/>
  <c r="B78" i="11"/>
  <c r="A78" i="11" s="1"/>
  <c r="F77" i="11" s="1"/>
  <c r="B79" i="11"/>
  <c r="B80" i="11"/>
  <c r="B81" i="11"/>
  <c r="B82" i="11"/>
  <c r="A82" i="11" s="1"/>
  <c r="F81" i="11" s="1"/>
  <c r="B83" i="11"/>
  <c r="B84" i="11"/>
  <c r="B85" i="11"/>
  <c r="B86" i="11"/>
  <c r="A86" i="11" s="1"/>
  <c r="F85" i="11" s="1"/>
  <c r="B87" i="11"/>
  <c r="B88" i="11"/>
  <c r="B89" i="11"/>
  <c r="B90" i="11"/>
  <c r="A90" i="11" s="1"/>
  <c r="F89" i="11" s="1"/>
  <c r="B91" i="11"/>
  <c r="B92" i="11"/>
  <c r="B93" i="11"/>
  <c r="B94" i="11"/>
  <c r="A94" i="11" s="1"/>
  <c r="F93" i="11" s="1"/>
  <c r="B95" i="11"/>
  <c r="B96" i="11"/>
  <c r="B97" i="11"/>
  <c r="B98" i="11"/>
  <c r="A98" i="11" s="1"/>
  <c r="F97" i="11" s="1"/>
  <c r="B99" i="11"/>
  <c r="B100" i="11"/>
  <c r="B101" i="11"/>
  <c r="B102" i="11"/>
  <c r="A102" i="11" s="1"/>
  <c r="F101" i="11" s="1"/>
  <c r="B103" i="11"/>
  <c r="B104" i="11"/>
  <c r="B105" i="11"/>
  <c r="B106" i="11"/>
  <c r="A106" i="11" s="1"/>
  <c r="F105" i="11" s="1"/>
  <c r="B107" i="11"/>
  <c r="B108" i="11"/>
  <c r="B109" i="11"/>
  <c r="B110" i="11"/>
  <c r="A110" i="11" s="1"/>
  <c r="F109" i="11" s="1"/>
  <c r="B111" i="11"/>
  <c r="B112" i="11"/>
  <c r="B113" i="11"/>
  <c r="B114" i="11"/>
  <c r="A114" i="11" s="1"/>
  <c r="F113" i="11" s="1"/>
  <c r="B115" i="11"/>
  <c r="B116" i="11"/>
  <c r="B117" i="11"/>
  <c r="B118" i="11"/>
  <c r="A118" i="11" s="1"/>
  <c r="F117" i="11" s="1"/>
  <c r="B119" i="11"/>
  <c r="B120" i="11"/>
  <c r="B121" i="11"/>
  <c r="B122" i="11"/>
  <c r="A122" i="11" s="1"/>
  <c r="F121" i="11" s="1"/>
  <c r="B123" i="11"/>
  <c r="B124" i="11"/>
  <c r="B125" i="11"/>
  <c r="B126" i="11"/>
  <c r="A126" i="11" s="1"/>
  <c r="F125" i="11" s="1"/>
  <c r="B127" i="11"/>
  <c r="B128" i="11"/>
  <c r="B129" i="11"/>
  <c r="B130" i="11"/>
  <c r="A130" i="11" s="1"/>
  <c r="F129" i="11" s="1"/>
  <c r="B131" i="11"/>
  <c r="B132" i="11"/>
  <c r="B133" i="11"/>
  <c r="B134" i="11"/>
  <c r="A134" i="11" s="1"/>
  <c r="F133" i="11" s="1"/>
  <c r="B135" i="11"/>
  <c r="B136" i="11"/>
  <c r="B137" i="11"/>
  <c r="B138" i="11"/>
  <c r="A138" i="11" s="1"/>
  <c r="F137" i="11" s="1"/>
  <c r="B139" i="11"/>
  <c r="B140" i="11"/>
  <c r="B141" i="11"/>
  <c r="B142" i="11"/>
  <c r="A142" i="11" s="1"/>
  <c r="F141" i="11" s="1"/>
  <c r="B143" i="11"/>
  <c r="B144" i="11"/>
  <c r="B145" i="11"/>
  <c r="B146" i="11"/>
  <c r="A146" i="11" s="1"/>
  <c r="F145" i="11" s="1"/>
  <c r="B147" i="11"/>
  <c r="B148" i="11"/>
  <c r="B149" i="11"/>
  <c r="B150" i="11"/>
  <c r="A150" i="11" s="1"/>
  <c r="F149" i="11" s="1"/>
  <c r="B151" i="11"/>
  <c r="B152" i="11"/>
  <c r="B153" i="11"/>
  <c r="B154" i="11"/>
  <c r="A154" i="11" s="1"/>
  <c r="F153" i="11" s="1"/>
  <c r="B155" i="11"/>
  <c r="B156" i="11"/>
  <c r="B157" i="11"/>
  <c r="B158" i="11"/>
  <c r="A158" i="11" s="1"/>
  <c r="F157" i="11" s="1"/>
  <c r="B159" i="11"/>
  <c r="B160" i="11"/>
  <c r="B161" i="11"/>
  <c r="B162" i="11"/>
  <c r="A162" i="11" s="1"/>
  <c r="F161" i="11" s="1"/>
  <c r="B163" i="11"/>
  <c r="B164" i="11"/>
  <c r="B165" i="11"/>
  <c r="B166" i="11"/>
  <c r="A166" i="11" s="1"/>
  <c r="F165" i="11" s="1"/>
  <c r="B167" i="11"/>
  <c r="B168" i="11"/>
  <c r="B169" i="11"/>
  <c r="B170" i="11"/>
  <c r="A170" i="11" s="1"/>
  <c r="F169" i="11" s="1"/>
  <c r="B171" i="11"/>
  <c r="B172" i="11"/>
  <c r="B173" i="11"/>
  <c r="B174" i="11"/>
  <c r="A174" i="11" s="1"/>
  <c r="F173" i="11" s="1"/>
  <c r="B175" i="11"/>
  <c r="B176" i="11"/>
  <c r="B177" i="11"/>
  <c r="B178" i="11"/>
  <c r="A178" i="11" s="1"/>
  <c r="F177" i="11" s="1"/>
  <c r="B179" i="11"/>
  <c r="B180" i="11"/>
  <c r="B181" i="11"/>
  <c r="B182" i="11"/>
  <c r="A182" i="11" s="1"/>
  <c r="F181" i="11" s="1"/>
  <c r="B183" i="11"/>
  <c r="B184" i="11"/>
  <c r="B185" i="11"/>
  <c r="B186" i="11"/>
  <c r="A186" i="11" s="1"/>
  <c r="F185" i="11" s="1"/>
  <c r="B187" i="11"/>
  <c r="B188" i="11"/>
  <c r="B189" i="11"/>
  <c r="B190" i="11"/>
  <c r="A190" i="11" s="1"/>
  <c r="F189" i="11" s="1"/>
  <c r="B191" i="11"/>
  <c r="B192" i="11"/>
  <c r="B193" i="11"/>
  <c r="B194" i="11"/>
  <c r="A194" i="11" s="1"/>
  <c r="F193" i="11" s="1"/>
  <c r="B195" i="11"/>
  <c r="B196" i="11"/>
  <c r="B197" i="11"/>
  <c r="B198" i="11"/>
  <c r="A198" i="11" s="1"/>
  <c r="F197" i="11" s="1"/>
  <c r="B199" i="11"/>
  <c r="B200" i="11"/>
  <c r="B201" i="11"/>
  <c r="B202" i="11"/>
  <c r="A202" i="11" s="1"/>
  <c r="F201" i="11" s="1"/>
  <c r="B203" i="11"/>
  <c r="B204" i="11"/>
  <c r="B205" i="11"/>
  <c r="B206" i="11"/>
  <c r="A206" i="11" s="1"/>
  <c r="F205" i="11" s="1"/>
  <c r="B207" i="11"/>
  <c r="B208" i="11"/>
  <c r="B209" i="11"/>
  <c r="B210" i="11"/>
  <c r="A210" i="11" s="1"/>
  <c r="F209" i="11" s="1"/>
  <c r="B7" i="11"/>
  <c r="A18" i="11"/>
  <c r="A19" i="11"/>
  <c r="F21" i="11"/>
  <c r="A23" i="11"/>
  <c r="F22" i="11" s="1"/>
  <c r="E22" i="11"/>
  <c r="A24" i="11"/>
  <c r="F23" i="11" s="1"/>
  <c r="A25" i="11"/>
  <c r="F24" i="11" s="1"/>
  <c r="A27" i="11"/>
  <c r="F26" i="11" s="1"/>
  <c r="A28" i="11"/>
  <c r="F27" i="11" s="1"/>
  <c r="A29" i="11"/>
  <c r="F28" i="11" s="1"/>
  <c r="A31" i="11"/>
  <c r="F30" i="11"/>
  <c r="A32" i="11"/>
  <c r="F31" i="11" s="1"/>
  <c r="E31" i="11"/>
  <c r="A33" i="11"/>
  <c r="F32" i="11" s="1"/>
  <c r="G31" i="11" s="1"/>
  <c r="F33" i="11"/>
  <c r="A36" i="11"/>
  <c r="F35" i="11"/>
  <c r="E35" i="11"/>
  <c r="A37" i="11"/>
  <c r="F36" i="11" s="1"/>
  <c r="G35" i="11" s="1"/>
  <c r="E36" i="11"/>
  <c r="A40" i="11"/>
  <c r="F39" i="11"/>
  <c r="E39" i="11"/>
  <c r="A41" i="11"/>
  <c r="F40" i="11" s="1"/>
  <c r="G39" i="11" s="1"/>
  <c r="E40" i="11"/>
  <c r="A44" i="11"/>
  <c r="F43" i="11"/>
  <c r="E43" i="11"/>
  <c r="A45" i="11"/>
  <c r="F44" i="11" s="1"/>
  <c r="G43" i="11" s="1"/>
  <c r="E44" i="11"/>
  <c r="A48" i="11"/>
  <c r="F47" i="11"/>
  <c r="E47" i="11"/>
  <c r="A49" i="11"/>
  <c r="F48" i="11" s="1"/>
  <c r="G47" i="11" s="1"/>
  <c r="E48" i="11"/>
  <c r="A52" i="11"/>
  <c r="F51" i="11"/>
  <c r="E51" i="11"/>
  <c r="A53" i="11"/>
  <c r="F52" i="11" s="1"/>
  <c r="G51" i="11" s="1"/>
  <c r="E52" i="11"/>
  <c r="A56" i="11"/>
  <c r="F55" i="11"/>
  <c r="E55" i="11"/>
  <c r="A57" i="11"/>
  <c r="F56" i="11" s="1"/>
  <c r="G55" i="11" s="1"/>
  <c r="E56" i="11"/>
  <c r="A60" i="11"/>
  <c r="F59" i="11"/>
  <c r="E59" i="11"/>
  <c r="A61" i="11"/>
  <c r="F60" i="11" s="1"/>
  <c r="G59" i="11" s="1"/>
  <c r="E60" i="11"/>
  <c r="A64" i="11"/>
  <c r="F63" i="11"/>
  <c r="E63" i="11"/>
  <c r="A65" i="11"/>
  <c r="F64" i="11" s="1"/>
  <c r="G63" i="11" s="1"/>
  <c r="E64" i="11"/>
  <c r="A68" i="11"/>
  <c r="F67" i="11"/>
  <c r="E67" i="11"/>
  <c r="A69" i="11"/>
  <c r="F68" i="11" s="1"/>
  <c r="G67" i="11" s="1"/>
  <c r="E68" i="11"/>
  <c r="A72" i="11"/>
  <c r="F71" i="11"/>
  <c r="E71" i="11"/>
  <c r="A73" i="11"/>
  <c r="F72" i="11" s="1"/>
  <c r="G71" i="11" s="1"/>
  <c r="E72" i="11"/>
  <c r="A75" i="11"/>
  <c r="F74" i="11"/>
  <c r="A76" i="11"/>
  <c r="F75" i="11"/>
  <c r="E75" i="11"/>
  <c r="A77" i="11"/>
  <c r="F76" i="11" s="1"/>
  <c r="G75" i="11" s="1"/>
  <c r="E76" i="11"/>
  <c r="A79" i="11"/>
  <c r="F78" i="11"/>
  <c r="A80" i="11"/>
  <c r="F79" i="11"/>
  <c r="E79" i="11"/>
  <c r="A81" i="11"/>
  <c r="F80" i="11" s="1"/>
  <c r="G79" i="11" s="1"/>
  <c r="E80" i="11"/>
  <c r="A83" i="11"/>
  <c r="F82" i="11"/>
  <c r="A84" i="11"/>
  <c r="F83" i="11"/>
  <c r="E83" i="11"/>
  <c r="A85" i="11"/>
  <c r="F84" i="11" s="1"/>
  <c r="G83" i="11" s="1"/>
  <c r="E84" i="11"/>
  <c r="A87" i="11"/>
  <c r="F86" i="11"/>
  <c r="A88" i="11"/>
  <c r="F87" i="11"/>
  <c r="E87" i="11"/>
  <c r="A89" i="11"/>
  <c r="F88" i="11" s="1"/>
  <c r="G87" i="11" s="1"/>
  <c r="E88" i="11"/>
  <c r="A91" i="11"/>
  <c r="F90" i="11"/>
  <c r="A92" i="11"/>
  <c r="F91" i="11"/>
  <c r="E91" i="11"/>
  <c r="A93" i="11"/>
  <c r="F92" i="11" s="1"/>
  <c r="G91" i="11" s="1"/>
  <c r="E92" i="11"/>
  <c r="A95" i="11"/>
  <c r="F94" i="11"/>
  <c r="A96" i="11"/>
  <c r="F95" i="11"/>
  <c r="E95" i="11"/>
  <c r="A97" i="11"/>
  <c r="F96" i="11" s="1"/>
  <c r="G95" i="11" s="1"/>
  <c r="E96" i="11"/>
  <c r="A99" i="11"/>
  <c r="F98" i="11"/>
  <c r="A100" i="11"/>
  <c r="F99" i="11"/>
  <c r="E99" i="11"/>
  <c r="A101" i="11"/>
  <c r="F100" i="11" s="1"/>
  <c r="G99" i="11" s="1"/>
  <c r="E100" i="11"/>
  <c r="A103" i="11"/>
  <c r="F102" i="11"/>
  <c r="A104" i="11"/>
  <c r="F103" i="11"/>
  <c r="E103" i="11"/>
  <c r="A105" i="11"/>
  <c r="F104" i="11" s="1"/>
  <c r="G103" i="11" s="1"/>
  <c r="E104" i="11"/>
  <c r="A107" i="11"/>
  <c r="F106" i="11"/>
  <c r="A108" i="11"/>
  <c r="F107" i="11"/>
  <c r="E107" i="11"/>
  <c r="A109" i="11"/>
  <c r="F108" i="11" s="1"/>
  <c r="G107" i="11" s="1"/>
  <c r="E108" i="11"/>
  <c r="A111" i="11"/>
  <c r="F110" i="11"/>
  <c r="A112" i="11"/>
  <c r="F111" i="11"/>
  <c r="E111" i="11"/>
  <c r="A113" i="11"/>
  <c r="F112" i="11" s="1"/>
  <c r="G111" i="11" s="1"/>
  <c r="E112" i="11"/>
  <c r="A115" i="11"/>
  <c r="F114" i="11"/>
  <c r="A116" i="11"/>
  <c r="F115" i="11"/>
  <c r="E115" i="11"/>
  <c r="A117" i="11"/>
  <c r="F116" i="11" s="1"/>
  <c r="G115" i="11" s="1"/>
  <c r="E116" i="11"/>
  <c r="A119" i="11"/>
  <c r="F118" i="11"/>
  <c r="A120" i="11"/>
  <c r="F119" i="11"/>
  <c r="E119" i="11"/>
  <c r="A121" i="11"/>
  <c r="F120" i="11" s="1"/>
  <c r="G119" i="11" s="1"/>
  <c r="E120" i="11"/>
  <c r="A123" i="11"/>
  <c r="F122" i="11"/>
  <c r="A124" i="11"/>
  <c r="F123" i="11"/>
  <c r="E123" i="11"/>
  <c r="A125" i="11"/>
  <c r="F124" i="11" s="1"/>
  <c r="G123" i="11" s="1"/>
  <c r="E124" i="11"/>
  <c r="A127" i="11"/>
  <c r="F126" i="11"/>
  <c r="A128" i="11"/>
  <c r="F127" i="11"/>
  <c r="E127" i="11"/>
  <c r="A129" i="11"/>
  <c r="F128" i="11" s="1"/>
  <c r="G127" i="11" s="1"/>
  <c r="E128" i="11"/>
  <c r="A131" i="11"/>
  <c r="F130" i="11"/>
  <c r="A132" i="11"/>
  <c r="F131" i="11"/>
  <c r="E131" i="11"/>
  <c r="A133" i="11"/>
  <c r="F132" i="11" s="1"/>
  <c r="G131" i="11" s="1"/>
  <c r="E132" i="11"/>
  <c r="A135" i="11"/>
  <c r="F134" i="11"/>
  <c r="A136" i="11"/>
  <c r="F135" i="11"/>
  <c r="E135" i="11"/>
  <c r="A137" i="11"/>
  <c r="F136" i="11" s="1"/>
  <c r="G135" i="11" s="1"/>
  <c r="E136" i="11"/>
  <c r="A139" i="11"/>
  <c r="F138" i="11"/>
  <c r="A140" i="11"/>
  <c r="F139" i="11"/>
  <c r="E139" i="11"/>
  <c r="A141" i="11"/>
  <c r="F140" i="11" s="1"/>
  <c r="G139" i="11" s="1"/>
  <c r="E140" i="11"/>
  <c r="A143" i="11"/>
  <c r="F142" i="11"/>
  <c r="A144" i="11"/>
  <c r="F143" i="11"/>
  <c r="E143" i="11"/>
  <c r="A145" i="11"/>
  <c r="F144" i="11" s="1"/>
  <c r="G143" i="11" s="1"/>
  <c r="E144" i="11"/>
  <c r="A147" i="11"/>
  <c r="F146" i="11"/>
  <c r="A148" i="11"/>
  <c r="F147" i="11"/>
  <c r="E147" i="11"/>
  <c r="A149" i="11"/>
  <c r="F148" i="11" s="1"/>
  <c r="G147" i="11" s="1"/>
  <c r="E148" i="11"/>
  <c r="A151" i="11"/>
  <c r="F150" i="11"/>
  <c r="A152" i="11"/>
  <c r="F151" i="11"/>
  <c r="E151" i="11"/>
  <c r="A153" i="11"/>
  <c r="F152" i="11" s="1"/>
  <c r="G151" i="11" s="1"/>
  <c r="E152" i="11"/>
  <c r="A155" i="11"/>
  <c r="F154" i="11"/>
  <c r="A156" i="11"/>
  <c r="F155" i="11"/>
  <c r="E155" i="11"/>
  <c r="A157" i="11"/>
  <c r="F156" i="11" s="1"/>
  <c r="G155" i="11" s="1"/>
  <c r="E156" i="11"/>
  <c r="A159" i="11"/>
  <c r="F158" i="11"/>
  <c r="A160" i="11"/>
  <c r="F159" i="11"/>
  <c r="E159" i="11"/>
  <c r="A161" i="11"/>
  <c r="F160" i="11" s="1"/>
  <c r="G159" i="11" s="1"/>
  <c r="E160" i="11"/>
  <c r="A163" i="11"/>
  <c r="F162" i="11"/>
  <c r="A164" i="11"/>
  <c r="F163" i="11"/>
  <c r="E163" i="11"/>
  <c r="A165" i="11"/>
  <c r="F164" i="11" s="1"/>
  <c r="G163" i="11" s="1"/>
  <c r="E164" i="11"/>
  <c r="A167" i="11"/>
  <c r="F166" i="11"/>
  <c r="A168" i="11"/>
  <c r="F167" i="11"/>
  <c r="E167" i="11"/>
  <c r="A169" i="11"/>
  <c r="F168" i="11" s="1"/>
  <c r="G167" i="11" s="1"/>
  <c r="E168" i="11"/>
  <c r="A171" i="11"/>
  <c r="F170" i="11"/>
  <c r="A172" i="11"/>
  <c r="F171" i="11"/>
  <c r="E171" i="11"/>
  <c r="A173" i="11"/>
  <c r="F172" i="11" s="1"/>
  <c r="G171" i="11" s="1"/>
  <c r="E172" i="11"/>
  <c r="A175" i="11"/>
  <c r="F174" i="11"/>
  <c r="A176" i="11"/>
  <c r="F175" i="11"/>
  <c r="E175" i="11"/>
  <c r="A177" i="11"/>
  <c r="F176" i="11" s="1"/>
  <c r="G175" i="11" s="1"/>
  <c r="E176" i="11"/>
  <c r="A179" i="11"/>
  <c r="F178" i="11"/>
  <c r="A180" i="11"/>
  <c r="F179" i="11"/>
  <c r="E179" i="11"/>
  <c r="A181" i="11"/>
  <c r="F180" i="11" s="1"/>
  <c r="G179" i="11" s="1"/>
  <c r="E180" i="11"/>
  <c r="A183" i="11"/>
  <c r="F182" i="11"/>
  <c r="A184" i="11"/>
  <c r="F183" i="11"/>
  <c r="E183" i="11"/>
  <c r="A185" i="11"/>
  <c r="F184" i="11" s="1"/>
  <c r="G183" i="11" s="1"/>
  <c r="E184" i="11"/>
  <c r="A187" i="11"/>
  <c r="F186" i="11"/>
  <c r="A188" i="11"/>
  <c r="F187" i="11"/>
  <c r="E187" i="11"/>
  <c r="A189" i="11"/>
  <c r="F188" i="11" s="1"/>
  <c r="G187" i="11" s="1"/>
  <c r="E188" i="11"/>
  <c r="A191" i="11"/>
  <c r="F190" i="11"/>
  <c r="A192" i="11"/>
  <c r="F191" i="11"/>
  <c r="E191" i="11"/>
  <c r="A193" i="11"/>
  <c r="F192" i="11" s="1"/>
  <c r="G191" i="11" s="1"/>
  <c r="E192" i="11"/>
  <c r="A195" i="11"/>
  <c r="F194" i="11"/>
  <c r="A196" i="11"/>
  <c r="F195" i="11"/>
  <c r="E195" i="11"/>
  <c r="A197" i="11"/>
  <c r="F196" i="11" s="1"/>
  <c r="G195" i="11" s="1"/>
  <c r="E196" i="11"/>
  <c r="A199" i="11"/>
  <c r="F198" i="11"/>
  <c r="A200" i="11"/>
  <c r="F199" i="11"/>
  <c r="E199" i="11"/>
  <c r="A201" i="11"/>
  <c r="F200" i="11" s="1"/>
  <c r="G199" i="11" s="1"/>
  <c r="E200" i="11"/>
  <c r="A203" i="11"/>
  <c r="F202" i="11"/>
  <c r="A204" i="11"/>
  <c r="F203" i="11"/>
  <c r="E203" i="11"/>
  <c r="A205" i="11"/>
  <c r="F204" i="11" s="1"/>
  <c r="G203" i="11" s="1"/>
  <c r="E204" i="11"/>
  <c r="A207" i="11"/>
  <c r="F206" i="11"/>
  <c r="A208" i="11"/>
  <c r="F207" i="11"/>
  <c r="E207" i="11"/>
  <c r="A209" i="11"/>
  <c r="F208" i="11" s="1"/>
  <c r="G207" i="11" s="1"/>
  <c r="E208" i="11"/>
  <c r="F210" i="11"/>
  <c r="G166" i="23" l="1"/>
  <c r="G102" i="23"/>
  <c r="G194" i="23"/>
  <c r="G183" i="23"/>
  <c r="G171" i="23"/>
  <c r="G150" i="23"/>
  <c r="G138" i="23"/>
  <c r="G107" i="23"/>
  <c r="G86" i="23"/>
  <c r="G178" i="23"/>
  <c r="G155" i="23"/>
  <c r="G122" i="23"/>
  <c r="G91" i="23"/>
  <c r="G79" i="23"/>
  <c r="G75" i="23"/>
  <c r="G73" i="23"/>
  <c r="G36" i="23"/>
  <c r="G167" i="23"/>
  <c r="G161" i="23"/>
  <c r="G119" i="23"/>
  <c r="G103" i="23"/>
  <c r="G87" i="23"/>
  <c r="F43" i="23"/>
  <c r="G38" i="23"/>
  <c r="G19" i="23"/>
  <c r="G190" i="23"/>
  <c r="G145" i="23"/>
  <c r="G135" i="23"/>
  <c r="G129" i="23"/>
  <c r="G202" i="23"/>
  <c r="G173" i="23"/>
  <c r="G157" i="23"/>
  <c r="G147" i="23"/>
  <c r="G140" i="23"/>
  <c r="G131" i="23"/>
  <c r="G124" i="23"/>
  <c r="G115" i="23"/>
  <c r="G108" i="23"/>
  <c r="G99" i="23"/>
  <c r="G92" i="23"/>
  <c r="G83" i="23"/>
  <c r="G76" i="23"/>
  <c r="F63" i="23"/>
  <c r="F47" i="23"/>
  <c r="G34" i="23"/>
  <c r="G179" i="23"/>
  <c r="G151" i="23"/>
  <c r="A19" i="23"/>
  <c r="G172" i="23"/>
  <c r="G163" i="23"/>
  <c r="G180" i="23"/>
  <c r="G168" i="23"/>
  <c r="G159" i="23"/>
  <c r="G152" i="23"/>
  <c r="G143" i="23"/>
  <c r="G136" i="23"/>
  <c r="G127" i="23"/>
  <c r="G120" i="23"/>
  <c r="G111" i="23"/>
  <c r="G104" i="23"/>
  <c r="G95" i="23"/>
  <c r="G88" i="23"/>
  <c r="F67" i="23"/>
  <c r="F51" i="23"/>
  <c r="G23" i="23"/>
  <c r="G198" i="23"/>
  <c r="G187" i="23"/>
  <c r="G156" i="23"/>
  <c r="G175" i="23"/>
  <c r="G210" i="23"/>
  <c r="G188" i="23"/>
  <c r="F36" i="23"/>
  <c r="G35" i="23" s="1"/>
  <c r="G87" i="22"/>
  <c r="G38" i="22"/>
  <c r="G196" i="22"/>
  <c r="G197" i="22"/>
  <c r="G192" i="22"/>
  <c r="G193" i="22"/>
  <c r="G119" i="22"/>
  <c r="G165" i="22"/>
  <c r="G163" i="22"/>
  <c r="G159" i="22"/>
  <c r="G123" i="22"/>
  <c r="G107" i="22"/>
  <c r="G95" i="22"/>
  <c r="G92" i="22"/>
  <c r="G75" i="22"/>
  <c r="G26" i="22"/>
  <c r="G24" i="22"/>
  <c r="G199" i="22"/>
  <c r="G179" i="22"/>
  <c r="G180" i="22"/>
  <c r="G148" i="22"/>
  <c r="G208" i="22"/>
  <c r="G195" i="22"/>
  <c r="G191" i="22"/>
  <c r="G155" i="22"/>
  <c r="G151" i="22"/>
  <c r="G132" i="22"/>
  <c r="G133" i="22"/>
  <c r="G128" i="22"/>
  <c r="G115" i="22"/>
  <c r="G100" i="22"/>
  <c r="G83" i="22"/>
  <c r="G71" i="22"/>
  <c r="F60" i="22"/>
  <c r="G34" i="22"/>
  <c r="G160" i="22"/>
  <c r="G161" i="22"/>
  <c r="G184" i="22"/>
  <c r="G112" i="22"/>
  <c r="G96" i="22"/>
  <c r="G3" i="22"/>
  <c r="G168" i="22"/>
  <c r="G141" i="22"/>
  <c r="G117" i="22"/>
  <c r="G101" i="22"/>
  <c r="G85" i="22"/>
  <c r="F37" i="22"/>
  <c r="G36" i="22" s="1"/>
  <c r="G171" i="22"/>
  <c r="G31" i="22"/>
  <c r="G203" i="22"/>
  <c r="G189" i="22"/>
  <c r="G185" i="22"/>
  <c r="G156" i="22"/>
  <c r="G152" i="22"/>
  <c r="G144" i="22"/>
  <c r="G139" i="22"/>
  <c r="G125" i="22"/>
  <c r="G120" i="22"/>
  <c r="G113" i="22"/>
  <c r="G104" i="22"/>
  <c r="G97" i="22"/>
  <c r="G88" i="22"/>
  <c r="G81" i="22"/>
  <c r="G72" i="22"/>
  <c r="F56" i="22"/>
  <c r="G39" i="22"/>
  <c r="G32" i="22"/>
  <c r="G21" i="22"/>
  <c r="G176" i="22"/>
  <c r="G80" i="22"/>
  <c r="G200" i="22"/>
  <c r="G173" i="22"/>
  <c r="G136" i="22"/>
  <c r="F69" i="22"/>
  <c r="G205" i="21"/>
  <c r="G124" i="21"/>
  <c r="G108" i="21"/>
  <c r="G104" i="21"/>
  <c r="G48" i="21"/>
  <c r="G197" i="21"/>
  <c r="G65" i="21"/>
  <c r="G49" i="21"/>
  <c r="G181" i="21"/>
  <c r="G115" i="21"/>
  <c r="G201" i="21"/>
  <c r="G194" i="21"/>
  <c r="G178" i="21"/>
  <c r="G169" i="21"/>
  <c r="G164" i="21"/>
  <c r="G157" i="21"/>
  <c r="G148" i="21"/>
  <c r="G141" i="21"/>
  <c r="G132" i="21"/>
  <c r="G125" i="21"/>
  <c r="F97" i="21"/>
  <c r="G62" i="21"/>
  <c r="G56" i="21"/>
  <c r="G184" i="21"/>
  <c r="G185" i="21"/>
  <c r="G116" i="21"/>
  <c r="G109" i="21"/>
  <c r="G100" i="21"/>
  <c r="G72" i="21"/>
  <c r="G66" i="21"/>
  <c r="G50" i="21"/>
  <c r="G46" i="21"/>
  <c r="G198" i="21"/>
  <c r="G191" i="21"/>
  <c r="G189" i="21"/>
  <c r="G182" i="21"/>
  <c r="G175" i="21"/>
  <c r="G173" i="21"/>
  <c r="G162" i="21"/>
  <c r="G155" i="21"/>
  <c r="G153" i="21"/>
  <c r="G146" i="21"/>
  <c r="G139" i="21"/>
  <c r="G137" i="21"/>
  <c r="G130" i="21"/>
  <c r="G122" i="21"/>
  <c r="G120" i="21"/>
  <c r="G113" i="21"/>
  <c r="G106" i="21"/>
  <c r="G77" i="21"/>
  <c r="G60" i="21"/>
  <c r="G57" i="21"/>
  <c r="G44" i="21"/>
  <c r="G36" i="21"/>
  <c r="G28" i="21"/>
  <c r="G200" i="21"/>
  <c r="G112" i="21"/>
  <c r="G99" i="21"/>
  <c r="G4" i="21"/>
  <c r="F98" i="21"/>
  <c r="G98" i="21" s="1"/>
  <c r="F90" i="21"/>
  <c r="F82" i="21"/>
  <c r="G70" i="21"/>
  <c r="G54" i="21"/>
  <c r="G42" i="21"/>
  <c r="G34" i="21"/>
  <c r="G26" i="21"/>
  <c r="F77" i="20"/>
  <c r="G70" i="20"/>
  <c r="G168" i="20"/>
  <c r="G86" i="20"/>
  <c r="G61" i="20"/>
  <c r="F52" i="20"/>
  <c r="G52" i="20" s="1"/>
  <c r="F54" i="20"/>
  <c r="G53" i="20" s="1"/>
  <c r="G202" i="20"/>
  <c r="G77" i="20"/>
  <c r="G73" i="20"/>
  <c r="F68" i="20"/>
  <c r="F70" i="20"/>
  <c r="G69" i="20" s="1"/>
  <c r="F48" i="20"/>
  <c r="F50" i="20"/>
  <c r="G49" i="20" s="1"/>
  <c r="F84" i="20"/>
  <c r="F86" i="20"/>
  <c r="G85" i="20" s="1"/>
  <c r="F44" i="20"/>
  <c r="F46" i="20"/>
  <c r="G45" i="20" s="1"/>
  <c r="G177" i="20"/>
  <c r="G137" i="20"/>
  <c r="F79" i="20"/>
  <c r="G78" i="20" s="1"/>
  <c r="G174" i="20"/>
  <c r="G166" i="20"/>
  <c r="G152" i="20"/>
  <c r="G145" i="20"/>
  <c r="G118" i="20"/>
  <c r="F80" i="20"/>
  <c r="F73" i="20"/>
  <c r="G72" i="20" s="1"/>
  <c r="F51" i="20"/>
  <c r="G50" i="20" s="1"/>
  <c r="G206" i="20"/>
  <c r="G198" i="20"/>
  <c r="G184" i="20"/>
  <c r="G81" i="20"/>
  <c r="G68" i="20"/>
  <c r="G148" i="20"/>
  <c r="G134" i="20"/>
  <c r="G129" i="20"/>
  <c r="G121" i="20"/>
  <c r="F83" i="20"/>
  <c r="G82" i="20" s="1"/>
  <c r="F67" i="20"/>
  <c r="G66" i="20" s="1"/>
  <c r="G196" i="20"/>
  <c r="G142" i="20"/>
  <c r="G188" i="20"/>
  <c r="G180" i="20"/>
  <c r="G169" i="20"/>
  <c r="G151" i="20"/>
  <c r="G111" i="20"/>
  <c r="G84" i="20"/>
  <c r="G65" i="20"/>
  <c r="F63" i="20"/>
  <c r="G62" i="20" s="1"/>
  <c r="G4" i="20"/>
  <c r="G156" i="20"/>
  <c r="G126" i="20"/>
  <c r="F113" i="20"/>
  <c r="G112" i="20" s="1"/>
  <c r="F64" i="20"/>
  <c r="F57" i="20"/>
  <c r="G56" i="20" s="1"/>
  <c r="F47" i="20"/>
  <c r="G46" i="20" s="1"/>
  <c r="G32" i="20"/>
  <c r="G24" i="20"/>
  <c r="G190" i="20"/>
  <c r="G164" i="20"/>
  <c r="F106" i="20"/>
  <c r="F98" i="20"/>
  <c r="F90" i="20"/>
  <c r="G36" i="20"/>
  <c r="G33" i="20"/>
  <c r="G28" i="20"/>
  <c r="G25" i="20"/>
  <c r="G19" i="20"/>
  <c r="G190" i="11"/>
  <c r="G206" i="11"/>
  <c r="G142" i="11"/>
  <c r="G62" i="11"/>
  <c r="G46" i="11"/>
  <c r="G194" i="11"/>
  <c r="G162" i="11"/>
  <c r="G130" i="11"/>
  <c r="G98" i="11"/>
  <c r="G32" i="11"/>
  <c r="G110" i="11"/>
  <c r="G94" i="11"/>
  <c r="G208" i="11"/>
  <c r="G205" i="11"/>
  <c r="G204" i="11"/>
  <c r="G200" i="11"/>
  <c r="G196" i="11"/>
  <c r="G192" i="11"/>
  <c r="G188" i="11"/>
  <c r="G189" i="11"/>
  <c r="G184" i="11"/>
  <c r="G180" i="11"/>
  <c r="G176" i="11"/>
  <c r="G173" i="11"/>
  <c r="G172" i="11"/>
  <c r="G168" i="11"/>
  <c r="G164" i="11"/>
  <c r="G160" i="11"/>
  <c r="G157" i="11"/>
  <c r="G156" i="11"/>
  <c r="G152" i="11"/>
  <c r="G148" i="11"/>
  <c r="G144" i="11"/>
  <c r="G140" i="11"/>
  <c r="G141" i="11"/>
  <c r="G136" i="11"/>
  <c r="G132" i="11"/>
  <c r="G128" i="11"/>
  <c r="G124" i="11"/>
  <c r="G125" i="11"/>
  <c r="G120" i="11"/>
  <c r="G116" i="11"/>
  <c r="G112" i="11"/>
  <c r="G108" i="11"/>
  <c r="G109" i="11"/>
  <c r="G104" i="11"/>
  <c r="G100" i="11"/>
  <c r="G96" i="11"/>
  <c r="G93" i="11"/>
  <c r="G92" i="11"/>
  <c r="G88" i="11"/>
  <c r="G84" i="11"/>
  <c r="G80" i="11"/>
  <c r="G77" i="11"/>
  <c r="G76" i="11"/>
  <c r="G72" i="11"/>
  <c r="G68" i="11"/>
  <c r="G64" i="11"/>
  <c r="G60" i="11"/>
  <c r="G56" i="11"/>
  <c r="G52" i="11"/>
  <c r="G48" i="11"/>
  <c r="G44" i="11"/>
  <c r="G40" i="11"/>
  <c r="G36" i="11"/>
  <c r="G28" i="11"/>
  <c r="E19" i="11"/>
  <c r="E20" i="11"/>
  <c r="G20" i="11" s="1"/>
  <c r="E24" i="11"/>
  <c r="G24" i="11" s="1"/>
  <c r="E28" i="11"/>
  <c r="E32" i="11"/>
  <c r="F4" i="11"/>
  <c r="E18" i="11"/>
  <c r="E21" i="11"/>
  <c r="G21" i="11" s="1"/>
  <c r="E25" i="11"/>
  <c r="G25" i="11" s="1"/>
  <c r="E29" i="11"/>
  <c r="E33" i="11"/>
  <c r="G33" i="11" s="1"/>
  <c r="G19" i="11"/>
  <c r="E206" i="11"/>
  <c r="E202" i="11"/>
  <c r="G202" i="11" s="1"/>
  <c r="E198" i="11"/>
  <c r="G198" i="11" s="1"/>
  <c r="E194" i="11"/>
  <c r="E190" i="11"/>
  <c r="E186" i="11"/>
  <c r="G186" i="11" s="1"/>
  <c r="E182" i="11"/>
  <c r="G182" i="11" s="1"/>
  <c r="E178" i="11"/>
  <c r="G178" i="11" s="1"/>
  <c r="E174" i="11"/>
  <c r="G174" i="11" s="1"/>
  <c r="E170" i="11"/>
  <c r="G170" i="11" s="1"/>
  <c r="E166" i="11"/>
  <c r="G166" i="11" s="1"/>
  <c r="E162" i="11"/>
  <c r="E158" i="11"/>
  <c r="G158" i="11" s="1"/>
  <c r="E154" i="11"/>
  <c r="G154" i="11" s="1"/>
  <c r="E150" i="11"/>
  <c r="G150" i="11" s="1"/>
  <c r="E146" i="11"/>
  <c r="G146" i="11" s="1"/>
  <c r="E142" i="11"/>
  <c r="E138" i="11"/>
  <c r="G138" i="11" s="1"/>
  <c r="E134" i="11"/>
  <c r="G134" i="11" s="1"/>
  <c r="E130" i="11"/>
  <c r="E126" i="11"/>
  <c r="G126" i="11" s="1"/>
  <c r="E122" i="11"/>
  <c r="G122" i="11" s="1"/>
  <c r="E118" i="11"/>
  <c r="G118" i="11" s="1"/>
  <c r="E114" i="11"/>
  <c r="G114" i="11" s="1"/>
  <c r="E110" i="11"/>
  <c r="E106" i="11"/>
  <c r="G106" i="11" s="1"/>
  <c r="E102" i="11"/>
  <c r="G102" i="11" s="1"/>
  <c r="E98" i="11"/>
  <c r="E94" i="11"/>
  <c r="E90" i="11"/>
  <c r="G90" i="11" s="1"/>
  <c r="E86" i="11"/>
  <c r="G86" i="11" s="1"/>
  <c r="E82" i="11"/>
  <c r="G82" i="11" s="1"/>
  <c r="E78" i="11"/>
  <c r="G78" i="11" s="1"/>
  <c r="E74" i="11"/>
  <c r="G74" i="11" s="1"/>
  <c r="E70" i="11"/>
  <c r="G70" i="11" s="1"/>
  <c r="E66" i="11"/>
  <c r="G66" i="11" s="1"/>
  <c r="E62" i="11"/>
  <c r="E58" i="11"/>
  <c r="G58" i="11" s="1"/>
  <c r="E54" i="11"/>
  <c r="G54" i="11" s="1"/>
  <c r="E50" i="11"/>
  <c r="G50" i="11" s="1"/>
  <c r="E46" i="11"/>
  <c r="E42" i="11"/>
  <c r="G42" i="11" s="1"/>
  <c r="E38" i="11"/>
  <c r="G38" i="11" s="1"/>
  <c r="E34" i="11"/>
  <c r="G34" i="11" s="1"/>
  <c r="E26" i="11"/>
  <c r="G26" i="11" s="1"/>
  <c r="E23" i="11"/>
  <c r="G23" i="11" s="1"/>
  <c r="G4" i="11"/>
  <c r="E210" i="11"/>
  <c r="G210" i="11" s="1"/>
  <c r="E209" i="11"/>
  <c r="G209" i="11" s="1"/>
  <c r="E205" i="11"/>
  <c r="E201" i="11"/>
  <c r="G201" i="11" s="1"/>
  <c r="E197" i="11"/>
  <c r="G197" i="11" s="1"/>
  <c r="E193" i="11"/>
  <c r="G193" i="11" s="1"/>
  <c r="E189" i="11"/>
  <c r="E185" i="11"/>
  <c r="G185" i="11" s="1"/>
  <c r="E181" i="11"/>
  <c r="G181" i="11" s="1"/>
  <c r="E177" i="11"/>
  <c r="G177" i="11" s="1"/>
  <c r="E173" i="11"/>
  <c r="E169" i="11"/>
  <c r="G169" i="11" s="1"/>
  <c r="E165" i="11"/>
  <c r="G165" i="11" s="1"/>
  <c r="E161" i="11"/>
  <c r="G161" i="11" s="1"/>
  <c r="E157" i="11"/>
  <c r="E153" i="11"/>
  <c r="G153" i="11" s="1"/>
  <c r="E149" i="11"/>
  <c r="G149" i="11" s="1"/>
  <c r="E145" i="11"/>
  <c r="G145" i="11" s="1"/>
  <c r="E141" i="11"/>
  <c r="E137" i="11"/>
  <c r="G137" i="11" s="1"/>
  <c r="E133" i="11"/>
  <c r="G133" i="11" s="1"/>
  <c r="E129" i="11"/>
  <c r="G129" i="11" s="1"/>
  <c r="E125" i="11"/>
  <c r="E121" i="11"/>
  <c r="G121" i="11" s="1"/>
  <c r="E117" i="11"/>
  <c r="G117" i="11" s="1"/>
  <c r="E113" i="11"/>
  <c r="G113" i="11" s="1"/>
  <c r="E109" i="11"/>
  <c r="E105" i="11"/>
  <c r="G105" i="11" s="1"/>
  <c r="E101" i="11"/>
  <c r="G101" i="11" s="1"/>
  <c r="E97" i="11"/>
  <c r="G97" i="11" s="1"/>
  <c r="E93" i="11"/>
  <c r="E89" i="11"/>
  <c r="G89" i="11" s="1"/>
  <c r="E85" i="11"/>
  <c r="G85" i="11" s="1"/>
  <c r="E81" i="11"/>
  <c r="G81" i="11" s="1"/>
  <c r="E77" i="11"/>
  <c r="E73" i="11"/>
  <c r="G73" i="11" s="1"/>
  <c r="E69" i="11"/>
  <c r="G69" i="11" s="1"/>
  <c r="E65" i="11"/>
  <c r="G65" i="11" s="1"/>
  <c r="E61" i="11"/>
  <c r="G61" i="11" s="1"/>
  <c r="E57" i="11"/>
  <c r="G57" i="11" s="1"/>
  <c r="E53" i="11"/>
  <c r="G53" i="11" s="1"/>
  <c r="E49" i="11"/>
  <c r="G49" i="11" s="1"/>
  <c r="E45" i="11"/>
  <c r="G45" i="11" s="1"/>
  <c r="E41" i="11"/>
  <c r="G41" i="11" s="1"/>
  <c r="E37" i="11"/>
  <c r="G37" i="11" s="1"/>
  <c r="E30" i="11"/>
  <c r="G30" i="11" s="1"/>
  <c r="E27" i="11"/>
  <c r="G27" i="11" s="1"/>
  <c r="G3" i="11"/>
  <c r="G29" i="11"/>
  <c r="G22" i="11"/>
  <c r="G196" i="23"/>
  <c r="G195" i="23"/>
  <c r="G191" i="23"/>
  <c r="G199" i="23"/>
  <c r="G203" i="23"/>
  <c r="G3" i="23"/>
  <c r="G192" i="23"/>
  <c r="G189" i="23"/>
  <c r="G181" i="23"/>
  <c r="G71" i="23"/>
  <c r="G72" i="23"/>
  <c r="F58" i="23"/>
  <c r="G57" i="23" s="1"/>
  <c r="F56" i="23"/>
  <c r="G55" i="23" s="1"/>
  <c r="G21" i="23"/>
  <c r="G204" i="23"/>
  <c r="F62" i="23"/>
  <c r="G61" i="23" s="1"/>
  <c r="F60" i="23"/>
  <c r="G59" i="23" s="1"/>
  <c r="F46" i="23"/>
  <c r="F44" i="23"/>
  <c r="G43" i="23" s="1"/>
  <c r="F42" i="23"/>
  <c r="G41" i="23" s="1"/>
  <c r="F40" i="23"/>
  <c r="G39" i="23" s="1"/>
  <c r="G208" i="23"/>
  <c r="G209" i="23"/>
  <c r="G197" i="23"/>
  <c r="G185" i="23"/>
  <c r="G177" i="23"/>
  <c r="G164" i="23"/>
  <c r="G148" i="23"/>
  <c r="G132" i="23"/>
  <c r="G116" i="23"/>
  <c r="G100" i="23"/>
  <c r="G84" i="23"/>
  <c r="F66" i="23"/>
  <c r="G66" i="23" s="1"/>
  <c r="F64" i="23"/>
  <c r="G63" i="23" s="1"/>
  <c r="F50" i="23"/>
  <c r="F48" i="23"/>
  <c r="G47" i="23" s="1"/>
  <c r="G26" i="23"/>
  <c r="G188" i="22"/>
  <c r="G153" i="22"/>
  <c r="G201" i="23"/>
  <c r="G160" i="23"/>
  <c r="G144" i="23"/>
  <c r="G128" i="23"/>
  <c r="G112" i="23"/>
  <c r="G96" i="23"/>
  <c r="G80" i="23"/>
  <c r="F70" i="23"/>
  <c r="F68" i="23"/>
  <c r="G67" i="23" s="1"/>
  <c r="F54" i="23"/>
  <c r="F52" i="23"/>
  <c r="G51" i="23" s="1"/>
  <c r="G42" i="23"/>
  <c r="G31" i="23"/>
  <c r="G25" i="23"/>
  <c r="G22" i="23"/>
  <c r="G206" i="22"/>
  <c r="G205" i="22"/>
  <c r="G201" i="22"/>
  <c r="G137" i="22"/>
  <c r="F69" i="23"/>
  <c r="G68" i="23" s="1"/>
  <c r="F65" i="23"/>
  <c r="F61" i="23"/>
  <c r="G60" i="23" s="1"/>
  <c r="F57" i="23"/>
  <c r="G56" i="23" s="1"/>
  <c r="F53" i="23"/>
  <c r="G52" i="23" s="1"/>
  <c r="F49" i="23"/>
  <c r="F45" i="23"/>
  <c r="G209" i="22"/>
  <c r="G194" i="22"/>
  <c r="G178" i="22"/>
  <c r="G162" i="22"/>
  <c r="G146" i="22"/>
  <c r="G130" i="22"/>
  <c r="G122" i="22"/>
  <c r="F67" i="22"/>
  <c r="F65" i="22"/>
  <c r="G64" i="22" s="1"/>
  <c r="F51" i="22"/>
  <c r="F49" i="22"/>
  <c r="G48" i="22" s="1"/>
  <c r="G28" i="23"/>
  <c r="G24" i="23"/>
  <c r="G20" i="23"/>
  <c r="G210" i="22"/>
  <c r="G4" i="22"/>
  <c r="G198" i="22"/>
  <c r="G182" i="22"/>
  <c r="G166" i="22"/>
  <c r="G150" i="22"/>
  <c r="G134" i="22"/>
  <c r="G124" i="22"/>
  <c r="G116" i="22"/>
  <c r="G109" i="22"/>
  <c r="G93" i="22"/>
  <c r="G77" i="22"/>
  <c r="G68" i="22"/>
  <c r="F55" i="22"/>
  <c r="G54" i="22" s="1"/>
  <c r="F53" i="22"/>
  <c r="G52" i="22" s="1"/>
  <c r="G28" i="22"/>
  <c r="E21" i="23"/>
  <c r="E25" i="23"/>
  <c r="E29" i="23"/>
  <c r="G29" i="23" s="1"/>
  <c r="G202" i="22"/>
  <c r="G186" i="22"/>
  <c r="G170" i="22"/>
  <c r="G154" i="22"/>
  <c r="G138" i="22"/>
  <c r="G126" i="22"/>
  <c r="G118" i="22"/>
  <c r="G105" i="22"/>
  <c r="G89" i="22"/>
  <c r="G73" i="22"/>
  <c r="G63" i="22"/>
  <c r="F59" i="22"/>
  <c r="G59" i="22" s="1"/>
  <c r="F57" i="22"/>
  <c r="G56" i="22" s="1"/>
  <c r="F43" i="22"/>
  <c r="G43" i="22" s="1"/>
  <c r="F41" i="22"/>
  <c r="G40" i="22" s="1"/>
  <c r="G67" i="22"/>
  <c r="F63" i="22"/>
  <c r="F61" i="22"/>
  <c r="G60" i="22" s="1"/>
  <c r="G51" i="22"/>
  <c r="F47" i="22"/>
  <c r="G47" i="22" s="1"/>
  <c r="F45" i="22"/>
  <c r="G44" i="22" s="1"/>
  <c r="F70" i="22"/>
  <c r="G69" i="22" s="1"/>
  <c r="F66" i="22"/>
  <c r="F62" i="22"/>
  <c r="G61" i="22" s="1"/>
  <c r="F58" i="22"/>
  <c r="G57" i="22" s="1"/>
  <c r="F54" i="22"/>
  <c r="F50" i="22"/>
  <c r="G49" i="22" s="1"/>
  <c r="F46" i="22"/>
  <c r="G45" i="22" s="1"/>
  <c r="F42" i="22"/>
  <c r="G22" i="22"/>
  <c r="G208" i="21"/>
  <c r="G160" i="21"/>
  <c r="G144" i="21"/>
  <c r="G128" i="21"/>
  <c r="G75" i="21"/>
  <c r="G20" i="22"/>
  <c r="G206" i="21"/>
  <c r="G204" i="21"/>
  <c r="G202" i="21"/>
  <c r="G195" i="21"/>
  <c r="G186" i="21"/>
  <c r="G179" i="21"/>
  <c r="G170" i="21"/>
  <c r="G167" i="21"/>
  <c r="G165" i="21"/>
  <c r="G158" i="21"/>
  <c r="G156" i="21"/>
  <c r="G151" i="21"/>
  <c r="G149" i="21"/>
  <c r="G142" i="21"/>
  <c r="G140" i="21"/>
  <c r="G135" i="21"/>
  <c r="G133" i="21"/>
  <c r="G126" i="21"/>
  <c r="G117" i="21"/>
  <c r="G110" i="21"/>
  <c r="G101" i="21"/>
  <c r="G97" i="21"/>
  <c r="F96" i="21"/>
  <c r="F93" i="21"/>
  <c r="G92" i="21" s="1"/>
  <c r="F95" i="21"/>
  <c r="G94" i="21" s="1"/>
  <c r="F88" i="21"/>
  <c r="F85" i="21"/>
  <c r="G84" i="21" s="1"/>
  <c r="F87" i="21"/>
  <c r="G86" i="21" s="1"/>
  <c r="G73" i="21"/>
  <c r="G209" i="21"/>
  <c r="G199" i="21"/>
  <c r="G190" i="21"/>
  <c r="G183" i="21"/>
  <c r="G174" i="21"/>
  <c r="G163" i="21"/>
  <c r="G161" i="21"/>
  <c r="G154" i="21"/>
  <c r="G152" i="21"/>
  <c r="G147" i="21"/>
  <c r="G145" i="21"/>
  <c r="G138" i="21"/>
  <c r="G136" i="21"/>
  <c r="G131" i="21"/>
  <c r="G129" i="21"/>
  <c r="G121" i="21"/>
  <c r="G114" i="21"/>
  <c r="G105" i="21"/>
  <c r="G76" i="21"/>
  <c r="G96" i="21"/>
  <c r="F89" i="21"/>
  <c r="G88" i="21" s="1"/>
  <c r="F91" i="21"/>
  <c r="G90" i="21" s="1"/>
  <c r="G83" i="21"/>
  <c r="F81" i="21"/>
  <c r="G80" i="21" s="1"/>
  <c r="F83" i="21"/>
  <c r="G82" i="21" s="1"/>
  <c r="E19" i="22"/>
  <c r="G19" i="22" s="1"/>
  <c r="G67" i="21"/>
  <c r="G59" i="21"/>
  <c r="G51" i="21"/>
  <c r="G43" i="21"/>
  <c r="G37" i="21"/>
  <c r="G29" i="21"/>
  <c r="G207" i="20"/>
  <c r="G69" i="21"/>
  <c r="G61" i="21"/>
  <c r="G53" i="21"/>
  <c r="G45" i="21"/>
  <c r="G40" i="21"/>
  <c r="G32" i="21"/>
  <c r="G22" i="21"/>
  <c r="G20" i="21"/>
  <c r="G19" i="21"/>
  <c r="G205" i="20"/>
  <c r="G71" i="21"/>
  <c r="G63" i="21"/>
  <c r="G55" i="21"/>
  <c r="G47" i="21"/>
  <c r="G41" i="21"/>
  <c r="G38" i="21"/>
  <c r="G33" i="21"/>
  <c r="G30" i="21"/>
  <c r="G23" i="21"/>
  <c r="G208" i="20"/>
  <c r="G209" i="20"/>
  <c r="G191" i="20"/>
  <c r="G159" i="20"/>
  <c r="G201" i="20"/>
  <c r="G194" i="20"/>
  <c r="G192" i="20"/>
  <c r="G183" i="20"/>
  <c r="G162" i="20"/>
  <c r="G160" i="20"/>
  <c r="G175" i="20"/>
  <c r="G143" i="20"/>
  <c r="E24" i="21"/>
  <c r="G24" i="21" s="1"/>
  <c r="G199" i="20"/>
  <c r="G185" i="20"/>
  <c r="G178" i="20"/>
  <c r="G176" i="20"/>
  <c r="G167" i="20"/>
  <c r="G153" i="20"/>
  <c r="G146" i="20"/>
  <c r="G144" i="20"/>
  <c r="G138" i="20"/>
  <c r="G135" i="20"/>
  <c r="G75" i="20"/>
  <c r="G59" i="20"/>
  <c r="F105" i="20"/>
  <c r="G104" i="20" s="1"/>
  <c r="F107" i="20"/>
  <c r="G106" i="20" s="1"/>
  <c r="F97" i="20"/>
  <c r="G96" i="20" s="1"/>
  <c r="F99" i="20"/>
  <c r="G98" i="20" s="1"/>
  <c r="F89" i="20"/>
  <c r="G88" i="20" s="1"/>
  <c r="F91" i="20"/>
  <c r="G90" i="20" s="1"/>
  <c r="G203" i="20"/>
  <c r="G195" i="20"/>
  <c r="G187" i="20"/>
  <c r="G179" i="20"/>
  <c r="G171" i="20"/>
  <c r="G163" i="20"/>
  <c r="G155" i="20"/>
  <c r="G147" i="20"/>
  <c r="G139" i="20"/>
  <c r="G132" i="20"/>
  <c r="G127" i="20"/>
  <c r="G124" i="20"/>
  <c r="G119" i="20"/>
  <c r="G116" i="20"/>
  <c r="F108" i="20"/>
  <c r="F110" i="20"/>
  <c r="G109" i="20" s="1"/>
  <c r="F100" i="20"/>
  <c r="F102" i="20"/>
  <c r="G101" i="20" s="1"/>
  <c r="F92" i="20"/>
  <c r="F94" i="20"/>
  <c r="G93" i="20" s="1"/>
  <c r="G83" i="20"/>
  <c r="G76" i="20"/>
  <c r="G60" i="20"/>
  <c r="G51" i="20"/>
  <c r="G48" i="20"/>
  <c r="G43" i="20"/>
  <c r="G44" i="20"/>
  <c r="G40" i="20"/>
  <c r="G197" i="20"/>
  <c r="G189" i="20"/>
  <c r="G181" i="20"/>
  <c r="G173" i="20"/>
  <c r="G165" i="20"/>
  <c r="G157" i="20"/>
  <c r="G149" i="20"/>
  <c r="G141" i="20"/>
  <c r="G133" i="20"/>
  <c r="G130" i="20"/>
  <c r="G125" i="20"/>
  <c r="G122" i="20"/>
  <c r="G117" i="20"/>
  <c r="G113" i="20"/>
  <c r="G105" i="20"/>
  <c r="G103" i="20"/>
  <c r="G100" i="20"/>
  <c r="G97" i="20"/>
  <c r="G95" i="20"/>
  <c r="G89" i="20"/>
  <c r="G87" i="20"/>
  <c r="G80" i="20"/>
  <c r="G64" i="20"/>
  <c r="G55" i="20"/>
  <c r="G37" i="20"/>
  <c r="G29" i="20"/>
  <c r="G21" i="20"/>
  <c r="E83" i="20"/>
  <c r="E79" i="20"/>
  <c r="G79" i="20" s="1"/>
  <c r="E75" i="20"/>
  <c r="E71" i="20"/>
  <c r="G71" i="20" s="1"/>
  <c r="E67" i="20"/>
  <c r="G67" i="20" s="1"/>
  <c r="E63" i="20"/>
  <c r="G63" i="20" s="1"/>
  <c r="E59" i="20"/>
  <c r="E55" i="20"/>
  <c r="E51" i="20"/>
  <c r="E47" i="20"/>
  <c r="G47" i="20" s="1"/>
  <c r="E43" i="20"/>
  <c r="E39" i="20"/>
  <c r="G39" i="20" s="1"/>
  <c r="E35" i="20"/>
  <c r="G35" i="20" s="1"/>
  <c r="E31" i="20"/>
  <c r="G31" i="20" s="1"/>
  <c r="E27" i="20"/>
  <c r="G27" i="20" s="1"/>
  <c r="E23" i="20"/>
  <c r="G23" i="20" s="1"/>
  <c r="G45" i="23" l="1"/>
  <c r="G48" i="23"/>
  <c r="G64" i="23"/>
  <c r="G65" i="22"/>
  <c r="G53" i="22"/>
  <c r="G41" i="22"/>
  <c r="G50" i="22"/>
  <c r="G37" i="22"/>
  <c r="G91" i="21"/>
  <c r="G110" i="20"/>
  <c r="G54" i="20"/>
  <c r="G57" i="20"/>
  <c r="G55" i="22"/>
  <c r="G69" i="23"/>
  <c r="G49" i="23"/>
  <c r="G70" i="23"/>
  <c r="G62" i="23"/>
  <c r="G107" i="20"/>
  <c r="G108" i="20"/>
  <c r="G91" i="20"/>
  <c r="G92" i="20"/>
  <c r="G102" i="20"/>
  <c r="G85" i="21"/>
  <c r="G93" i="21"/>
  <c r="G87" i="21"/>
  <c r="G95" i="21"/>
  <c r="G62" i="22"/>
  <c r="G70" i="22"/>
  <c r="G53" i="23"/>
  <c r="G54" i="23"/>
  <c r="G50" i="23"/>
  <c r="G46" i="23"/>
  <c r="H22" i="11"/>
  <c r="H56" i="11"/>
  <c r="H72" i="11"/>
  <c r="H96" i="11"/>
  <c r="H128" i="11"/>
  <c r="H192" i="11"/>
  <c r="H208" i="11"/>
  <c r="G99" i="20"/>
  <c r="G42" i="22"/>
  <c r="G94" i="20"/>
  <c r="G81" i="21"/>
  <c r="G89" i="21"/>
  <c r="G46" i="22"/>
  <c r="G66" i="22"/>
  <c r="G44" i="23"/>
  <c r="G58" i="23"/>
  <c r="G40" i="23"/>
  <c r="H29" i="11"/>
  <c r="F2" i="11"/>
  <c r="H101" i="11" s="1"/>
  <c r="H19" i="11"/>
  <c r="H212" i="11" s="1"/>
  <c r="H213" i="11" s="1"/>
  <c r="H44" i="11"/>
  <c r="H60" i="11"/>
  <c r="H104" i="11"/>
  <c r="H112" i="11"/>
  <c r="H120" i="11"/>
  <c r="H144" i="11"/>
  <c r="H160" i="11"/>
  <c r="H168" i="11"/>
  <c r="H176" i="11"/>
  <c r="H184" i="11"/>
  <c r="H200" i="11"/>
  <c r="G58" i="22"/>
  <c r="G65" i="23"/>
  <c r="H210" i="11"/>
  <c r="H23" i="11"/>
  <c r="H28" i="11"/>
  <c r="H48" i="11"/>
  <c r="H64" i="11"/>
  <c r="H76" i="11"/>
  <c r="H84" i="11"/>
  <c r="H92" i="11"/>
  <c r="H100" i="11"/>
  <c r="H109" i="11"/>
  <c r="H125" i="11"/>
  <c r="H132" i="11"/>
  <c r="H141" i="11"/>
  <c r="H148" i="11"/>
  <c r="H156" i="11"/>
  <c r="H172" i="11"/>
  <c r="H189" i="11"/>
  <c r="H196" i="11"/>
  <c r="H204" i="11"/>
  <c r="H94" i="11"/>
  <c r="H32" i="11"/>
  <c r="H46" i="11"/>
  <c r="H206" i="11"/>
  <c r="H190" i="11"/>
  <c r="F2" i="22" l="1"/>
  <c r="B3" i="22" s="1"/>
  <c r="H38" i="22" s="1"/>
  <c r="F2" i="21"/>
  <c r="B3" i="21" s="1"/>
  <c r="H36" i="21" s="1"/>
  <c r="H24" i="22"/>
  <c r="H30" i="22"/>
  <c r="H85" i="22"/>
  <c r="H101" i="22"/>
  <c r="H133" i="22"/>
  <c r="H165" i="22"/>
  <c r="H181" i="22"/>
  <c r="H197" i="22"/>
  <c r="H31" i="22"/>
  <c r="H39" i="22"/>
  <c r="H78" i="22"/>
  <c r="H94" i="22"/>
  <c r="H110" i="22"/>
  <c r="H26" i="22"/>
  <c r="H81" i="22"/>
  <c r="H97" i="22"/>
  <c r="H113" i="22"/>
  <c r="H27" i="22"/>
  <c r="H35" i="22"/>
  <c r="H74" i="22"/>
  <c r="H90" i="22"/>
  <c r="H98" i="22"/>
  <c r="H106" i="22"/>
  <c r="H174" i="22"/>
  <c r="H180" i="22"/>
  <c r="H190" i="22"/>
  <c r="H185" i="22"/>
  <c r="H144" i="22"/>
  <c r="H192" i="22"/>
  <c r="H177" i="22"/>
  <c r="H157" i="22"/>
  <c r="H160" i="22"/>
  <c r="H72" i="22"/>
  <c r="H21" i="22"/>
  <c r="H183" i="22"/>
  <c r="H100" i="22"/>
  <c r="H79" i="22"/>
  <c r="H96" i="22"/>
  <c r="H75" i="22"/>
  <c r="H164" i="22"/>
  <c r="H132" i="22"/>
  <c r="H103" i="22"/>
  <c r="H71" i="22"/>
  <c r="H36" i="22"/>
  <c r="H204" i="22"/>
  <c r="H156" i="22"/>
  <c r="H139" i="22"/>
  <c r="H207" i="22"/>
  <c r="H187" i="22"/>
  <c r="H136" i="22"/>
  <c r="H208" i="22"/>
  <c r="H176" i="22"/>
  <c r="H172" i="22"/>
  <c r="H155" i="22"/>
  <c r="H117" i="22"/>
  <c r="H179" i="22"/>
  <c r="H147" i="22"/>
  <c r="H123" i="22"/>
  <c r="H99" i="22"/>
  <c r="H95" i="22"/>
  <c r="H127" i="22"/>
  <c r="H112" i="22"/>
  <c r="H91" i="22"/>
  <c r="H25" i="22"/>
  <c r="H159" i="22"/>
  <c r="H128" i="22"/>
  <c r="H92" i="22"/>
  <c r="H108" i="22"/>
  <c r="H203" i="22"/>
  <c r="H152" i="22"/>
  <c r="H125" i="22"/>
  <c r="H200" i="22"/>
  <c r="H173" i="22"/>
  <c r="H129" i="22"/>
  <c r="H171" i="22"/>
  <c r="H168" i="22"/>
  <c r="H142" i="22"/>
  <c r="H102" i="22"/>
  <c r="H88" i="22"/>
  <c r="H33" i="22"/>
  <c r="H199" i="22"/>
  <c r="H167" i="22"/>
  <c r="H135" i="22"/>
  <c r="H111" i="22"/>
  <c r="H107" i="22"/>
  <c r="H191" i="22"/>
  <c r="H148" i="22"/>
  <c r="H120" i="22"/>
  <c r="H87" i="22"/>
  <c r="H119" i="22"/>
  <c r="H80" i="22"/>
  <c r="H175" i="22"/>
  <c r="H76" i="22"/>
  <c r="H37" i="22"/>
  <c r="H189" i="22"/>
  <c r="H145" i="22"/>
  <c r="H193" i="22"/>
  <c r="H169" i="22"/>
  <c r="H184" i="22"/>
  <c r="H158" i="22"/>
  <c r="H161" i="22"/>
  <c r="H141" i="22"/>
  <c r="H195" i="22"/>
  <c r="H163" i="22"/>
  <c r="H131" i="22"/>
  <c r="H115" i="22"/>
  <c r="H83" i="22"/>
  <c r="H32" i="22"/>
  <c r="H84" i="22"/>
  <c r="H29" i="22"/>
  <c r="H143" i="22"/>
  <c r="H43" i="22"/>
  <c r="H198" i="22"/>
  <c r="H205" i="22"/>
  <c r="H65" i="22"/>
  <c r="H89" i="22"/>
  <c r="H93" i="22"/>
  <c r="H146" i="22"/>
  <c r="H206" i="22"/>
  <c r="H186" i="22"/>
  <c r="H150" i="22"/>
  <c r="H51" i="22"/>
  <c r="H138" i="22"/>
  <c r="H124" i="22"/>
  <c r="H162" i="22"/>
  <c r="H137" i="22"/>
  <c r="H45" i="22"/>
  <c r="H61" i="22"/>
  <c r="H44" i="22"/>
  <c r="H126" i="22"/>
  <c r="H178" i="22"/>
  <c r="H154" i="22"/>
  <c r="H22" i="22"/>
  <c r="H67" i="22"/>
  <c r="H52" i="22"/>
  <c r="H182" i="22"/>
  <c r="H153" i="22"/>
  <c r="H40" i="22"/>
  <c r="H202" i="22"/>
  <c r="H210" i="22"/>
  <c r="H194" i="22"/>
  <c r="H201" i="22"/>
  <c r="H54" i="22"/>
  <c r="H59" i="22"/>
  <c r="H105" i="22"/>
  <c r="H63" i="22"/>
  <c r="H19" i="22"/>
  <c r="H20" i="22"/>
  <c r="H170" i="22"/>
  <c r="H64" i="22"/>
  <c r="H209" i="22"/>
  <c r="H188" i="22"/>
  <c r="H134" i="22"/>
  <c r="H53" i="22"/>
  <c r="H56" i="22"/>
  <c r="H77" i="22"/>
  <c r="H41" i="22"/>
  <c r="H28" i="22"/>
  <c r="H50" i="22"/>
  <c r="H57" i="22"/>
  <c r="H130" i="22"/>
  <c r="H47" i="22"/>
  <c r="H166" i="22"/>
  <c r="H109" i="22"/>
  <c r="H49" i="22"/>
  <c r="H68" i="22"/>
  <c r="H122" i="22"/>
  <c r="H60" i="22"/>
  <c r="H69" i="22"/>
  <c r="H73" i="22"/>
  <c r="H116" i="22"/>
  <c r="H48" i="22"/>
  <c r="H118" i="22"/>
  <c r="H28" i="21"/>
  <c r="H49" i="21"/>
  <c r="H57" i="21"/>
  <c r="H65" i="21"/>
  <c r="H34" i="21"/>
  <c r="H27" i="21"/>
  <c r="H31" i="21"/>
  <c r="H39" i="21"/>
  <c r="H198" i="21"/>
  <c r="H182" i="21"/>
  <c r="H146" i="21"/>
  <c r="H130" i="21"/>
  <c r="H120" i="21"/>
  <c r="H60" i="21"/>
  <c r="H193" i="21"/>
  <c r="H177" i="21"/>
  <c r="H111" i="21"/>
  <c r="H98" i="21"/>
  <c r="H70" i="21"/>
  <c r="H48" i="21"/>
  <c r="H112" i="21"/>
  <c r="H68" i="21"/>
  <c r="H187" i="21"/>
  <c r="H171" i="21"/>
  <c r="H159" i="21"/>
  <c r="H143" i="21"/>
  <c r="H127" i="21"/>
  <c r="H116" i="21"/>
  <c r="H192" i="21"/>
  <c r="H176" i="21"/>
  <c r="H113" i="21"/>
  <c r="H78" i="21"/>
  <c r="H44" i="21"/>
  <c r="H64" i="21"/>
  <c r="H42" i="21"/>
  <c r="H197" i="21"/>
  <c r="H181" i="21"/>
  <c r="H52" i="21"/>
  <c r="H201" i="21"/>
  <c r="H185" i="21"/>
  <c r="H169" i="21"/>
  <c r="H157" i="21"/>
  <c r="H141" i="21"/>
  <c r="H125" i="21"/>
  <c r="H109" i="21"/>
  <c r="H62" i="21"/>
  <c r="H137" i="21"/>
  <c r="H106" i="21"/>
  <c r="H200" i="21"/>
  <c r="H188" i="21"/>
  <c r="H164" i="21"/>
  <c r="H118" i="21"/>
  <c r="H50" i="21"/>
  <c r="H66" i="21"/>
  <c r="H210" i="21"/>
  <c r="H191" i="21"/>
  <c r="H175" i="21"/>
  <c r="H155" i="21"/>
  <c r="H139" i="21"/>
  <c r="H123" i="21"/>
  <c r="H107" i="21"/>
  <c r="H77" i="21"/>
  <c r="H196" i="21"/>
  <c r="H180" i="21"/>
  <c r="H168" i="21"/>
  <c r="H124" i="21"/>
  <c r="H108" i="21"/>
  <c r="H79" i="21"/>
  <c r="H58" i="21"/>
  <c r="H115" i="21"/>
  <c r="H99" i="21"/>
  <c r="H207" i="21"/>
  <c r="H194" i="21"/>
  <c r="H178" i="21"/>
  <c r="H166" i="21"/>
  <c r="H150" i="21"/>
  <c r="H134" i="21"/>
  <c r="H119" i="21"/>
  <c r="H103" i="21"/>
  <c r="H74" i="21"/>
  <c r="H56" i="21"/>
  <c r="H189" i="21"/>
  <c r="H153" i="21"/>
  <c r="H122" i="21"/>
  <c r="H184" i="21"/>
  <c r="H172" i="21"/>
  <c r="H148" i="21"/>
  <c r="H102" i="21"/>
  <c r="H46" i="21"/>
  <c r="H173" i="21"/>
  <c r="H54" i="21"/>
  <c r="H205" i="21"/>
  <c r="H132" i="21"/>
  <c r="H72" i="21"/>
  <c r="H203" i="21"/>
  <c r="H100" i="21"/>
  <c r="H80" i="21"/>
  <c r="H19" i="21"/>
  <c r="H195" i="21"/>
  <c r="H69" i="21"/>
  <c r="H84" i="21"/>
  <c r="H75" i="21"/>
  <c r="H47" i="21"/>
  <c r="H43" i="21"/>
  <c r="H190" i="21"/>
  <c r="H140" i="21"/>
  <c r="H59" i="21"/>
  <c r="H40" i="21"/>
  <c r="H147" i="21"/>
  <c r="H167" i="21"/>
  <c r="H33" i="21"/>
  <c r="H51" i="21"/>
  <c r="H105" i="21"/>
  <c r="H126" i="21"/>
  <c r="H186" i="21"/>
  <c r="H160" i="21"/>
  <c r="H88" i="21"/>
  <c r="H86" i="21"/>
  <c r="H165" i="21"/>
  <c r="H24" i="21"/>
  <c r="H37" i="21"/>
  <c r="H129" i="21"/>
  <c r="H83" i="21"/>
  <c r="H117" i="21"/>
  <c r="H20" i="21"/>
  <c r="H136" i="21"/>
  <c r="H209" i="21"/>
  <c r="H156" i="21"/>
  <c r="H145" i="21"/>
  <c r="H67" i="21"/>
  <c r="H73" i="21"/>
  <c r="H206" i="21"/>
  <c r="H55" i="21"/>
  <c r="H82" i="21"/>
  <c r="H121" i="21"/>
  <c r="H142" i="21"/>
  <c r="H202" i="21"/>
  <c r="H161" i="21"/>
  <c r="H94" i="21"/>
  <c r="H204" i="21"/>
  <c r="H29" i="21"/>
  <c r="H149" i="21"/>
  <c r="H38" i="21"/>
  <c r="H163" i="21"/>
  <c r="H23" i="21"/>
  <c r="H76" i="21"/>
  <c r="H151" i="21"/>
  <c r="H45" i="21"/>
  <c r="H152" i="21"/>
  <c r="H91" i="21"/>
  <c r="H92" i="21"/>
  <c r="H208" i="21"/>
  <c r="H22" i="21"/>
  <c r="H90" i="21"/>
  <c r="H138" i="21"/>
  <c r="H97" i="21"/>
  <c r="H158" i="21"/>
  <c r="H128" i="21"/>
  <c r="H63" i="21"/>
  <c r="H183" i="21"/>
  <c r="H133" i="21"/>
  <c r="H199" i="21"/>
  <c r="H61" i="21"/>
  <c r="H101" i="21"/>
  <c r="H71" i="21"/>
  <c r="H131" i="21"/>
  <c r="H179" i="21"/>
  <c r="H30" i="21"/>
  <c r="H174" i="21"/>
  <c r="H32" i="21"/>
  <c r="H41" i="21"/>
  <c r="H114" i="21"/>
  <c r="H135" i="21"/>
  <c r="H53" i="21"/>
  <c r="H96" i="21"/>
  <c r="H154" i="21"/>
  <c r="H110" i="21"/>
  <c r="H170" i="21"/>
  <c r="H144" i="21"/>
  <c r="H70" i="22"/>
  <c r="H95" i="21"/>
  <c r="H85" i="21"/>
  <c r="H162" i="11"/>
  <c r="H188" i="11"/>
  <c r="H157" i="11"/>
  <c r="H108" i="11"/>
  <c r="H52" i="11"/>
  <c r="H55" i="22"/>
  <c r="H25" i="11"/>
  <c r="H82" i="11"/>
  <c r="H209" i="11"/>
  <c r="H145" i="11"/>
  <c r="H81" i="11"/>
  <c r="H78" i="11"/>
  <c r="H45" i="11"/>
  <c r="H33" i="11"/>
  <c r="H154" i="11"/>
  <c r="H90" i="11"/>
  <c r="H201" i="11"/>
  <c r="H137" i="11"/>
  <c r="H73" i="11"/>
  <c r="H182" i="11"/>
  <c r="H118" i="11"/>
  <c r="H54" i="11"/>
  <c r="H165" i="11"/>
  <c r="H58" i="22"/>
  <c r="H179" i="11"/>
  <c r="H99" i="11"/>
  <c r="H55" i="11"/>
  <c r="H119" i="11"/>
  <c r="H187" i="11"/>
  <c r="H155" i="11"/>
  <c r="H123" i="11"/>
  <c r="H91" i="11"/>
  <c r="H167" i="11"/>
  <c r="H191" i="11"/>
  <c r="H159" i="11"/>
  <c r="H127" i="11"/>
  <c r="H95" i="11"/>
  <c r="H63" i="11"/>
  <c r="H31" i="11"/>
  <c r="H59" i="11"/>
  <c r="H195" i="11"/>
  <c r="H183" i="11"/>
  <c r="H87" i="11"/>
  <c r="H39" i="11"/>
  <c r="H51" i="11"/>
  <c r="H147" i="11"/>
  <c r="H135" i="11"/>
  <c r="H115" i="11"/>
  <c r="H83" i="11"/>
  <c r="H163" i="11"/>
  <c r="H151" i="11"/>
  <c r="H71" i="11"/>
  <c r="H203" i="11"/>
  <c r="H171" i="11"/>
  <c r="H139" i="11"/>
  <c r="H107" i="11"/>
  <c r="H75" i="11"/>
  <c r="H207" i="11"/>
  <c r="H175" i="11"/>
  <c r="H143" i="11"/>
  <c r="H111" i="11"/>
  <c r="H79" i="11"/>
  <c r="H47" i="11"/>
  <c r="H43" i="11"/>
  <c r="H103" i="11"/>
  <c r="H131" i="11"/>
  <c r="H67" i="11"/>
  <c r="H35" i="11"/>
  <c r="H199" i="11"/>
  <c r="H152" i="11"/>
  <c r="H88" i="11"/>
  <c r="H40" i="11"/>
  <c r="H62" i="22"/>
  <c r="H87" i="21"/>
  <c r="H142" i="11"/>
  <c r="H130" i="11"/>
  <c r="H180" i="11"/>
  <c r="H140" i="11"/>
  <c r="H93" i="11"/>
  <c r="H36" i="11"/>
  <c r="F2" i="23"/>
  <c r="H62" i="23" s="1"/>
  <c r="H178" i="11"/>
  <c r="H66" i="11"/>
  <c r="H193" i="11"/>
  <c r="H129" i="11"/>
  <c r="H65" i="11"/>
  <c r="H174" i="11"/>
  <c r="H26" i="11"/>
  <c r="H27" i="11"/>
  <c r="H202" i="11"/>
  <c r="H138" i="11"/>
  <c r="H74" i="11"/>
  <c r="H185" i="11"/>
  <c r="H121" i="11"/>
  <c r="H57" i="11"/>
  <c r="H21" i="11"/>
  <c r="H166" i="11"/>
  <c r="H102" i="11"/>
  <c r="H38" i="11"/>
  <c r="H149" i="11"/>
  <c r="H85" i="11"/>
  <c r="H89" i="21"/>
  <c r="H136" i="11"/>
  <c r="H80" i="11"/>
  <c r="H62" i="11"/>
  <c r="H98" i="11"/>
  <c r="H110" i="11"/>
  <c r="H173" i="11"/>
  <c r="H124" i="11"/>
  <c r="H77" i="11"/>
  <c r="H146" i="11"/>
  <c r="H50" i="11"/>
  <c r="H177" i="11"/>
  <c r="H113" i="11"/>
  <c r="H49" i="11"/>
  <c r="H158" i="11"/>
  <c r="H186" i="11"/>
  <c r="H122" i="11"/>
  <c r="H58" i="11"/>
  <c r="H169" i="11"/>
  <c r="H105" i="11"/>
  <c r="H41" i="11"/>
  <c r="H53" i="11"/>
  <c r="H150" i="11"/>
  <c r="H86" i="11"/>
  <c r="H197" i="11"/>
  <c r="H133" i="11"/>
  <c r="H69" i="11"/>
  <c r="H66" i="22"/>
  <c r="H46" i="22"/>
  <c r="H81" i="21"/>
  <c r="H42" i="22"/>
  <c r="H93" i="21"/>
  <c r="H194" i="11"/>
  <c r="H205" i="11"/>
  <c r="H164" i="11"/>
  <c r="H116" i="11"/>
  <c r="H68" i="11"/>
  <c r="H20" i="11"/>
  <c r="F2" i="20"/>
  <c r="B3" i="20" s="1"/>
  <c r="H99" i="20" s="1"/>
  <c r="H114" i="11"/>
  <c r="H34" i="11"/>
  <c r="H161" i="11"/>
  <c r="H97" i="11"/>
  <c r="H30" i="11"/>
  <c r="H126" i="11"/>
  <c r="H61" i="11"/>
  <c r="H37" i="11"/>
  <c r="H24" i="11"/>
  <c r="H170" i="11"/>
  <c r="H106" i="11"/>
  <c r="H42" i="11"/>
  <c r="H153" i="11"/>
  <c r="H89" i="11"/>
  <c r="H198" i="11"/>
  <c r="H134" i="11"/>
  <c r="H70" i="11"/>
  <c r="H181" i="11"/>
  <c r="H117" i="11"/>
  <c r="H46" i="23" l="1"/>
  <c r="H40" i="23"/>
  <c r="H65" i="23"/>
  <c r="H44" i="23"/>
  <c r="H54" i="23"/>
  <c r="H151" i="22"/>
  <c r="H104" i="22"/>
  <c r="H140" i="22"/>
  <c r="H196" i="22"/>
  <c r="H114" i="22"/>
  <c r="H82" i="22"/>
  <c r="H121" i="22"/>
  <c r="H34" i="22"/>
  <c r="H86" i="22"/>
  <c r="H23" i="22"/>
  <c r="H149" i="22"/>
  <c r="H104" i="21"/>
  <c r="H162" i="21"/>
  <c r="H35" i="21"/>
  <c r="H26" i="21"/>
  <c r="H212" i="21" s="1"/>
  <c r="H213" i="21" s="1"/>
  <c r="H25" i="21"/>
  <c r="H21" i="21"/>
  <c r="H19" i="20"/>
  <c r="H111" i="20"/>
  <c r="H114" i="20"/>
  <c r="H118" i="20"/>
  <c r="H126" i="20"/>
  <c r="H20" i="20"/>
  <c r="H24" i="20"/>
  <c r="H28" i="20"/>
  <c r="H32" i="20"/>
  <c r="H36" i="20"/>
  <c r="H52" i="20"/>
  <c r="H56" i="20"/>
  <c r="H68" i="20"/>
  <c r="H72" i="20"/>
  <c r="H84" i="20"/>
  <c r="H112" i="20"/>
  <c r="H115" i="20"/>
  <c r="H123" i="20"/>
  <c r="H131" i="20"/>
  <c r="H22" i="20"/>
  <c r="H30" i="20"/>
  <c r="H38" i="20"/>
  <c r="H46" i="20"/>
  <c r="H54" i="20"/>
  <c r="H62" i="20"/>
  <c r="H70" i="20"/>
  <c r="H78" i="20"/>
  <c r="H86" i="20"/>
  <c r="H186" i="20"/>
  <c r="H198" i="20"/>
  <c r="H202" i="20"/>
  <c r="H25" i="20"/>
  <c r="H33" i="20"/>
  <c r="H41" i="20"/>
  <c r="H49" i="20"/>
  <c r="H57" i="20"/>
  <c r="H65" i="20"/>
  <c r="H73" i="20"/>
  <c r="H81" i="20"/>
  <c r="H120" i="20"/>
  <c r="H128" i="20"/>
  <c r="H140" i="20"/>
  <c r="H145" i="20"/>
  <c r="H151" i="20"/>
  <c r="H161" i="20"/>
  <c r="H172" i="20"/>
  <c r="H177" i="20"/>
  <c r="H26" i="20"/>
  <c r="H34" i="20"/>
  <c r="H42" i="20"/>
  <c r="H50" i="20"/>
  <c r="H58" i="20"/>
  <c r="H66" i="20"/>
  <c r="H74" i="20"/>
  <c r="H82" i="20"/>
  <c r="H121" i="20"/>
  <c r="H129" i="20"/>
  <c r="H136" i="20"/>
  <c r="H152" i="20"/>
  <c r="H168" i="20"/>
  <c r="H184" i="20"/>
  <c r="H200" i="20"/>
  <c r="H45" i="20"/>
  <c r="H53" i="20"/>
  <c r="H61" i="20"/>
  <c r="H69" i="20"/>
  <c r="H77" i="20"/>
  <c r="H85" i="20"/>
  <c r="H137" i="20"/>
  <c r="H169" i="20"/>
  <c r="H193" i="20"/>
  <c r="H210" i="20"/>
  <c r="H158" i="20"/>
  <c r="H156" i="20"/>
  <c r="H196" i="20"/>
  <c r="H182" i="20"/>
  <c r="H166" i="20"/>
  <c r="H164" i="20"/>
  <c r="H206" i="20"/>
  <c r="H148" i="20"/>
  <c r="H142" i="20"/>
  <c r="H190" i="20"/>
  <c r="H170" i="20"/>
  <c r="H154" i="20"/>
  <c r="H188" i="20"/>
  <c r="H204" i="20"/>
  <c r="H134" i="20"/>
  <c r="H180" i="20"/>
  <c r="H174" i="20"/>
  <c r="H150" i="20"/>
  <c r="H39" i="20"/>
  <c r="H79" i="20"/>
  <c r="H98" i="20"/>
  <c r="H155" i="20"/>
  <c r="H130" i="20"/>
  <c r="H179" i="20"/>
  <c r="H205" i="20"/>
  <c r="H197" i="20"/>
  <c r="H75" i="20"/>
  <c r="H122" i="20"/>
  <c r="H48" i="20"/>
  <c r="H116" i="20"/>
  <c r="H90" i="20"/>
  <c r="H185" i="20"/>
  <c r="H124" i="20"/>
  <c r="H133" i="20"/>
  <c r="H96" i="20"/>
  <c r="H95" i="20"/>
  <c r="H181" i="20"/>
  <c r="H119" i="20"/>
  <c r="H88" i="20"/>
  <c r="H199" i="20"/>
  <c r="H147" i="20"/>
  <c r="H23" i="20"/>
  <c r="H27" i="20"/>
  <c r="H31" i="20"/>
  <c r="H21" i="20"/>
  <c r="H183" i="20"/>
  <c r="H87" i="20"/>
  <c r="H146" i="20"/>
  <c r="H44" i="20"/>
  <c r="H59" i="20"/>
  <c r="H93" i="20"/>
  <c r="H143" i="20"/>
  <c r="H64" i="20"/>
  <c r="H141" i="20"/>
  <c r="H132" i="20"/>
  <c r="H106" i="20"/>
  <c r="H160" i="20"/>
  <c r="H80" i="20"/>
  <c r="H144" i="20"/>
  <c r="H43" i="20"/>
  <c r="H178" i="20"/>
  <c r="H105" i="20"/>
  <c r="H76" i="20"/>
  <c r="H139" i="20"/>
  <c r="H104" i="20"/>
  <c r="H162" i="20"/>
  <c r="H97" i="20"/>
  <c r="H175" i="20"/>
  <c r="H47" i="20"/>
  <c r="H35" i="20"/>
  <c r="H113" i="20"/>
  <c r="H165" i="20"/>
  <c r="H159" i="20"/>
  <c r="H176" i="20"/>
  <c r="H55" i="20"/>
  <c r="H110" i="20"/>
  <c r="H89" i="20"/>
  <c r="H173" i="20"/>
  <c r="H163" i="20"/>
  <c r="H135" i="20"/>
  <c r="H194" i="20"/>
  <c r="H157" i="20"/>
  <c r="H191" i="20"/>
  <c r="H29" i="20"/>
  <c r="H192" i="20"/>
  <c r="H125" i="20"/>
  <c r="H171" i="20"/>
  <c r="H138" i="20"/>
  <c r="H201" i="20"/>
  <c r="H189" i="20"/>
  <c r="H83" i="20"/>
  <c r="H71" i="20"/>
  <c r="H63" i="20"/>
  <c r="H67" i="20"/>
  <c r="H101" i="20"/>
  <c r="H60" i="20"/>
  <c r="H37" i="20"/>
  <c r="H208" i="20"/>
  <c r="H117" i="20"/>
  <c r="H187" i="20"/>
  <c r="H103" i="20"/>
  <c r="H40" i="20"/>
  <c r="H195" i="20"/>
  <c r="H153" i="20"/>
  <c r="H207" i="20"/>
  <c r="H51" i="20"/>
  <c r="H100" i="20"/>
  <c r="H127" i="20"/>
  <c r="H149" i="20"/>
  <c r="H109" i="20"/>
  <c r="H203" i="20"/>
  <c r="H167" i="20"/>
  <c r="H209" i="20"/>
  <c r="H94" i="20"/>
  <c r="H212" i="22"/>
  <c r="H213" i="22" s="1"/>
  <c r="H91" i="20"/>
  <c r="H37" i="23"/>
  <c r="H73" i="23"/>
  <c r="H81" i="23"/>
  <c r="H89" i="23"/>
  <c r="H97" i="23"/>
  <c r="H105" i="23"/>
  <c r="H113" i="23"/>
  <c r="H121" i="23"/>
  <c r="H129" i="23"/>
  <c r="H137" i="23"/>
  <c r="H145" i="23"/>
  <c r="H153" i="23"/>
  <c r="H161" i="23"/>
  <c r="H169" i="23"/>
  <c r="H30" i="23"/>
  <c r="H38" i="23"/>
  <c r="H76" i="23"/>
  <c r="H92" i="23"/>
  <c r="H108" i="23"/>
  <c r="H124" i="23"/>
  <c r="H140" i="23"/>
  <c r="H156" i="23"/>
  <c r="H172" i="23"/>
  <c r="H33" i="23"/>
  <c r="H77" i="23"/>
  <c r="H85" i="23"/>
  <c r="H93" i="23"/>
  <c r="H101" i="23"/>
  <c r="H109" i="23"/>
  <c r="H117" i="23"/>
  <c r="H125" i="23"/>
  <c r="H133" i="23"/>
  <c r="H141" i="23"/>
  <c r="H149" i="23"/>
  <c r="H157" i="23"/>
  <c r="H165" i="23"/>
  <c r="H173" i="23"/>
  <c r="H34" i="23"/>
  <c r="H88" i="23"/>
  <c r="H104" i="23"/>
  <c r="H120" i="23"/>
  <c r="H136" i="23"/>
  <c r="H152" i="23"/>
  <c r="H168" i="23"/>
  <c r="H176" i="23"/>
  <c r="H184" i="23"/>
  <c r="H202" i="23"/>
  <c r="H188" i="23"/>
  <c r="H198" i="23"/>
  <c r="H174" i="23"/>
  <c r="H142" i="23"/>
  <c r="H110" i="23"/>
  <c r="H78" i="23"/>
  <c r="H183" i="23"/>
  <c r="H154" i="23"/>
  <c r="H122" i="23"/>
  <c r="H90" i="23"/>
  <c r="H23" i="23"/>
  <c r="H186" i="23"/>
  <c r="H171" i="23"/>
  <c r="H150" i="23"/>
  <c r="H107" i="23"/>
  <c r="H86" i="23"/>
  <c r="H179" i="23"/>
  <c r="H151" i="23"/>
  <c r="H130" i="23"/>
  <c r="H87" i="23"/>
  <c r="H180" i="23"/>
  <c r="H206" i="23"/>
  <c r="H190" i="23"/>
  <c r="H163" i="23"/>
  <c r="H131" i="23"/>
  <c r="H99" i="23"/>
  <c r="H210" i="23"/>
  <c r="H175" i="23"/>
  <c r="H143" i="23"/>
  <c r="H111" i="23"/>
  <c r="H79" i="23"/>
  <c r="H166" i="23"/>
  <c r="H123" i="23"/>
  <c r="H102" i="23"/>
  <c r="H36" i="23"/>
  <c r="H167" i="23"/>
  <c r="H146" i="23"/>
  <c r="H103" i="23"/>
  <c r="H82" i="23"/>
  <c r="H32" i="23"/>
  <c r="H19" i="23"/>
  <c r="H207" i="23"/>
  <c r="H182" i="23"/>
  <c r="H158" i="23"/>
  <c r="H126" i="23"/>
  <c r="H94" i="23"/>
  <c r="H170" i="23"/>
  <c r="H138" i="23"/>
  <c r="H106" i="23"/>
  <c r="H74" i="23"/>
  <c r="H178" i="23"/>
  <c r="H139" i="23"/>
  <c r="H118" i="23"/>
  <c r="H75" i="23"/>
  <c r="H162" i="23"/>
  <c r="H119" i="23"/>
  <c r="H98" i="23"/>
  <c r="H205" i="23"/>
  <c r="H193" i="23"/>
  <c r="H200" i="23"/>
  <c r="H147" i="23"/>
  <c r="H115" i="23"/>
  <c r="H83" i="23"/>
  <c r="H27" i="23"/>
  <c r="H194" i="23"/>
  <c r="H159" i="23"/>
  <c r="H127" i="23"/>
  <c r="H95" i="23"/>
  <c r="H155" i="23"/>
  <c r="H134" i="23"/>
  <c r="H91" i="23"/>
  <c r="H187" i="23"/>
  <c r="H135" i="23"/>
  <c r="H114" i="23"/>
  <c r="H29" i="23"/>
  <c r="H96" i="23"/>
  <c r="H116" i="23"/>
  <c r="H45" i="23"/>
  <c r="H191" i="23"/>
  <c r="H68" i="23"/>
  <c r="H144" i="23"/>
  <c r="H128" i="23"/>
  <c r="H148" i="23"/>
  <c r="H59" i="23"/>
  <c r="H196" i="23"/>
  <c r="H67" i="23"/>
  <c r="H43" i="23"/>
  <c r="H21" i="23"/>
  <c r="H20" i="23"/>
  <c r="H25" i="23"/>
  <c r="H160" i="23"/>
  <c r="H177" i="23"/>
  <c r="H24" i="23"/>
  <c r="H31" i="23"/>
  <c r="H201" i="23"/>
  <c r="H100" i="23"/>
  <c r="H41" i="23"/>
  <c r="H72" i="23"/>
  <c r="H185" i="23"/>
  <c r="H55" i="23"/>
  <c r="H112" i="23"/>
  <c r="H132" i="23"/>
  <c r="H61" i="23"/>
  <c r="H57" i="23"/>
  <c r="H64" i="23"/>
  <c r="H199" i="23"/>
  <c r="H51" i="23"/>
  <c r="H197" i="23"/>
  <c r="H164" i="23"/>
  <c r="H195" i="23"/>
  <c r="H28" i="23"/>
  <c r="H60" i="23"/>
  <c r="H63" i="23"/>
  <c r="H208" i="23"/>
  <c r="H71" i="23"/>
  <c r="H48" i="23"/>
  <c r="H22" i="23"/>
  <c r="H26" i="23"/>
  <c r="H192" i="23"/>
  <c r="H42" i="23"/>
  <c r="H47" i="23"/>
  <c r="H66" i="23"/>
  <c r="H39" i="23"/>
  <c r="H181" i="23"/>
  <c r="H56" i="23"/>
  <c r="H80" i="23"/>
  <c r="H35" i="23"/>
  <c r="H209" i="23"/>
  <c r="H204" i="23"/>
  <c r="H203" i="23"/>
  <c r="H52" i="23"/>
  <c r="H84" i="23"/>
  <c r="H189" i="23"/>
  <c r="H107" i="20"/>
  <c r="H53" i="23"/>
  <c r="H69" i="23"/>
  <c r="H108" i="20"/>
  <c r="H49" i="23"/>
  <c r="H92" i="20"/>
  <c r="H50" i="23"/>
  <c r="H70" i="23"/>
  <c r="H102" i="20"/>
  <c r="H58" i="23"/>
  <c r="H212" i="23" l="1"/>
  <c r="H213" i="23" s="1"/>
  <c r="H212" i="20"/>
  <c r="H213" i="20" s="1"/>
</calcChain>
</file>

<file path=xl/sharedStrings.xml><?xml version="1.0" encoding="utf-8"?>
<sst xmlns="http://schemas.openxmlformats.org/spreadsheetml/2006/main" count="295" uniqueCount="69">
  <si>
    <r>
      <t>Q = mRwt/(</t>
    </r>
    <r>
      <rPr>
        <sz val="10"/>
        <rFont val="Symbol"/>
      </rPr>
      <t>S</t>
    </r>
    <r>
      <rPr>
        <sz val="10"/>
        <rFont val="Verdana"/>
      </rPr>
      <t>(Ci-Cb)dt)</t>
    </r>
  </si>
  <si>
    <t>(Rantz et al., p. 214)</t>
  </si>
  <si>
    <t>where</t>
  </si>
  <si>
    <t>Ci</t>
  </si>
  <si>
    <r>
      <t xml:space="preserve">is the concentration in the stream at time </t>
    </r>
    <r>
      <rPr>
        <i/>
        <sz val="10"/>
        <rFont val="Verdana"/>
      </rPr>
      <t>I</t>
    </r>
  </si>
  <si>
    <t>Cb</t>
  </si>
  <si>
    <t>is the background concentration in the stream</t>
  </si>
  <si>
    <r>
      <t>S</t>
    </r>
    <r>
      <rPr>
        <sz val="10"/>
        <rFont val="Verdana"/>
      </rPr>
      <t>(Ci-Cb)dt =</t>
    </r>
  </si>
  <si>
    <t>Enter time and concentrations of Rwt measurements in stream</t>
  </si>
  <si>
    <t>(Ci-Cb) (µg/L)</t>
  </si>
  <si>
    <t>dt (s)</t>
  </si>
  <si>
    <t>(Ci-Cb)dt  (µg*s)/L</t>
  </si>
  <si>
    <t>L/s</t>
  </si>
  <si>
    <t>CFS</t>
  </si>
  <si>
    <t>Q =</t>
  </si>
  <si>
    <t>mStock=</t>
  </si>
  <si>
    <t>min. after inj.</t>
  </si>
  <si>
    <t>sec. after inj.</t>
  </si>
  <si>
    <t>Rwt in stream (µg/L)</t>
  </si>
  <si>
    <t>Results:</t>
  </si>
  <si>
    <t>is the mass of Rwt used (µg as active ingredient)</t>
  </si>
  <si>
    <t>mRwt</t>
  </si>
  <si>
    <t>Cb =</t>
  </si>
  <si>
    <t>end (min.)</t>
  </si>
  <si>
    <t>begin (min.)</t>
  </si>
  <si>
    <t>DateTime</t>
  </si>
  <si>
    <t>Enter injection time</t>
  </si>
  <si>
    <t>inj. time=</t>
  </si>
  <si>
    <t>Site Name=</t>
  </si>
  <si>
    <t>Enter site name</t>
  </si>
  <si>
    <t>Enter g 20% Rwt stock solution used</t>
  </si>
  <si>
    <t>std checked @</t>
  </si>
  <si>
    <t>Enter DateTime of std check</t>
  </si>
  <si>
    <t>ppb</t>
  </si>
  <si>
    <t>Enter transducer reading</t>
  </si>
  <si>
    <t>Enter staff reading</t>
  </si>
  <si>
    <t>Enter tape down value, description</t>
  </si>
  <si>
    <t>transducer (ft)=</t>
  </si>
  <si>
    <t>staff (ft)=</t>
  </si>
  <si>
    <t>tape down (ft)=</t>
  </si>
  <si>
    <t>g</t>
  </si>
  <si>
    <t>VolSlug (L) =</t>
  </si>
  <si>
    <t>L</t>
  </si>
  <si>
    <t>Meas. Inj. C  =</t>
  </si>
  <si>
    <t>g/L Rwt as active ing.</t>
  </si>
  <si>
    <t>Theor. Inj. C =</t>
  </si>
  <si>
    <t>Enter slug volume (water only)</t>
  </si>
  <si>
    <t>Calculated</t>
  </si>
  <si>
    <t>g Rwt (active)</t>
  </si>
  <si>
    <t>total mass of Rwt (g, as active ing)</t>
  </si>
  <si>
    <t>total mass of stock added (20% Rwt)</t>
  </si>
  <si>
    <t>Enter reading of 10 ppb std</t>
  </si>
  <si>
    <t>10 ppb reading=</t>
  </si>
  <si>
    <t>To calculate Q, enter fields in blue</t>
  </si>
  <si>
    <t>Glen Aulin a</t>
  </si>
  <si>
    <t>Glen Aulin b</t>
  </si>
  <si>
    <t>Glen Aulin d</t>
  </si>
  <si>
    <t>Notes:  First injection into river, thrown at river right, measurement at river right.  Noticed incomplete mixing across the river</t>
  </si>
  <si>
    <t>Glen Aulin c</t>
  </si>
  <si>
    <t>Area</t>
  </si>
  <si>
    <t>Velocity</t>
  </si>
  <si>
    <t>Q cms</t>
  </si>
  <si>
    <t>Q cfs</t>
  </si>
  <si>
    <t>Discharge estimates</t>
  </si>
  <si>
    <t>cumulative sum</t>
  </si>
  <si>
    <t>normalized by total</t>
  </si>
  <si>
    <t>1 sigma</t>
  </si>
  <si>
    <t xml:space="preserve">1 sigma </t>
  </si>
  <si>
    <t>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</si>
</sst>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_);_(* \(#,##0.0\);_(* &quot;-&quot;??_);_(@_)"/>
    <numFmt numFmtId="167" formatCode="m/d/yy\ h:mm:ss"/>
    <numFmt numFmtId="168" formatCode="m/d/yy\ h:mm;@"/>
    <numFmt numFmtId="169" formatCode="0.000"/>
  </numFmts>
  <fonts count="9" x14ac:knownFonts="1">
    <font>
      <sz val="10"/>
      <name val="Verdana"/>
    </font>
    <font>
      <b/>
      <sz val="10"/>
      <name val="Verdana"/>
    </font>
    <font>
      <i/>
      <sz val="10"/>
      <name val="Verdana"/>
    </font>
    <font>
      <sz val="10"/>
      <name val="Verdana"/>
    </font>
    <font>
      <sz val="10"/>
      <name val="Symbol"/>
    </font>
    <font>
      <sz val="9"/>
      <name val="Verdana"/>
      <family val="2"/>
    </font>
    <font>
      <sz val="11"/>
      <name val="Verdana"/>
      <family val="2"/>
    </font>
    <font>
      <u val="singleAccounting"/>
      <sz val="11"/>
      <name val="Verdana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0" fontId="4" fillId="2" borderId="0" xfId="0" applyFont="1" applyFill="1" applyBorder="1" applyAlignment="1">
      <alignment horizontal="right"/>
    </xf>
    <xf numFmtId="164" fontId="0" fillId="2" borderId="0" xfId="0" applyNumberFormat="1" applyFill="1" applyBorder="1"/>
    <xf numFmtId="0" fontId="0" fillId="0" borderId="0" xfId="0" applyFill="1"/>
    <xf numFmtId="0" fontId="5" fillId="0" borderId="0" xfId="0" applyFont="1" applyFill="1" applyAlignment="1">
      <alignment horizontal="right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right"/>
    </xf>
    <xf numFmtId="0" fontId="6" fillId="2" borderId="0" xfId="0" applyFont="1" applyFill="1" applyBorder="1" applyAlignment="1">
      <alignment horizontal="right"/>
    </xf>
    <xf numFmtId="0" fontId="6" fillId="0" borderId="0" xfId="0" applyFont="1"/>
    <xf numFmtId="165" fontId="7" fillId="2" borderId="0" xfId="1" applyNumberFormat="1" applyFont="1" applyFill="1" applyBorder="1"/>
    <xf numFmtId="166" fontId="7" fillId="2" borderId="0" xfId="0" applyNumberFormat="1" applyFont="1" applyFill="1" applyBorder="1"/>
    <xf numFmtId="164" fontId="0" fillId="0" borderId="1" xfId="0" applyNumberFormat="1" applyBorder="1" applyAlignment="1">
      <alignment horizontal="right" wrapText="1"/>
    </xf>
    <xf numFmtId="164" fontId="0" fillId="0" borderId="0" xfId="0" applyNumberFormat="1"/>
    <xf numFmtId="0" fontId="0" fillId="2" borderId="0" xfId="0" applyFill="1" applyAlignment="1">
      <alignment horizontal="right"/>
    </xf>
    <xf numFmtId="164" fontId="0" fillId="2" borderId="0" xfId="0" applyNumberFormat="1" applyFill="1"/>
    <xf numFmtId="0" fontId="8" fillId="0" borderId="1" xfId="0" applyFont="1" applyBorder="1" applyAlignment="1">
      <alignment horizontal="right"/>
    </xf>
    <xf numFmtId="2" fontId="0" fillId="2" borderId="0" xfId="0" applyNumberFormat="1" applyFill="1"/>
    <xf numFmtId="0" fontId="0" fillId="2" borderId="0" xfId="0" applyFill="1"/>
    <xf numFmtId="0" fontId="0" fillId="0" borderId="0" xfId="0" applyAlignment="1">
      <alignment wrapText="1"/>
    </xf>
    <xf numFmtId="43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/>
    <xf numFmtId="0" fontId="3" fillId="0" borderId="0" xfId="0" applyFont="1"/>
    <xf numFmtId="2" fontId="3" fillId="2" borderId="0" xfId="0" applyNumberFormat="1" applyFont="1" applyFill="1"/>
    <xf numFmtId="164" fontId="1" fillId="3" borderId="0" xfId="0" applyNumberFormat="1" applyFont="1" applyFill="1" applyBorder="1" applyAlignment="1">
      <alignment horizontal="left"/>
    </xf>
    <xf numFmtId="0" fontId="1" fillId="0" borderId="0" xfId="0" applyFont="1" applyFill="1"/>
    <xf numFmtId="169" fontId="1" fillId="2" borderId="0" xfId="0" applyNumberFormat="1" applyFont="1" applyFill="1" applyBorder="1" applyAlignment="1">
      <alignment horizontal="left"/>
    </xf>
    <xf numFmtId="167" fontId="1" fillId="3" borderId="0" xfId="0" applyNumberFormat="1" applyFont="1" applyFill="1" applyBorder="1" applyAlignment="1">
      <alignment horizontal="left"/>
    </xf>
    <xf numFmtId="0" fontId="1" fillId="0" borderId="0" xfId="0" applyFont="1"/>
    <xf numFmtId="0" fontId="1" fillId="0" borderId="0" xfId="0" applyFont="1" applyFill="1" applyAlignment="1">
      <alignment horizontal="left"/>
    </xf>
    <xf numFmtId="0" fontId="1" fillId="3" borderId="0" xfId="0" applyFont="1" applyFill="1"/>
    <xf numFmtId="2" fontId="1" fillId="3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3" fillId="0" borderId="0" xfId="0" applyFont="1" applyFill="1" applyAlignment="1">
      <alignment horizontal="right"/>
    </xf>
    <xf numFmtId="168" fontId="1" fillId="3" borderId="0" xfId="0" applyNumberFormat="1" applyFont="1" applyFill="1" applyAlignment="1">
      <alignment horizontal="left"/>
    </xf>
    <xf numFmtId="21" fontId="0" fillId="0" borderId="0" xfId="0" applyNumberFormat="1"/>
    <xf numFmtId="0" fontId="7" fillId="2" borderId="0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105200398232"/>
          <c:y val="8.2706880782572698E-2"/>
          <c:w val="0.83578904410513799"/>
          <c:h val="0.75564013805896002"/>
        </c:manualLayout>
      </c:layout>
      <c:scatterChart>
        <c:scatterStyle val="lineMarker"/>
        <c:varyColors val="0"/>
        <c:ser>
          <c:idx val="0"/>
          <c:order val="0"/>
          <c:tx>
            <c:strRef>
              <c:f>GA050630a!$D$17</c:f>
              <c:strCache>
                <c:ptCount val="1"/>
                <c:pt idx="0">
                  <c:v>Rwt in stream (µg/L)</c:v>
                </c:pt>
              </c:strCache>
            </c:strRef>
          </c:tx>
          <c:spPr>
            <a:ln w="12700">
              <a:solidFill>
                <a:srgbClr val="9999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D4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xVal>
            <c:numRef>
              <c:f>GA050630a!$B$18:$B$210</c:f>
              <c:numCache>
                <c:formatCode>0.00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3.333333064801991E-2</c:v>
                </c:pt>
                <c:pt idx="29">
                  <c:v>0.19999999436549842</c:v>
                </c:pt>
                <c:pt idx="30">
                  <c:v>0.36666665808297694</c:v>
                </c:pt>
                <c:pt idx="31">
                  <c:v>0.53333333227783442</c:v>
                </c:pt>
                <c:pt idx="32">
                  <c:v>0.69999999599531293</c:v>
                </c:pt>
                <c:pt idx="33">
                  <c:v>0.86666665971279144</c:v>
                </c:pt>
                <c:pt idx="34">
                  <c:v>1.0333333339076489</c:v>
                </c:pt>
                <c:pt idx="35">
                  <c:v>1.1999999976251274</c:v>
                </c:pt>
                <c:pt idx="36">
                  <c:v>1.3666666613426059</c:v>
                </c:pt>
                <c:pt idx="37">
                  <c:v>1.5333333250600845</c:v>
                </c:pt>
                <c:pt idx="38">
                  <c:v>1.6999999992549419</c:v>
                </c:pt>
                <c:pt idx="39">
                  <c:v>1.8666666629724205</c:v>
                </c:pt>
                <c:pt idx="40">
                  <c:v>2.033333326689899</c:v>
                </c:pt>
                <c:pt idx="41">
                  <c:v>2.2000000008847564</c:v>
                </c:pt>
                <c:pt idx="42">
                  <c:v>2.366666664602235</c:v>
                </c:pt>
                <c:pt idx="43">
                  <c:v>2.5333333283197135</c:v>
                </c:pt>
                <c:pt idx="44">
                  <c:v>2.699999992037192</c:v>
                </c:pt>
                <c:pt idx="45">
                  <c:v>2.8666666662320495</c:v>
                </c:pt>
                <c:pt idx="46">
                  <c:v>3.033333329949528</c:v>
                </c:pt>
                <c:pt idx="47">
                  <c:v>3.1999999936670065</c:v>
                </c:pt>
                <c:pt idx="48">
                  <c:v>3.366666667861864</c:v>
                </c:pt>
                <c:pt idx="49">
                  <c:v>3.5333333315793425</c:v>
                </c:pt>
                <c:pt idx="50">
                  <c:v>3.699999995296821</c:v>
                </c:pt>
                <c:pt idx="51">
                  <c:v>3.8666666590142995</c:v>
                </c:pt>
                <c:pt idx="52">
                  <c:v>4.033333333209157</c:v>
                </c:pt>
                <c:pt idx="53">
                  <c:v>4.1999999969266355</c:v>
                </c:pt>
                <c:pt idx="54">
                  <c:v>4.366666660644114</c:v>
                </c:pt>
                <c:pt idx="55">
                  <c:v>4.5333333348389715</c:v>
                </c:pt>
                <c:pt idx="56">
                  <c:v>4.69999999855645</c:v>
                </c:pt>
                <c:pt idx="57">
                  <c:v>4.8666666622739285</c:v>
                </c:pt>
                <c:pt idx="58">
                  <c:v>5.033333325991407</c:v>
                </c:pt>
                <c:pt idx="59">
                  <c:v>5.2000000001862645</c:v>
                </c:pt>
                <c:pt idx="60">
                  <c:v>5.366666663903743</c:v>
                </c:pt>
                <c:pt idx="61">
                  <c:v>5.5333333276212215</c:v>
                </c:pt>
                <c:pt idx="62">
                  <c:v>5.6999999913387001</c:v>
                </c:pt>
                <c:pt idx="63">
                  <c:v>5.8666666655335575</c:v>
                </c:pt>
                <c:pt idx="64">
                  <c:v>6.033333329251036</c:v>
                </c:pt>
                <c:pt idx="65">
                  <c:v>6.1999999929685146</c:v>
                </c:pt>
                <c:pt idx="66">
                  <c:v>6.366666667163372</c:v>
                </c:pt>
                <c:pt idx="67">
                  <c:v>6.5333333308808506</c:v>
                </c:pt>
                <c:pt idx="68">
                  <c:v>6.6999999945983291</c:v>
                </c:pt>
                <c:pt idx="69">
                  <c:v>6.8666666583158076</c:v>
                </c:pt>
                <c:pt idx="70">
                  <c:v>7.0333333325106651</c:v>
                </c:pt>
                <c:pt idx="71">
                  <c:v>7.1999999962281436</c:v>
                </c:pt>
                <c:pt idx="72">
                  <c:v>7.3666666599456221</c:v>
                </c:pt>
                <c:pt idx="73">
                  <c:v>7.5333333341404796</c:v>
                </c:pt>
                <c:pt idx="74">
                  <c:v>7.6999999978579581</c:v>
                </c:pt>
                <c:pt idx="75">
                  <c:v>7.8666666615754366</c:v>
                </c:pt>
                <c:pt idx="76">
                  <c:v>8.0333333252929151</c:v>
                </c:pt>
                <c:pt idx="77">
                  <c:v>8.1999999994877726</c:v>
                </c:pt>
                <c:pt idx="78">
                  <c:v>8.3666666632052511</c:v>
                </c:pt>
                <c:pt idx="79">
                  <c:v>8.5333333269227296</c:v>
                </c:pt>
                <c:pt idx="80">
                  <c:v>8.7000000011175871</c:v>
                </c:pt>
                <c:pt idx="81">
                  <c:v>8.8666666648350656</c:v>
                </c:pt>
                <c:pt idx="82">
                  <c:v>9.0333333285525441</c:v>
                </c:pt>
                <c:pt idx="83">
                  <c:v>9.1999999922700226</c:v>
                </c:pt>
                <c:pt idx="84">
                  <c:v>9.3666666664648801</c:v>
                </c:pt>
                <c:pt idx="85">
                  <c:v>9.5333333301823586</c:v>
                </c:pt>
                <c:pt idx="86">
                  <c:v>9.6999999938998371</c:v>
                </c:pt>
                <c:pt idx="87">
                  <c:v>9.8666666680946946</c:v>
                </c:pt>
                <c:pt idx="88">
                  <c:v>10.033333331812173</c:v>
                </c:pt>
                <c:pt idx="89">
                  <c:v>10.199999995529652</c:v>
                </c:pt>
                <c:pt idx="90">
                  <c:v>10.36666665924713</c:v>
                </c:pt>
                <c:pt idx="91">
                  <c:v>10.533333333441988</c:v>
                </c:pt>
                <c:pt idx="92">
                  <c:v>10.699999997159466</c:v>
                </c:pt>
                <c:pt idx="93">
                  <c:v>10.866666660876945</c:v>
                </c:pt>
                <c:pt idx="94">
                  <c:v>11.033333324594423</c:v>
                </c:pt>
                <c:pt idx="95">
                  <c:v>11.199999998789281</c:v>
                </c:pt>
                <c:pt idx="96">
                  <c:v>11.366666662506759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xVal>
          <c:yVal>
            <c:numRef>
              <c:f>GA050630a!$D$18:$D$210</c:f>
              <c:numCache>
                <c:formatCode>General</c:formatCode>
                <c:ptCount val="193"/>
                <c:pt idx="0">
                  <c:v>0.3</c:v>
                </c:pt>
                <c:pt idx="1">
                  <c:v>0</c:v>
                </c:pt>
                <c:pt idx="2">
                  <c:v>0</c:v>
                </c:pt>
                <c:pt idx="3">
                  <c:v>-0.1</c:v>
                </c:pt>
                <c:pt idx="4">
                  <c:v>-0.2</c:v>
                </c:pt>
                <c:pt idx="5">
                  <c:v>-0.1</c:v>
                </c:pt>
                <c:pt idx="6">
                  <c:v>-0.1</c:v>
                </c:pt>
                <c:pt idx="7">
                  <c:v>0</c:v>
                </c:pt>
                <c:pt idx="8">
                  <c:v>-0.2</c:v>
                </c:pt>
                <c:pt idx="9">
                  <c:v>-0.2</c:v>
                </c:pt>
                <c:pt idx="10">
                  <c:v>-0.1</c:v>
                </c:pt>
                <c:pt idx="11">
                  <c:v>-0.1</c:v>
                </c:pt>
                <c:pt idx="12">
                  <c:v>-0.1</c:v>
                </c:pt>
                <c:pt idx="13">
                  <c:v>-0.1</c:v>
                </c:pt>
                <c:pt idx="14">
                  <c:v>0</c:v>
                </c:pt>
                <c:pt idx="15">
                  <c:v>-0.1</c:v>
                </c:pt>
                <c:pt idx="16">
                  <c:v>-0.1</c:v>
                </c:pt>
                <c:pt idx="17">
                  <c:v>0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-0.1</c:v>
                </c:pt>
                <c:pt idx="22">
                  <c:v>-0.1</c:v>
                </c:pt>
                <c:pt idx="23">
                  <c:v>-0.1</c:v>
                </c:pt>
                <c:pt idx="24">
                  <c:v>-0.1</c:v>
                </c:pt>
                <c:pt idx="25">
                  <c:v>-0.1</c:v>
                </c:pt>
                <c:pt idx="26">
                  <c:v>-0.1</c:v>
                </c:pt>
                <c:pt idx="27">
                  <c:v>-0.1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12.4</c:v>
                </c:pt>
                <c:pt idx="32">
                  <c:v>23.9</c:v>
                </c:pt>
                <c:pt idx="33">
                  <c:v>25.8</c:v>
                </c:pt>
                <c:pt idx="34">
                  <c:v>23.5</c:v>
                </c:pt>
                <c:pt idx="35">
                  <c:v>19.8</c:v>
                </c:pt>
                <c:pt idx="36">
                  <c:v>16</c:v>
                </c:pt>
                <c:pt idx="37">
                  <c:v>12.8</c:v>
                </c:pt>
                <c:pt idx="38">
                  <c:v>10.3</c:v>
                </c:pt>
                <c:pt idx="39">
                  <c:v>8.1</c:v>
                </c:pt>
                <c:pt idx="40">
                  <c:v>6.5</c:v>
                </c:pt>
                <c:pt idx="41">
                  <c:v>5</c:v>
                </c:pt>
                <c:pt idx="42">
                  <c:v>4</c:v>
                </c:pt>
                <c:pt idx="43">
                  <c:v>3.1</c:v>
                </c:pt>
                <c:pt idx="44">
                  <c:v>2.2999999999999998</c:v>
                </c:pt>
                <c:pt idx="45">
                  <c:v>1.9</c:v>
                </c:pt>
                <c:pt idx="46">
                  <c:v>1.4</c:v>
                </c:pt>
                <c:pt idx="47">
                  <c:v>1.1000000000000001</c:v>
                </c:pt>
                <c:pt idx="48">
                  <c:v>0.8</c:v>
                </c:pt>
                <c:pt idx="49">
                  <c:v>0.7</c:v>
                </c:pt>
                <c:pt idx="50">
                  <c:v>0.6</c:v>
                </c:pt>
                <c:pt idx="51">
                  <c:v>0.3</c:v>
                </c:pt>
                <c:pt idx="52">
                  <c:v>0.2</c:v>
                </c:pt>
                <c:pt idx="53">
                  <c:v>0.1</c:v>
                </c:pt>
                <c:pt idx="54">
                  <c:v>0.2</c:v>
                </c:pt>
                <c:pt idx="55">
                  <c:v>0.1</c:v>
                </c:pt>
                <c:pt idx="56">
                  <c:v>0.1</c:v>
                </c:pt>
                <c:pt idx="57">
                  <c:v>0.2</c:v>
                </c:pt>
                <c:pt idx="58">
                  <c:v>0</c:v>
                </c:pt>
                <c:pt idx="59">
                  <c:v>0.1</c:v>
                </c:pt>
                <c:pt idx="60">
                  <c:v>0.1</c:v>
                </c:pt>
                <c:pt idx="61">
                  <c:v>-0.1</c:v>
                </c:pt>
                <c:pt idx="62">
                  <c:v>-0.1</c:v>
                </c:pt>
                <c:pt idx="63">
                  <c:v>0</c:v>
                </c:pt>
                <c:pt idx="64">
                  <c:v>-0.1</c:v>
                </c:pt>
                <c:pt idx="65">
                  <c:v>-0.1</c:v>
                </c:pt>
                <c:pt idx="66">
                  <c:v>-0.1</c:v>
                </c:pt>
                <c:pt idx="67">
                  <c:v>-0.1</c:v>
                </c:pt>
                <c:pt idx="68">
                  <c:v>0</c:v>
                </c:pt>
                <c:pt idx="69">
                  <c:v>-0.2</c:v>
                </c:pt>
                <c:pt idx="70">
                  <c:v>-0.1</c:v>
                </c:pt>
                <c:pt idx="71">
                  <c:v>-0.1</c:v>
                </c:pt>
                <c:pt idx="72">
                  <c:v>-0.1</c:v>
                </c:pt>
                <c:pt idx="73">
                  <c:v>-0.1</c:v>
                </c:pt>
                <c:pt idx="74">
                  <c:v>0</c:v>
                </c:pt>
                <c:pt idx="75">
                  <c:v>-0.1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-0.1</c:v>
                </c:pt>
                <c:pt idx="80">
                  <c:v>-0.1</c:v>
                </c:pt>
                <c:pt idx="81">
                  <c:v>0.1</c:v>
                </c:pt>
                <c:pt idx="82">
                  <c:v>0</c:v>
                </c:pt>
                <c:pt idx="83">
                  <c:v>-0.1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0.1</c:v>
                </c:pt>
                <c:pt idx="89">
                  <c:v>0</c:v>
                </c:pt>
                <c:pt idx="90">
                  <c:v>0</c:v>
                </c:pt>
                <c:pt idx="91">
                  <c:v>-0.1</c:v>
                </c:pt>
                <c:pt idx="92">
                  <c:v>-0.1</c:v>
                </c:pt>
                <c:pt idx="93">
                  <c:v>0</c:v>
                </c:pt>
                <c:pt idx="94">
                  <c:v>0</c:v>
                </c:pt>
                <c:pt idx="95">
                  <c:v>-0.1</c:v>
                </c:pt>
                <c:pt idx="96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30-A546-9A2C-A59A1288F304}"/>
            </c:ext>
          </c:extLst>
        </c:ser>
        <c:ser>
          <c:idx val="1"/>
          <c:order val="1"/>
          <c:tx>
            <c:v>background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GA050630a!$G$3:$G$4</c:f>
              <c:numCache>
                <c:formatCode>0.00</c:formatCode>
                <c:ptCount val="2"/>
                <c:pt idx="0">
                  <c:v>0</c:v>
                </c:pt>
                <c:pt idx="1">
                  <c:v>11.366666662506759</c:v>
                </c:pt>
              </c:numCache>
            </c:numRef>
          </c:xVal>
          <c:yVal>
            <c:numRef>
              <c:f>GA050630a!$F$3:$F$4</c:f>
              <c:numCache>
                <c:formatCode>0.0</c:formatCode>
                <c:ptCount val="2"/>
                <c:pt idx="0">
                  <c:v>-6.666666666666668E-2</c:v>
                </c:pt>
                <c:pt idx="1">
                  <c:v>-6.666666666666668E-2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30-A546-9A2C-A59A1288F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115352"/>
        <c:axId val="-2120108472"/>
      </c:scatterChart>
      <c:valAx>
        <c:axId val="-2120115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minutes after injection</a:t>
                </a:r>
              </a:p>
            </c:rich>
          </c:tx>
          <c:layout>
            <c:manualLayout>
              <c:xMode val="edge"/>
              <c:yMode val="edge"/>
              <c:x val="0.39999979440799999"/>
              <c:y val="0.8759410555608839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0108472"/>
        <c:crossesAt val="-2"/>
        <c:crossBetween val="midCat"/>
      </c:valAx>
      <c:valAx>
        <c:axId val="-2120108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Rwt (ug/L)</a:t>
                </a:r>
              </a:p>
            </c:rich>
          </c:tx>
          <c:layout>
            <c:manualLayout>
              <c:xMode val="edge"/>
              <c:yMode val="edge"/>
              <c:x val="2.7368406985810501E-2"/>
              <c:y val="0.3421057341460960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011535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789414170737"/>
          <c:y val="8.2706880782572698E-2"/>
          <c:w val="0.85052587863595897"/>
          <c:h val="0.69173027563606304"/>
        </c:manualLayout>
      </c:layout>
      <c:scatterChart>
        <c:scatterStyle val="lineMarker"/>
        <c:varyColors val="0"/>
        <c:ser>
          <c:idx val="0"/>
          <c:order val="0"/>
          <c:tx>
            <c:strRef>
              <c:f>GA050630b!$D$17</c:f>
              <c:strCache>
                <c:ptCount val="1"/>
                <c:pt idx="0">
                  <c:v>Rwt in stream (µg/L)</c:v>
                </c:pt>
              </c:strCache>
            </c:strRef>
          </c:tx>
          <c:spPr>
            <a:ln w="12700">
              <a:solidFill>
                <a:srgbClr val="9999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D4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xVal>
            <c:numRef>
              <c:f>GA050630b!$B$18:$B$210</c:f>
              <c:numCache>
                <c:formatCode>0.00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3.333333064801991E-2</c:v>
                </c:pt>
                <c:pt idx="59">
                  <c:v>0.20000000484287739</c:v>
                </c:pt>
                <c:pt idx="60">
                  <c:v>0.3666666685603559</c:v>
                </c:pt>
                <c:pt idx="61">
                  <c:v>0.53333333227783442</c:v>
                </c:pt>
                <c:pt idx="62">
                  <c:v>0.69999999599531293</c:v>
                </c:pt>
                <c:pt idx="63">
                  <c:v>0.86666667019017041</c:v>
                </c:pt>
                <c:pt idx="64">
                  <c:v>1.0333333339076489</c:v>
                </c:pt>
                <c:pt idx="65">
                  <c:v>1.1999999976251274</c:v>
                </c:pt>
                <c:pt idx="66">
                  <c:v>1.3666666718199849</c:v>
                </c:pt>
                <c:pt idx="67">
                  <c:v>1.5333333355374634</c:v>
                </c:pt>
                <c:pt idx="68">
                  <c:v>1.6999999992549419</c:v>
                </c:pt>
                <c:pt idx="69">
                  <c:v>1.8666666629724205</c:v>
                </c:pt>
                <c:pt idx="70">
                  <c:v>2.0333333371672779</c:v>
                </c:pt>
                <c:pt idx="71">
                  <c:v>2.2000000008847564</c:v>
                </c:pt>
                <c:pt idx="72">
                  <c:v>2.366666664602235</c:v>
                </c:pt>
                <c:pt idx="73">
                  <c:v>2.5333333387970924</c:v>
                </c:pt>
                <c:pt idx="74">
                  <c:v>2.700000002514571</c:v>
                </c:pt>
                <c:pt idx="75">
                  <c:v>2.8666666662320495</c:v>
                </c:pt>
                <c:pt idx="76">
                  <c:v>3.033333329949528</c:v>
                </c:pt>
                <c:pt idx="77">
                  <c:v>3.2000000041443855</c:v>
                </c:pt>
                <c:pt idx="78">
                  <c:v>3.366666667861864</c:v>
                </c:pt>
                <c:pt idx="79">
                  <c:v>3.5333333315793425</c:v>
                </c:pt>
                <c:pt idx="80">
                  <c:v>3.7000000057742</c:v>
                </c:pt>
                <c:pt idx="81">
                  <c:v>3.8666666694916785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xVal>
          <c:yVal>
            <c:numRef>
              <c:f>GA050630b!$D$18:$D$210</c:f>
              <c:numCache>
                <c:formatCode>General</c:formatCode>
                <c:ptCount val="193"/>
                <c:pt idx="0">
                  <c:v>-0.1</c:v>
                </c:pt>
                <c:pt idx="1">
                  <c:v>-0.1</c:v>
                </c:pt>
                <c:pt idx="2">
                  <c:v>0</c:v>
                </c:pt>
                <c:pt idx="3">
                  <c:v>-0.1</c:v>
                </c:pt>
                <c:pt idx="4">
                  <c:v>-0.1</c:v>
                </c:pt>
                <c:pt idx="5">
                  <c:v>0</c:v>
                </c:pt>
                <c:pt idx="6">
                  <c:v>-0.1</c:v>
                </c:pt>
                <c:pt idx="7">
                  <c:v>-0.2</c:v>
                </c:pt>
                <c:pt idx="8">
                  <c:v>-0.1</c:v>
                </c:pt>
                <c:pt idx="9">
                  <c:v>-0.1</c:v>
                </c:pt>
                <c:pt idx="10">
                  <c:v>-0.1</c:v>
                </c:pt>
                <c:pt idx="11">
                  <c:v>-0.1</c:v>
                </c:pt>
                <c:pt idx="12">
                  <c:v>-0.1</c:v>
                </c:pt>
                <c:pt idx="13">
                  <c:v>0</c:v>
                </c:pt>
                <c:pt idx="14">
                  <c:v>-0.1</c:v>
                </c:pt>
                <c:pt idx="15">
                  <c:v>-0.1</c:v>
                </c:pt>
                <c:pt idx="16">
                  <c:v>0.1</c:v>
                </c:pt>
                <c:pt idx="17">
                  <c:v>0</c:v>
                </c:pt>
                <c:pt idx="18">
                  <c:v>0.1</c:v>
                </c:pt>
                <c:pt idx="19">
                  <c:v>0.1</c:v>
                </c:pt>
                <c:pt idx="20">
                  <c:v>0</c:v>
                </c:pt>
                <c:pt idx="21">
                  <c:v>-0.1</c:v>
                </c:pt>
                <c:pt idx="22">
                  <c:v>-0.1</c:v>
                </c:pt>
                <c:pt idx="23">
                  <c:v>-0.1</c:v>
                </c:pt>
                <c:pt idx="24">
                  <c:v>-0.1</c:v>
                </c:pt>
                <c:pt idx="25">
                  <c:v>-0.2</c:v>
                </c:pt>
                <c:pt idx="26">
                  <c:v>-0.1</c:v>
                </c:pt>
                <c:pt idx="27">
                  <c:v>0</c:v>
                </c:pt>
                <c:pt idx="28">
                  <c:v>0.1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-0.1</c:v>
                </c:pt>
                <c:pt idx="35">
                  <c:v>0.1</c:v>
                </c:pt>
                <c:pt idx="36">
                  <c:v>0</c:v>
                </c:pt>
                <c:pt idx="37">
                  <c:v>0</c:v>
                </c:pt>
                <c:pt idx="38">
                  <c:v>0.1</c:v>
                </c:pt>
                <c:pt idx="39">
                  <c:v>0.1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-0.1</c:v>
                </c:pt>
                <c:pt idx="45">
                  <c:v>-0.1</c:v>
                </c:pt>
                <c:pt idx="46">
                  <c:v>-0.1</c:v>
                </c:pt>
                <c:pt idx="47">
                  <c:v>-0.1</c:v>
                </c:pt>
                <c:pt idx="48">
                  <c:v>-0.1</c:v>
                </c:pt>
                <c:pt idx="49">
                  <c:v>-0.1</c:v>
                </c:pt>
                <c:pt idx="50">
                  <c:v>-0.1</c:v>
                </c:pt>
                <c:pt idx="51">
                  <c:v>0</c:v>
                </c:pt>
                <c:pt idx="52">
                  <c:v>-0.1</c:v>
                </c:pt>
                <c:pt idx="53">
                  <c:v>-0.1</c:v>
                </c:pt>
                <c:pt idx="54">
                  <c:v>-0.1</c:v>
                </c:pt>
                <c:pt idx="55">
                  <c:v>-0.2</c:v>
                </c:pt>
                <c:pt idx="56">
                  <c:v>-0.1</c:v>
                </c:pt>
                <c:pt idx="57">
                  <c:v>-0.1</c:v>
                </c:pt>
                <c:pt idx="58">
                  <c:v>-0.1</c:v>
                </c:pt>
                <c:pt idx="59">
                  <c:v>-0.1</c:v>
                </c:pt>
                <c:pt idx="60">
                  <c:v>-0.1</c:v>
                </c:pt>
                <c:pt idx="61">
                  <c:v>0</c:v>
                </c:pt>
                <c:pt idx="62">
                  <c:v>0.3</c:v>
                </c:pt>
                <c:pt idx="63">
                  <c:v>1.7</c:v>
                </c:pt>
                <c:pt idx="64">
                  <c:v>2.5</c:v>
                </c:pt>
                <c:pt idx="65">
                  <c:v>2.5</c:v>
                </c:pt>
                <c:pt idx="66">
                  <c:v>2.2999999999999998</c:v>
                </c:pt>
                <c:pt idx="67">
                  <c:v>1.9</c:v>
                </c:pt>
                <c:pt idx="68">
                  <c:v>1.5</c:v>
                </c:pt>
                <c:pt idx="69">
                  <c:v>1.3</c:v>
                </c:pt>
                <c:pt idx="70">
                  <c:v>1</c:v>
                </c:pt>
                <c:pt idx="71">
                  <c:v>0.9</c:v>
                </c:pt>
                <c:pt idx="72">
                  <c:v>0.6</c:v>
                </c:pt>
                <c:pt idx="73">
                  <c:v>0.5</c:v>
                </c:pt>
                <c:pt idx="74">
                  <c:v>0.3</c:v>
                </c:pt>
                <c:pt idx="75">
                  <c:v>0.3</c:v>
                </c:pt>
                <c:pt idx="76">
                  <c:v>0.2</c:v>
                </c:pt>
                <c:pt idx="77">
                  <c:v>0.1</c:v>
                </c:pt>
                <c:pt idx="78">
                  <c:v>0</c:v>
                </c:pt>
                <c:pt idx="79">
                  <c:v>0</c:v>
                </c:pt>
                <c:pt idx="80">
                  <c:v>0.1</c:v>
                </c:pt>
                <c:pt idx="8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54-C240-A78F-01D3EAFDE0E8}"/>
            </c:ext>
          </c:extLst>
        </c:ser>
        <c:ser>
          <c:idx val="1"/>
          <c:order val="1"/>
          <c:tx>
            <c:v>background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GA050630b!$G$3:$G$4</c:f>
              <c:numCache>
                <c:formatCode>0.00</c:formatCode>
                <c:ptCount val="2"/>
                <c:pt idx="0">
                  <c:v>0</c:v>
                </c:pt>
                <c:pt idx="1">
                  <c:v>3.8666666694916785</c:v>
                </c:pt>
              </c:numCache>
            </c:numRef>
          </c:xVal>
          <c:yVal>
            <c:numRef>
              <c:f>GA050630b!$F$3:$F$4</c:f>
              <c:numCache>
                <c:formatCode>0.0</c:formatCode>
                <c:ptCount val="2"/>
                <c:pt idx="0">
                  <c:v>-7.2222222222222229E-2</c:v>
                </c:pt>
                <c:pt idx="1">
                  <c:v>-7.2222222222222229E-2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54-C240-A78F-01D3EAFDE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069784"/>
        <c:axId val="-2120062792"/>
      </c:scatterChart>
      <c:valAx>
        <c:axId val="-2120069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minutes after injection</a:t>
                </a:r>
              </a:p>
            </c:rich>
          </c:tx>
          <c:layout>
            <c:manualLayout>
              <c:xMode val="edge"/>
              <c:yMode val="edge"/>
              <c:x val="0.40210505648383199"/>
              <c:y val="0.8759410555608839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0062792"/>
        <c:crossesAt val="-2"/>
        <c:crossBetween val="midCat"/>
      </c:valAx>
      <c:valAx>
        <c:axId val="-2120062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Rwt (ug/L)</a:t>
                </a:r>
              </a:p>
            </c:rich>
          </c:tx>
          <c:layout>
            <c:manualLayout>
              <c:xMode val="edge"/>
              <c:yMode val="edge"/>
              <c:x val="2.7368406985810501E-2"/>
              <c:y val="0.31203050477061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006978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789414170737"/>
          <c:y val="8.2706880782572698E-2"/>
          <c:w val="0.85052587863595897"/>
          <c:h val="0.69173027563606304"/>
        </c:manualLayout>
      </c:layout>
      <c:scatterChart>
        <c:scatterStyle val="lineMarker"/>
        <c:varyColors val="0"/>
        <c:ser>
          <c:idx val="0"/>
          <c:order val="0"/>
          <c:tx>
            <c:strRef>
              <c:f>GA050630c!$D$17</c:f>
              <c:strCache>
                <c:ptCount val="1"/>
                <c:pt idx="0">
                  <c:v>Rwt in stream (µg/L)</c:v>
                </c:pt>
              </c:strCache>
            </c:strRef>
          </c:tx>
          <c:spPr>
            <a:ln w="12700">
              <a:solidFill>
                <a:srgbClr val="9999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D4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xVal>
            <c:numRef>
              <c:f>GA050630c!$B$18:$B$210</c:f>
              <c:numCache>
                <c:formatCode>0.00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3.333333064801991E-2</c:v>
                </c:pt>
                <c:pt idx="19">
                  <c:v>0.19999999436549842</c:v>
                </c:pt>
                <c:pt idx="20">
                  <c:v>0.3666666685603559</c:v>
                </c:pt>
                <c:pt idx="21">
                  <c:v>0.53333333227783442</c:v>
                </c:pt>
                <c:pt idx="22">
                  <c:v>0.69999999599531293</c:v>
                </c:pt>
                <c:pt idx="23">
                  <c:v>0.86666667019017041</c:v>
                </c:pt>
                <c:pt idx="24">
                  <c:v>1.0333333339076489</c:v>
                </c:pt>
                <c:pt idx="25">
                  <c:v>1.1999999976251274</c:v>
                </c:pt>
                <c:pt idx="26">
                  <c:v>1.3666666613426059</c:v>
                </c:pt>
                <c:pt idx="27">
                  <c:v>1.5333333355374634</c:v>
                </c:pt>
                <c:pt idx="28">
                  <c:v>1.6999999992549419</c:v>
                </c:pt>
                <c:pt idx="29">
                  <c:v>1.8666666629724205</c:v>
                </c:pt>
                <c:pt idx="30">
                  <c:v>2.0333333371672779</c:v>
                </c:pt>
                <c:pt idx="31">
                  <c:v>2.2000000008847564</c:v>
                </c:pt>
                <c:pt idx="32">
                  <c:v>2.366666664602235</c:v>
                </c:pt>
                <c:pt idx="33">
                  <c:v>2.5333333283197135</c:v>
                </c:pt>
                <c:pt idx="34">
                  <c:v>2.700000002514571</c:v>
                </c:pt>
                <c:pt idx="35">
                  <c:v>2.8666666662320495</c:v>
                </c:pt>
                <c:pt idx="36">
                  <c:v>3.033333329949528</c:v>
                </c:pt>
                <c:pt idx="37">
                  <c:v>3.2000000041443855</c:v>
                </c:pt>
                <c:pt idx="38">
                  <c:v>3.366666667861864</c:v>
                </c:pt>
                <c:pt idx="39">
                  <c:v>3.5333333315793425</c:v>
                </c:pt>
                <c:pt idx="40">
                  <c:v>3.699999995296821</c:v>
                </c:pt>
                <c:pt idx="41">
                  <c:v>3.8666666694916785</c:v>
                </c:pt>
                <c:pt idx="42">
                  <c:v>4.033333333209157</c:v>
                </c:pt>
                <c:pt idx="43">
                  <c:v>4.1999999969266355</c:v>
                </c:pt>
                <c:pt idx="44">
                  <c:v>4.366666671121493</c:v>
                </c:pt>
                <c:pt idx="45">
                  <c:v>4.5333333348389715</c:v>
                </c:pt>
                <c:pt idx="46">
                  <c:v>4.69999999855645</c:v>
                </c:pt>
                <c:pt idx="47">
                  <c:v>4.8666666622739285</c:v>
                </c:pt>
                <c:pt idx="48">
                  <c:v>5.033333336468786</c:v>
                </c:pt>
                <c:pt idx="49">
                  <c:v>5.2000000001862645</c:v>
                </c:pt>
                <c:pt idx="50">
                  <c:v>5.366666663903743</c:v>
                </c:pt>
                <c:pt idx="51">
                  <c:v>5.5333333276212215</c:v>
                </c:pt>
                <c:pt idx="52">
                  <c:v>5.700000001816079</c:v>
                </c:pt>
                <c:pt idx="53">
                  <c:v>5.8666666655335575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xVal>
          <c:yVal>
            <c:numRef>
              <c:f>GA050630c!$D$18:$D$210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-0.1</c:v>
                </c:pt>
                <c:pt idx="9">
                  <c:v>-0.1</c:v>
                </c:pt>
                <c:pt idx="10">
                  <c:v>-0.1</c:v>
                </c:pt>
                <c:pt idx="11">
                  <c:v>-0.1</c:v>
                </c:pt>
                <c:pt idx="12">
                  <c:v>-0.1</c:v>
                </c:pt>
                <c:pt idx="13">
                  <c:v>-0.1</c:v>
                </c:pt>
                <c:pt idx="14">
                  <c:v>-0.1</c:v>
                </c:pt>
                <c:pt idx="15">
                  <c:v>-0.1</c:v>
                </c:pt>
                <c:pt idx="16">
                  <c:v>0</c:v>
                </c:pt>
                <c:pt idx="17">
                  <c:v>-0.1</c:v>
                </c:pt>
                <c:pt idx="18">
                  <c:v>0</c:v>
                </c:pt>
                <c:pt idx="19">
                  <c:v>-0.1</c:v>
                </c:pt>
                <c:pt idx="20">
                  <c:v>-0.1</c:v>
                </c:pt>
                <c:pt idx="21">
                  <c:v>-0.1</c:v>
                </c:pt>
                <c:pt idx="22">
                  <c:v>0.3</c:v>
                </c:pt>
                <c:pt idx="23">
                  <c:v>2.7</c:v>
                </c:pt>
                <c:pt idx="24">
                  <c:v>4.2</c:v>
                </c:pt>
                <c:pt idx="25">
                  <c:v>4.5999999999999996</c:v>
                </c:pt>
                <c:pt idx="26">
                  <c:v>4.3</c:v>
                </c:pt>
                <c:pt idx="27">
                  <c:v>3.7</c:v>
                </c:pt>
                <c:pt idx="28">
                  <c:v>3.1</c:v>
                </c:pt>
                <c:pt idx="29">
                  <c:v>2.6</c:v>
                </c:pt>
                <c:pt idx="30">
                  <c:v>2.2000000000000002</c:v>
                </c:pt>
                <c:pt idx="31">
                  <c:v>1.9</c:v>
                </c:pt>
                <c:pt idx="32">
                  <c:v>1.9</c:v>
                </c:pt>
                <c:pt idx="33">
                  <c:v>0.8</c:v>
                </c:pt>
                <c:pt idx="34">
                  <c:v>0.7</c:v>
                </c:pt>
                <c:pt idx="35">
                  <c:v>0.6</c:v>
                </c:pt>
                <c:pt idx="36">
                  <c:v>0.4</c:v>
                </c:pt>
                <c:pt idx="37">
                  <c:v>0.4</c:v>
                </c:pt>
                <c:pt idx="38">
                  <c:v>0.2</c:v>
                </c:pt>
                <c:pt idx="39">
                  <c:v>0.2</c:v>
                </c:pt>
                <c:pt idx="40">
                  <c:v>0.1</c:v>
                </c:pt>
                <c:pt idx="41">
                  <c:v>0.2</c:v>
                </c:pt>
                <c:pt idx="42">
                  <c:v>0.1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-0.1</c:v>
                </c:pt>
                <c:pt idx="50">
                  <c:v>-0.1</c:v>
                </c:pt>
                <c:pt idx="51">
                  <c:v>-0.1</c:v>
                </c:pt>
                <c:pt idx="52">
                  <c:v>-0.1</c:v>
                </c:pt>
                <c:pt idx="5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3E-9A4A-B829-E4F3304F8F7E}"/>
            </c:ext>
          </c:extLst>
        </c:ser>
        <c:ser>
          <c:idx val="1"/>
          <c:order val="1"/>
          <c:tx>
            <c:v>background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GA050630c!$G$3:$G$4</c:f>
              <c:numCache>
                <c:formatCode>0.00</c:formatCode>
                <c:ptCount val="2"/>
                <c:pt idx="0">
                  <c:v>0</c:v>
                </c:pt>
                <c:pt idx="1">
                  <c:v>5.8666666655335575</c:v>
                </c:pt>
              </c:numCache>
            </c:numRef>
          </c:xVal>
          <c:yVal>
            <c:numRef>
              <c:f>GA050630c!$F$3:$F$4</c:f>
              <c:numCache>
                <c:formatCode>0.0</c:formatCode>
                <c:ptCount val="2"/>
                <c:pt idx="0">
                  <c:v>-2.7777777777777776E-2</c:v>
                </c:pt>
                <c:pt idx="1">
                  <c:v>-2.7777777777777776E-2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3E-9A4A-B829-E4F3304F8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690696"/>
        <c:axId val="-2121469800"/>
      </c:scatterChart>
      <c:valAx>
        <c:axId val="-2121690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minutes after injection</a:t>
                </a:r>
              </a:p>
            </c:rich>
          </c:tx>
          <c:layout>
            <c:manualLayout>
              <c:xMode val="edge"/>
              <c:yMode val="edge"/>
              <c:x val="0.40210505648383199"/>
              <c:y val="0.8759410555608839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1469800"/>
        <c:crossesAt val="-2"/>
        <c:crossBetween val="midCat"/>
      </c:valAx>
      <c:valAx>
        <c:axId val="-2121469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Rwt (ug/L)</a:t>
                </a:r>
              </a:p>
            </c:rich>
          </c:tx>
          <c:layout>
            <c:manualLayout>
              <c:xMode val="edge"/>
              <c:yMode val="edge"/>
              <c:x val="2.7368406985810501E-2"/>
              <c:y val="0.31203050477061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1690696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105200398232"/>
          <c:y val="8.2706880782572698E-2"/>
          <c:w val="0.84421009240846401"/>
          <c:h val="0.69173027563606304"/>
        </c:manualLayout>
      </c:layout>
      <c:scatterChart>
        <c:scatterStyle val="lineMarker"/>
        <c:varyColors val="0"/>
        <c:ser>
          <c:idx val="0"/>
          <c:order val="0"/>
          <c:tx>
            <c:strRef>
              <c:f>GA050630d!$D$17</c:f>
              <c:strCache>
                <c:ptCount val="1"/>
                <c:pt idx="0">
                  <c:v>Rwt in stream (µg/L)</c:v>
                </c:pt>
              </c:strCache>
            </c:strRef>
          </c:tx>
          <c:spPr>
            <a:ln w="12700">
              <a:solidFill>
                <a:srgbClr val="9999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D4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xVal>
            <c:numRef>
              <c:f>GA050630d!$B$18:$B$210</c:f>
              <c:numCache>
                <c:formatCode>0.00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3.333333064801991E-2</c:v>
                </c:pt>
                <c:pt idx="20">
                  <c:v>0.20000000484287739</c:v>
                </c:pt>
                <c:pt idx="21">
                  <c:v>0.3666666685603559</c:v>
                </c:pt>
                <c:pt idx="22">
                  <c:v>0.53333333227783442</c:v>
                </c:pt>
                <c:pt idx="23">
                  <c:v>0.70000000647269189</c:v>
                </c:pt>
                <c:pt idx="24">
                  <c:v>0.86666667019017041</c:v>
                </c:pt>
                <c:pt idx="25">
                  <c:v>1.0333333339076489</c:v>
                </c:pt>
                <c:pt idx="26">
                  <c:v>1.1999999976251274</c:v>
                </c:pt>
                <c:pt idx="27">
                  <c:v>1.3666666718199849</c:v>
                </c:pt>
                <c:pt idx="28">
                  <c:v>1.5333333355374634</c:v>
                </c:pt>
                <c:pt idx="29">
                  <c:v>1.6999999992549419</c:v>
                </c:pt>
                <c:pt idx="30">
                  <c:v>1.8666666629724205</c:v>
                </c:pt>
                <c:pt idx="31">
                  <c:v>2.0333333371672779</c:v>
                </c:pt>
                <c:pt idx="32">
                  <c:v>2.2000000008847564</c:v>
                </c:pt>
                <c:pt idx="33">
                  <c:v>2.366666664602235</c:v>
                </c:pt>
                <c:pt idx="34">
                  <c:v>2.5333333387970924</c:v>
                </c:pt>
                <c:pt idx="35">
                  <c:v>2.700000002514571</c:v>
                </c:pt>
                <c:pt idx="36">
                  <c:v>2.8666666662320495</c:v>
                </c:pt>
                <c:pt idx="37">
                  <c:v>3.033333329949528</c:v>
                </c:pt>
                <c:pt idx="38">
                  <c:v>3.2000000041443855</c:v>
                </c:pt>
                <c:pt idx="39">
                  <c:v>3.366666667861864</c:v>
                </c:pt>
                <c:pt idx="40">
                  <c:v>3.5333333315793425</c:v>
                </c:pt>
                <c:pt idx="41">
                  <c:v>3.7000000057742</c:v>
                </c:pt>
                <c:pt idx="42">
                  <c:v>3.8666666694916785</c:v>
                </c:pt>
                <c:pt idx="43">
                  <c:v>4.033333333209157</c:v>
                </c:pt>
                <c:pt idx="44">
                  <c:v>4.1999999969266355</c:v>
                </c:pt>
                <c:pt idx="45">
                  <c:v>4.366666671121493</c:v>
                </c:pt>
                <c:pt idx="46">
                  <c:v>4.5333333348389715</c:v>
                </c:pt>
                <c:pt idx="47">
                  <c:v>4.69999999855645</c:v>
                </c:pt>
                <c:pt idx="48">
                  <c:v>4.8666666727513075</c:v>
                </c:pt>
                <c:pt idx="49">
                  <c:v>5.033333336468786</c:v>
                </c:pt>
                <c:pt idx="50">
                  <c:v>5.2000000001862645</c:v>
                </c:pt>
                <c:pt idx="51">
                  <c:v>5.366666663903743</c:v>
                </c:pt>
                <c:pt idx="52">
                  <c:v>5.5333333380986005</c:v>
                </c:pt>
                <c:pt idx="53">
                  <c:v>5.700000001816079</c:v>
                </c:pt>
                <c:pt idx="54">
                  <c:v>5.8666666655335575</c:v>
                </c:pt>
                <c:pt idx="55">
                  <c:v>6.033333339728415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xVal>
          <c:yVal>
            <c:numRef>
              <c:f>GA050630d!$D$18:$D$210</c:f>
              <c:numCache>
                <c:formatCode>General</c:formatCode>
                <c:ptCount val="193"/>
                <c:pt idx="0">
                  <c:v>0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0</c:v>
                </c:pt>
                <c:pt idx="5">
                  <c:v>-0.1</c:v>
                </c:pt>
                <c:pt idx="6">
                  <c:v>-0.1</c:v>
                </c:pt>
                <c:pt idx="7">
                  <c:v>-0.1</c:v>
                </c:pt>
                <c:pt idx="8">
                  <c:v>-0.1</c:v>
                </c:pt>
                <c:pt idx="9">
                  <c:v>-0.1</c:v>
                </c:pt>
                <c:pt idx="10">
                  <c:v>0.2</c:v>
                </c:pt>
                <c:pt idx="11">
                  <c:v>0.1</c:v>
                </c:pt>
                <c:pt idx="12">
                  <c:v>0</c:v>
                </c:pt>
                <c:pt idx="13">
                  <c:v>-0.1</c:v>
                </c:pt>
                <c:pt idx="14">
                  <c:v>-0.2</c:v>
                </c:pt>
                <c:pt idx="15">
                  <c:v>-0.1</c:v>
                </c:pt>
                <c:pt idx="16">
                  <c:v>0</c:v>
                </c:pt>
                <c:pt idx="17">
                  <c:v>0</c:v>
                </c:pt>
                <c:pt idx="18">
                  <c:v>0.1</c:v>
                </c:pt>
                <c:pt idx="19">
                  <c:v>0</c:v>
                </c:pt>
                <c:pt idx="20">
                  <c:v>0.1</c:v>
                </c:pt>
                <c:pt idx="21">
                  <c:v>-0.1</c:v>
                </c:pt>
                <c:pt idx="22">
                  <c:v>-0.1</c:v>
                </c:pt>
                <c:pt idx="23">
                  <c:v>2.7</c:v>
                </c:pt>
                <c:pt idx="24">
                  <c:v>10.7</c:v>
                </c:pt>
                <c:pt idx="25">
                  <c:v>12.6</c:v>
                </c:pt>
                <c:pt idx="26">
                  <c:v>11.3</c:v>
                </c:pt>
                <c:pt idx="27">
                  <c:v>9.4</c:v>
                </c:pt>
                <c:pt idx="28">
                  <c:v>7.6</c:v>
                </c:pt>
                <c:pt idx="29">
                  <c:v>6.1</c:v>
                </c:pt>
                <c:pt idx="30">
                  <c:v>4.7</c:v>
                </c:pt>
                <c:pt idx="31">
                  <c:v>3.8</c:v>
                </c:pt>
                <c:pt idx="32">
                  <c:v>2.8</c:v>
                </c:pt>
                <c:pt idx="33">
                  <c:v>2.2999999999999998</c:v>
                </c:pt>
                <c:pt idx="34">
                  <c:v>1.9</c:v>
                </c:pt>
                <c:pt idx="35">
                  <c:v>1.3</c:v>
                </c:pt>
                <c:pt idx="36">
                  <c:v>1</c:v>
                </c:pt>
                <c:pt idx="37">
                  <c:v>0.8</c:v>
                </c:pt>
                <c:pt idx="38">
                  <c:v>0.7</c:v>
                </c:pt>
                <c:pt idx="39">
                  <c:v>0.7</c:v>
                </c:pt>
                <c:pt idx="40">
                  <c:v>0.2</c:v>
                </c:pt>
                <c:pt idx="41">
                  <c:v>0.2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-0.1</c:v>
                </c:pt>
                <c:pt idx="50">
                  <c:v>-0.1</c:v>
                </c:pt>
                <c:pt idx="51">
                  <c:v>-0.1</c:v>
                </c:pt>
                <c:pt idx="52">
                  <c:v>-0.2</c:v>
                </c:pt>
                <c:pt idx="53">
                  <c:v>-0.1</c:v>
                </c:pt>
                <c:pt idx="54">
                  <c:v>-0.2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3C-BB48-9769-F7062D5562D5}"/>
            </c:ext>
          </c:extLst>
        </c:ser>
        <c:ser>
          <c:idx val="1"/>
          <c:order val="1"/>
          <c:tx>
            <c:v>background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GA050630d!$G$3:$G$4</c:f>
              <c:numCache>
                <c:formatCode>0.00</c:formatCode>
                <c:ptCount val="2"/>
                <c:pt idx="0">
                  <c:v>0</c:v>
                </c:pt>
                <c:pt idx="1">
                  <c:v>6.033333339728415</c:v>
                </c:pt>
              </c:numCache>
            </c:numRef>
          </c:xVal>
          <c:yVal>
            <c:numRef>
              <c:f>GA050630d!$F$3:$F$4</c:f>
              <c:numCache>
                <c:formatCode>0.0</c:formatCode>
                <c:ptCount val="2"/>
                <c:pt idx="0">
                  <c:v>-4.9999999999999989E-2</c:v>
                </c:pt>
                <c:pt idx="1">
                  <c:v>-4.9999999999999989E-2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3C-BB48-9769-F7062D556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611592"/>
        <c:axId val="2045692760"/>
      </c:scatterChart>
      <c:valAx>
        <c:axId val="2045611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minutes after injection</a:t>
                </a:r>
              </a:p>
            </c:rich>
          </c:tx>
          <c:layout>
            <c:manualLayout>
              <c:xMode val="edge"/>
              <c:yMode val="edge"/>
              <c:x val="0.40421031855966399"/>
              <c:y val="0.8759410555608839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5692760"/>
        <c:crossesAt val="-2"/>
        <c:crossBetween val="midCat"/>
      </c:valAx>
      <c:valAx>
        <c:axId val="2045692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Rwt (ug/L)</a:t>
                </a:r>
              </a:p>
            </c:rich>
          </c:tx>
          <c:layout>
            <c:manualLayout>
              <c:xMode val="edge"/>
              <c:yMode val="edge"/>
              <c:x val="2.7368406985810501E-2"/>
              <c:y val="0.31203050477061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561159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68365867411"/>
          <c:y val="8.2706880782572698E-2"/>
          <c:w val="0.85894692693928498"/>
          <c:h val="0.69173027563606304"/>
        </c:manualLayout>
      </c:layout>
      <c:scatterChart>
        <c:scatterStyle val="lineMarker"/>
        <c:varyColors val="0"/>
        <c:ser>
          <c:idx val="0"/>
          <c:order val="0"/>
          <c:tx>
            <c:strRef>
              <c:f>Template!$D$17</c:f>
              <c:strCache>
                <c:ptCount val="1"/>
                <c:pt idx="0">
                  <c:v>Rwt in stream (µg/L)</c:v>
                </c:pt>
              </c:strCache>
            </c:strRef>
          </c:tx>
          <c:spPr>
            <a:ln w="12700">
              <a:solidFill>
                <a:srgbClr val="9999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D4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xVal>
            <c:numRef>
              <c:f>Template!$B$18:$B$210</c:f>
              <c:numCache>
                <c:formatCode>0.00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xVal>
          <c:yVal>
            <c:numRef>
              <c:f>Template!$D$18:$D$210</c:f>
              <c:numCache>
                <c:formatCode>General</c:formatCode>
                <c:ptCount val="19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6F-1949-B59B-1B5ED7973A83}"/>
            </c:ext>
          </c:extLst>
        </c:ser>
        <c:ser>
          <c:idx val="1"/>
          <c:order val="1"/>
          <c:tx>
            <c:v>background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Template!$G$3:$G$4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Template!$F$3:$F$4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F-1949-B59B-1B5ED7973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146984"/>
        <c:axId val="-2116139992"/>
      </c:scatterChart>
      <c:valAx>
        <c:axId val="-2116146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minutes after injection</a:t>
                </a:r>
              </a:p>
            </c:rich>
          </c:tx>
          <c:layout>
            <c:manualLayout>
              <c:xMode val="edge"/>
              <c:yMode val="edge"/>
              <c:x val="0.39789453233216898"/>
              <c:y val="0.8759410555608839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6139992"/>
        <c:crossesAt val="-2"/>
        <c:crossBetween val="midCat"/>
      </c:valAx>
      <c:valAx>
        <c:axId val="-2116139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Rwt (ug/L)</a:t>
                </a:r>
              </a:p>
            </c:rich>
          </c:tx>
          <c:layout>
            <c:manualLayout>
              <c:xMode val="edge"/>
              <c:yMode val="edge"/>
              <c:x val="2.7368406985810501E-2"/>
              <c:y val="0.31203050477061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614698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215900</xdr:colOff>
      <xdr:row>10</xdr:row>
      <xdr:rowOff>0</xdr:rowOff>
    </xdr:from>
    <xdr:to>
      <xdr:col>14</xdr:col>
      <xdr:colOff>381000</xdr:colOff>
      <xdr:row>28</xdr:row>
      <xdr:rowOff>76200</xdr:rowOff>
    </xdr:to>
    <xdr:graphicFrame macro="">
      <xdr:nvGraphicFramePr>
        <xdr:cNvPr id="18433" name="Chart 1">
          <a:extLst>
            <a:ext uri="{FF2B5EF4-FFF2-40B4-BE49-F238E27FC236}">
              <a16:creationId xmlns:a16="http://schemas.microsoft.com/office/drawing/2014/main" id="{00000000-0008-0000-0000-0000014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215900</xdr:colOff>
      <xdr:row>10</xdr:row>
      <xdr:rowOff>0</xdr:rowOff>
    </xdr:from>
    <xdr:to>
      <xdr:col>14</xdr:col>
      <xdr:colOff>381000</xdr:colOff>
      <xdr:row>28</xdr:row>
      <xdr:rowOff>76200</xdr:rowOff>
    </xdr:to>
    <xdr:graphicFrame macro="">
      <xdr:nvGraphicFramePr>
        <xdr:cNvPr id="19457" name="Chart 1">
          <a:extLst>
            <a:ext uri="{FF2B5EF4-FFF2-40B4-BE49-F238E27FC236}">
              <a16:creationId xmlns:a16="http://schemas.microsoft.com/office/drawing/2014/main" id="{00000000-0008-0000-0100-0000014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215900</xdr:colOff>
      <xdr:row>10</xdr:row>
      <xdr:rowOff>0</xdr:rowOff>
    </xdr:from>
    <xdr:to>
      <xdr:col>14</xdr:col>
      <xdr:colOff>381000</xdr:colOff>
      <xdr:row>28</xdr:row>
      <xdr:rowOff>76200</xdr:rowOff>
    </xdr:to>
    <xdr:graphicFrame macro="">
      <xdr:nvGraphicFramePr>
        <xdr:cNvPr id="20481" name="Chart 1">
          <a:extLst>
            <a:ext uri="{FF2B5EF4-FFF2-40B4-BE49-F238E27FC236}">
              <a16:creationId xmlns:a16="http://schemas.microsoft.com/office/drawing/2014/main" id="{00000000-0008-0000-0200-0000015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215900</xdr:colOff>
      <xdr:row>10</xdr:row>
      <xdr:rowOff>0</xdr:rowOff>
    </xdr:from>
    <xdr:to>
      <xdr:col>14</xdr:col>
      <xdr:colOff>381000</xdr:colOff>
      <xdr:row>28</xdr:row>
      <xdr:rowOff>76200</xdr:rowOff>
    </xdr:to>
    <xdr:graphicFrame macro="">
      <xdr:nvGraphicFramePr>
        <xdr:cNvPr id="21505" name="Chart 1">
          <a:extLst>
            <a:ext uri="{FF2B5EF4-FFF2-40B4-BE49-F238E27FC236}">
              <a16:creationId xmlns:a16="http://schemas.microsoft.com/office/drawing/2014/main" id="{00000000-0008-0000-0300-0000015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215900</xdr:colOff>
      <xdr:row>10</xdr:row>
      <xdr:rowOff>0</xdr:rowOff>
    </xdr:from>
    <xdr:to>
      <xdr:col>14</xdr:col>
      <xdr:colOff>381000</xdr:colOff>
      <xdr:row>28</xdr:row>
      <xdr:rowOff>76200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00000000-0008-0000-0500-000001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3"/>
  <sheetViews>
    <sheetView workbookViewId="0">
      <pane ySplit="10300" topLeftCell="A203"/>
      <selection activeCell="B4" sqref="B4"/>
      <selection pane="bottomLeft" activeCell="E49" sqref="E49:E66"/>
    </sheetView>
  </sheetViews>
  <sheetFormatPr baseColWidth="10" defaultColWidth="11" defaultRowHeight="13" x14ac:dyDescent="0.15"/>
  <cols>
    <col min="1" max="1" width="14.33203125" customWidth="1"/>
    <col min="2" max="2" width="21.83203125" customWidth="1"/>
    <col min="3" max="3" width="18.33203125" customWidth="1"/>
    <col min="4" max="4" width="6.83203125" customWidth="1"/>
    <col min="5" max="5" width="7.5" customWidth="1"/>
    <col min="6" max="6" width="6.83203125" customWidth="1"/>
    <col min="7" max="7" width="9.5" customWidth="1"/>
    <col min="8" max="8" width="7.83203125" customWidth="1"/>
  </cols>
  <sheetData>
    <row r="1" spans="1:15" x14ac:dyDescent="0.15">
      <c r="A1" s="27" t="s">
        <v>53</v>
      </c>
      <c r="J1" t="s">
        <v>0</v>
      </c>
      <c r="L1" t="s">
        <v>1</v>
      </c>
    </row>
    <row r="2" spans="1:15" x14ac:dyDescent="0.15">
      <c r="B2" s="27" t="s">
        <v>19</v>
      </c>
      <c r="C2" s="27"/>
      <c r="E2" s="4" t="s">
        <v>7</v>
      </c>
      <c r="F2" s="5">
        <f>SUM(G19:G203)</f>
        <v>1844.9666669103317</v>
      </c>
      <c r="J2" s="1" t="s">
        <v>2</v>
      </c>
    </row>
    <row r="3" spans="1:15" ht="17" x14ac:dyDescent="0.3">
      <c r="A3" s="10" t="s">
        <v>14</v>
      </c>
      <c r="B3" s="12">
        <f>B5*0.2*1000000/F2</f>
        <v>13615.422137716525</v>
      </c>
      <c r="C3" s="11" t="s">
        <v>12</v>
      </c>
      <c r="E3" s="16" t="s">
        <v>22</v>
      </c>
      <c r="F3" s="17">
        <f>AVERAGE(D18:D35)</f>
        <v>-6.666666666666668E-2</v>
      </c>
      <c r="G3" s="28">
        <f>MIN(B18:B210)</f>
        <v>0</v>
      </c>
      <c r="H3" s="20" t="s">
        <v>24</v>
      </c>
      <c r="J3" s="2" t="s">
        <v>21</v>
      </c>
      <c r="K3" t="s">
        <v>20</v>
      </c>
    </row>
    <row r="4" spans="1:15" ht="17" x14ac:dyDescent="0.3">
      <c r="A4" s="10" t="s">
        <v>14</v>
      </c>
      <c r="B4" s="13">
        <f>B3*0.0353147</f>
        <v>480.82454816681775</v>
      </c>
      <c r="C4" s="11" t="s">
        <v>13</v>
      </c>
      <c r="F4" s="17">
        <f>F3</f>
        <v>-6.666666666666668E-2</v>
      </c>
      <c r="G4" s="28">
        <f>MAX(B18:B210)</f>
        <v>11.366666662506759</v>
      </c>
      <c r="H4" s="20" t="s">
        <v>23</v>
      </c>
      <c r="J4" s="2" t="s">
        <v>3</v>
      </c>
      <c r="K4" t="s">
        <v>4</v>
      </c>
    </row>
    <row r="5" spans="1:15" x14ac:dyDescent="0.15">
      <c r="A5" s="7" t="s">
        <v>15</v>
      </c>
      <c r="B5" s="29">
        <v>125.6</v>
      </c>
      <c r="C5" t="s">
        <v>40</v>
      </c>
      <c r="D5" s="30" t="s">
        <v>30</v>
      </c>
      <c r="F5" s="6"/>
      <c r="G5" s="6"/>
      <c r="H5" s="6"/>
      <c r="J5" s="2" t="s">
        <v>5</v>
      </c>
      <c r="K5" t="s">
        <v>6</v>
      </c>
    </row>
    <row r="6" spans="1:15" x14ac:dyDescent="0.15">
      <c r="A6" s="7" t="s">
        <v>41</v>
      </c>
      <c r="B6" s="29">
        <v>1</v>
      </c>
      <c r="C6" t="s">
        <v>42</v>
      </c>
      <c r="D6" s="30" t="s">
        <v>46</v>
      </c>
      <c r="F6" s="6"/>
      <c r="G6" s="6"/>
      <c r="H6" s="6"/>
      <c r="J6" s="2"/>
    </row>
    <row r="7" spans="1:15" x14ac:dyDescent="0.15">
      <c r="A7" s="7" t="s">
        <v>45</v>
      </c>
      <c r="B7" s="31">
        <f>(B5*0.2)/(B6+(0.001*B5/1.19))</f>
        <v>22.721799939191243</v>
      </c>
      <c r="C7" t="s">
        <v>44</v>
      </c>
      <c r="D7" s="30" t="s">
        <v>47</v>
      </c>
      <c r="F7" s="6"/>
      <c r="G7" s="6"/>
      <c r="H7" s="6"/>
      <c r="J7" s="2"/>
    </row>
    <row r="8" spans="1:15" x14ac:dyDescent="0.15">
      <c r="A8" s="7" t="s">
        <v>43</v>
      </c>
      <c r="B8" s="32"/>
      <c r="C8" t="s">
        <v>44</v>
      </c>
      <c r="D8" s="30"/>
      <c r="F8" s="6"/>
      <c r="G8" s="6"/>
      <c r="H8" s="6"/>
      <c r="J8" s="23"/>
      <c r="K8" s="23"/>
      <c r="M8" s="23"/>
      <c r="N8" s="23"/>
      <c r="O8" s="23"/>
    </row>
    <row r="9" spans="1:15" x14ac:dyDescent="0.15">
      <c r="A9" s="7" t="s">
        <v>27</v>
      </c>
      <c r="B9" s="32">
        <v>38533.634722222225</v>
      </c>
      <c r="C9" s="33"/>
      <c r="D9" s="34" t="s">
        <v>26</v>
      </c>
      <c r="F9" s="6"/>
      <c r="G9" s="6"/>
      <c r="H9" s="6"/>
      <c r="J9" s="24"/>
      <c r="K9" s="25"/>
      <c r="L9" s="26"/>
      <c r="M9" s="15"/>
      <c r="N9" s="24"/>
      <c r="O9" s="24"/>
    </row>
    <row r="10" spans="1:15" x14ac:dyDescent="0.15">
      <c r="A10" s="7" t="s">
        <v>28</v>
      </c>
      <c r="B10" s="35" t="s">
        <v>54</v>
      </c>
      <c r="C10" s="33"/>
      <c r="D10" s="30" t="s">
        <v>29</v>
      </c>
      <c r="F10" s="6"/>
      <c r="G10" s="6"/>
      <c r="H10" s="6"/>
      <c r="J10" s="2"/>
    </row>
    <row r="11" spans="1:15" x14ac:dyDescent="0.15">
      <c r="A11" s="7" t="s">
        <v>37</v>
      </c>
      <c r="B11" s="36"/>
      <c r="D11" s="30" t="s">
        <v>34</v>
      </c>
      <c r="F11" s="6"/>
      <c r="G11" s="6"/>
      <c r="H11" s="6"/>
      <c r="J11" s="2"/>
    </row>
    <row r="12" spans="1:15" x14ac:dyDescent="0.15">
      <c r="A12" s="7" t="s">
        <v>38</v>
      </c>
      <c r="B12" s="36"/>
      <c r="D12" s="30" t="s">
        <v>35</v>
      </c>
      <c r="F12" s="6"/>
      <c r="G12" s="6"/>
      <c r="H12" s="6"/>
      <c r="J12" s="2"/>
    </row>
    <row r="13" spans="1:15" x14ac:dyDescent="0.15">
      <c r="A13" s="7" t="s">
        <v>39</v>
      </c>
      <c r="B13" s="36">
        <f>74.75/12</f>
        <v>6.229166666666667</v>
      </c>
      <c r="D13" s="30" t="s">
        <v>36</v>
      </c>
      <c r="F13" s="6"/>
      <c r="G13" s="6"/>
      <c r="H13" s="6"/>
      <c r="J13" s="2"/>
    </row>
    <row r="14" spans="1:15" x14ac:dyDescent="0.15">
      <c r="A14" s="7" t="s">
        <v>52</v>
      </c>
      <c r="B14" s="37"/>
      <c r="C14" s="30" t="s">
        <v>33</v>
      </c>
      <c r="D14" s="33" t="s">
        <v>51</v>
      </c>
      <c r="F14" s="6"/>
      <c r="G14" s="6"/>
      <c r="H14" s="6"/>
      <c r="J14" s="2"/>
    </row>
    <row r="15" spans="1:15" x14ac:dyDescent="0.15">
      <c r="A15" s="38" t="s">
        <v>31</v>
      </c>
      <c r="B15" s="39">
        <v>3</v>
      </c>
      <c r="C15" s="33"/>
      <c r="D15" s="30" t="s">
        <v>32</v>
      </c>
      <c r="F15" s="6"/>
      <c r="G15" s="6"/>
      <c r="H15" s="6"/>
      <c r="J15" s="2"/>
    </row>
    <row r="16" spans="1:15" x14ac:dyDescent="0.15">
      <c r="A16" s="34" t="s">
        <v>8</v>
      </c>
      <c r="B16" s="6"/>
      <c r="C16" s="6"/>
      <c r="D16" s="6"/>
      <c r="E16" s="6"/>
      <c r="F16" s="6"/>
      <c r="G16" s="6"/>
      <c r="H16" s="6"/>
    </row>
    <row r="17" spans="1:9" ht="56" x14ac:dyDescent="0.15">
      <c r="A17" s="8" t="s">
        <v>17</v>
      </c>
      <c r="B17" s="14" t="s">
        <v>16</v>
      </c>
      <c r="C17" s="18" t="s">
        <v>25</v>
      </c>
      <c r="D17" s="14" t="s">
        <v>18</v>
      </c>
      <c r="E17" s="8" t="s">
        <v>9</v>
      </c>
      <c r="F17" s="9" t="s">
        <v>10</v>
      </c>
      <c r="G17" s="8" t="s">
        <v>11</v>
      </c>
      <c r="H17" s="21" t="s">
        <v>48</v>
      </c>
    </row>
    <row r="18" spans="1:9" x14ac:dyDescent="0.15">
      <c r="A18" s="3">
        <f t="shared" ref="A18:A49" si="0">B18*60</f>
        <v>0</v>
      </c>
      <c r="B18" s="19">
        <f t="shared" ref="B18:B49" si="1">IF(C18&gt;B$9,(C18-B$9)*1440,0)</f>
        <v>0</v>
      </c>
      <c r="C18" s="40">
        <v>38533.631435185183</v>
      </c>
      <c r="D18">
        <v>0.3</v>
      </c>
      <c r="E18" s="15">
        <f t="shared" ref="E18:E49" si="2">D18-$F$3</f>
        <v>0.3666666666666667</v>
      </c>
    </row>
    <row r="19" spans="1:9" x14ac:dyDescent="0.15">
      <c r="A19" s="3">
        <f t="shared" si="0"/>
        <v>0</v>
      </c>
      <c r="B19" s="19">
        <f t="shared" si="1"/>
        <v>0</v>
      </c>
      <c r="C19" s="40">
        <v>38533.631620370368</v>
      </c>
      <c r="D19">
        <v>0</v>
      </c>
      <c r="E19" s="15">
        <f t="shared" si="2"/>
        <v>6.666666666666668E-2</v>
      </c>
      <c r="F19" s="3">
        <f t="shared" ref="F19:F50" si="3">IF(A20&gt;0,(A20-A18)/2,0)</f>
        <v>0</v>
      </c>
      <c r="G19" s="3">
        <f t="shared" ref="G19:G50" si="4">IF((F20-F19&gt;-0.01),E19*F19,0)</f>
        <v>0</v>
      </c>
      <c r="H19" s="22">
        <f t="shared" ref="H19:H50" si="5">G19*$B$3/10^6</f>
        <v>0</v>
      </c>
    </row>
    <row r="20" spans="1:9" x14ac:dyDescent="0.15">
      <c r="A20" s="3">
        <f t="shared" si="0"/>
        <v>0</v>
      </c>
      <c r="B20" s="19">
        <f t="shared" si="1"/>
        <v>0</v>
      </c>
      <c r="C20" s="40">
        <v>38533.631736111114</v>
      </c>
      <c r="D20">
        <v>0</v>
      </c>
      <c r="E20" s="15">
        <f t="shared" si="2"/>
        <v>6.666666666666668E-2</v>
      </c>
      <c r="F20" s="3">
        <f t="shared" si="3"/>
        <v>0</v>
      </c>
      <c r="G20" s="3">
        <f t="shared" si="4"/>
        <v>0</v>
      </c>
      <c r="H20" s="22">
        <f t="shared" si="5"/>
        <v>0</v>
      </c>
    </row>
    <row r="21" spans="1:9" x14ac:dyDescent="0.15">
      <c r="A21" s="3">
        <f t="shared" si="0"/>
        <v>0</v>
      </c>
      <c r="B21" s="19">
        <f t="shared" si="1"/>
        <v>0</v>
      </c>
      <c r="C21" s="40">
        <v>38533.631851851853</v>
      </c>
      <c r="D21">
        <v>-0.1</v>
      </c>
      <c r="E21" s="15">
        <f t="shared" si="2"/>
        <v>-3.3333333333333326E-2</v>
      </c>
      <c r="F21" s="3">
        <f t="shared" si="3"/>
        <v>0</v>
      </c>
      <c r="G21" s="3">
        <f t="shared" si="4"/>
        <v>0</v>
      </c>
      <c r="H21" s="22">
        <f t="shared" si="5"/>
        <v>0</v>
      </c>
    </row>
    <row r="22" spans="1:9" x14ac:dyDescent="0.15">
      <c r="A22" s="3">
        <f t="shared" si="0"/>
        <v>0</v>
      </c>
      <c r="B22" s="19">
        <f t="shared" si="1"/>
        <v>0</v>
      </c>
      <c r="C22" s="40">
        <v>38533.631967592592</v>
      </c>
      <c r="D22">
        <v>-0.2</v>
      </c>
      <c r="E22" s="15">
        <f t="shared" si="2"/>
        <v>-0.13333333333333333</v>
      </c>
      <c r="F22" s="3">
        <f t="shared" si="3"/>
        <v>0</v>
      </c>
      <c r="G22" s="3">
        <f t="shared" si="4"/>
        <v>0</v>
      </c>
      <c r="H22" s="22">
        <f t="shared" si="5"/>
        <v>0</v>
      </c>
    </row>
    <row r="23" spans="1:9" x14ac:dyDescent="0.15">
      <c r="A23" s="3">
        <f t="shared" si="0"/>
        <v>0</v>
      </c>
      <c r="B23" s="19">
        <f t="shared" si="1"/>
        <v>0</v>
      </c>
      <c r="C23" s="40">
        <v>38533.63208333333</v>
      </c>
      <c r="D23">
        <v>-0.1</v>
      </c>
      <c r="E23" s="15">
        <f t="shared" si="2"/>
        <v>-3.3333333333333326E-2</v>
      </c>
      <c r="F23" s="3">
        <f t="shared" si="3"/>
        <v>0</v>
      </c>
      <c r="G23" s="3">
        <f t="shared" si="4"/>
        <v>0</v>
      </c>
      <c r="H23" s="22">
        <f t="shared" si="5"/>
        <v>0</v>
      </c>
    </row>
    <row r="24" spans="1:9" x14ac:dyDescent="0.15">
      <c r="A24" s="3">
        <f t="shared" si="0"/>
        <v>0</v>
      </c>
      <c r="B24" s="19">
        <f t="shared" si="1"/>
        <v>0</v>
      </c>
      <c r="C24" s="40">
        <v>38533.632199074076</v>
      </c>
      <c r="D24">
        <v>-0.1</v>
      </c>
      <c r="E24" s="15">
        <f t="shared" si="2"/>
        <v>-3.3333333333333326E-2</v>
      </c>
      <c r="F24" s="3">
        <f t="shared" si="3"/>
        <v>0</v>
      </c>
      <c r="G24" s="3">
        <f t="shared" si="4"/>
        <v>0</v>
      </c>
      <c r="H24" s="22">
        <f t="shared" si="5"/>
        <v>0</v>
      </c>
    </row>
    <row r="25" spans="1:9" x14ac:dyDescent="0.15">
      <c r="A25" s="3">
        <f t="shared" si="0"/>
        <v>0</v>
      </c>
      <c r="B25" s="19">
        <f t="shared" si="1"/>
        <v>0</v>
      </c>
      <c r="C25" s="40">
        <v>38533.632314814815</v>
      </c>
      <c r="D25">
        <v>0</v>
      </c>
      <c r="E25" s="15">
        <f t="shared" si="2"/>
        <v>6.666666666666668E-2</v>
      </c>
      <c r="F25" s="3">
        <f t="shared" si="3"/>
        <v>0</v>
      </c>
      <c r="G25" s="3">
        <f t="shared" si="4"/>
        <v>0</v>
      </c>
      <c r="H25" s="22">
        <f t="shared" si="5"/>
        <v>0</v>
      </c>
    </row>
    <row r="26" spans="1:9" x14ac:dyDescent="0.15">
      <c r="A26" s="3">
        <f t="shared" si="0"/>
        <v>0</v>
      </c>
      <c r="B26" s="19">
        <f t="shared" si="1"/>
        <v>0</v>
      </c>
      <c r="C26" s="40">
        <v>38533.632430555554</v>
      </c>
      <c r="D26">
        <v>-0.2</v>
      </c>
      <c r="E26" s="15">
        <f t="shared" si="2"/>
        <v>-0.13333333333333333</v>
      </c>
      <c r="F26" s="3">
        <f t="shared" si="3"/>
        <v>0</v>
      </c>
      <c r="G26" s="3">
        <f t="shared" si="4"/>
        <v>0</v>
      </c>
      <c r="H26" s="22">
        <f t="shared" si="5"/>
        <v>0</v>
      </c>
    </row>
    <row r="27" spans="1:9" x14ac:dyDescent="0.15">
      <c r="A27" s="3">
        <f t="shared" si="0"/>
        <v>0</v>
      </c>
      <c r="B27" s="19">
        <f t="shared" si="1"/>
        <v>0</v>
      </c>
      <c r="C27" s="40">
        <v>38533.6325462963</v>
      </c>
      <c r="D27">
        <v>-0.2</v>
      </c>
      <c r="E27" s="15">
        <f t="shared" si="2"/>
        <v>-0.13333333333333333</v>
      </c>
      <c r="F27" s="3">
        <f t="shared" si="3"/>
        <v>0</v>
      </c>
      <c r="G27" s="3">
        <f t="shared" si="4"/>
        <v>0</v>
      </c>
      <c r="H27" s="22">
        <f t="shared" si="5"/>
        <v>0</v>
      </c>
    </row>
    <row r="28" spans="1:9" x14ac:dyDescent="0.15">
      <c r="A28" s="3">
        <f t="shared" si="0"/>
        <v>0</v>
      </c>
      <c r="B28" s="19">
        <f t="shared" si="1"/>
        <v>0</v>
      </c>
      <c r="C28" s="40">
        <v>38533.632662037038</v>
      </c>
      <c r="D28">
        <v>-0.1</v>
      </c>
      <c r="E28" s="15">
        <f t="shared" si="2"/>
        <v>-3.3333333333333326E-2</v>
      </c>
      <c r="F28" s="3">
        <f t="shared" si="3"/>
        <v>0</v>
      </c>
      <c r="G28" s="3">
        <f t="shared" si="4"/>
        <v>0</v>
      </c>
      <c r="H28" s="22">
        <f t="shared" si="5"/>
        <v>0</v>
      </c>
    </row>
    <row r="29" spans="1:9" x14ac:dyDescent="0.15">
      <c r="A29" s="3">
        <f t="shared" si="0"/>
        <v>0</v>
      </c>
      <c r="B29" s="19">
        <f t="shared" si="1"/>
        <v>0</v>
      </c>
      <c r="C29" s="40">
        <v>38533.632777777777</v>
      </c>
      <c r="D29">
        <v>-0.1</v>
      </c>
      <c r="E29" s="15">
        <f t="shared" si="2"/>
        <v>-3.3333333333333326E-2</v>
      </c>
      <c r="F29" s="3">
        <f t="shared" si="3"/>
        <v>0</v>
      </c>
      <c r="G29" s="3">
        <f t="shared" si="4"/>
        <v>0</v>
      </c>
      <c r="H29" s="22">
        <f t="shared" si="5"/>
        <v>0</v>
      </c>
    </row>
    <row r="30" spans="1:9" x14ac:dyDescent="0.15">
      <c r="A30" s="3">
        <f t="shared" si="0"/>
        <v>0</v>
      </c>
      <c r="B30" s="19">
        <f t="shared" si="1"/>
        <v>0</v>
      </c>
      <c r="C30" s="40">
        <v>38533.632893518516</v>
      </c>
      <c r="D30">
        <v>-0.1</v>
      </c>
      <c r="E30" s="15">
        <f t="shared" si="2"/>
        <v>-3.3333333333333326E-2</v>
      </c>
      <c r="F30" s="3">
        <f t="shared" si="3"/>
        <v>0</v>
      </c>
      <c r="G30" s="3">
        <f t="shared" si="4"/>
        <v>0</v>
      </c>
      <c r="H30" s="22">
        <f t="shared" si="5"/>
        <v>0</v>
      </c>
    </row>
    <row r="31" spans="1:9" x14ac:dyDescent="0.15">
      <c r="A31" s="3">
        <f t="shared" si="0"/>
        <v>0</v>
      </c>
      <c r="B31" s="19">
        <f t="shared" si="1"/>
        <v>0</v>
      </c>
      <c r="C31" s="40">
        <v>38533.633009259262</v>
      </c>
      <c r="D31">
        <v>-0.1</v>
      </c>
      <c r="E31" s="15">
        <f t="shared" si="2"/>
        <v>-3.3333333333333326E-2</v>
      </c>
      <c r="F31" s="3">
        <f t="shared" si="3"/>
        <v>0</v>
      </c>
      <c r="G31" s="3">
        <f t="shared" si="4"/>
        <v>0</v>
      </c>
      <c r="H31" s="22">
        <f t="shared" si="5"/>
        <v>0</v>
      </c>
      <c r="I31" t="s">
        <v>57</v>
      </c>
    </row>
    <row r="32" spans="1:9" x14ac:dyDescent="0.15">
      <c r="A32" s="3">
        <f t="shared" si="0"/>
        <v>0</v>
      </c>
      <c r="B32" s="19">
        <f t="shared" si="1"/>
        <v>0</v>
      </c>
      <c r="C32" s="40">
        <v>38533.633125</v>
      </c>
      <c r="D32">
        <v>0</v>
      </c>
      <c r="E32" s="15">
        <f t="shared" si="2"/>
        <v>6.666666666666668E-2</v>
      </c>
      <c r="F32" s="3">
        <f t="shared" si="3"/>
        <v>0</v>
      </c>
      <c r="G32" s="3">
        <f t="shared" si="4"/>
        <v>0</v>
      </c>
      <c r="H32" s="22">
        <f t="shared" si="5"/>
        <v>0</v>
      </c>
    </row>
    <row r="33" spans="1:8" x14ac:dyDescent="0.15">
      <c r="A33" s="3">
        <f t="shared" si="0"/>
        <v>0</v>
      </c>
      <c r="B33" s="19">
        <f t="shared" si="1"/>
        <v>0</v>
      </c>
      <c r="C33" s="40">
        <v>38533.633240740739</v>
      </c>
      <c r="D33">
        <v>-0.1</v>
      </c>
      <c r="E33" s="15">
        <f t="shared" si="2"/>
        <v>-3.3333333333333326E-2</v>
      </c>
      <c r="F33" s="3">
        <f t="shared" si="3"/>
        <v>0</v>
      </c>
      <c r="G33" s="3">
        <f t="shared" si="4"/>
        <v>0</v>
      </c>
      <c r="H33" s="22">
        <f t="shared" si="5"/>
        <v>0</v>
      </c>
    </row>
    <row r="34" spans="1:8" x14ac:dyDescent="0.15">
      <c r="A34" s="3">
        <f t="shared" si="0"/>
        <v>0</v>
      </c>
      <c r="B34" s="19">
        <f t="shared" si="1"/>
        <v>0</v>
      </c>
      <c r="C34" s="40">
        <v>38533.633356481485</v>
      </c>
      <c r="D34">
        <v>-0.1</v>
      </c>
      <c r="E34" s="15">
        <f t="shared" si="2"/>
        <v>-3.3333333333333326E-2</v>
      </c>
      <c r="F34" s="3">
        <f t="shared" si="3"/>
        <v>0</v>
      </c>
      <c r="G34" s="3">
        <f t="shared" si="4"/>
        <v>0</v>
      </c>
      <c r="H34" s="22">
        <f t="shared" si="5"/>
        <v>0</v>
      </c>
    </row>
    <row r="35" spans="1:8" x14ac:dyDescent="0.15">
      <c r="A35" s="3">
        <f t="shared" si="0"/>
        <v>0</v>
      </c>
      <c r="B35" s="19">
        <f t="shared" si="1"/>
        <v>0</v>
      </c>
      <c r="C35" s="40">
        <v>38533.633472222224</v>
      </c>
      <c r="D35">
        <v>0</v>
      </c>
      <c r="E35" s="15">
        <f t="shared" si="2"/>
        <v>6.666666666666668E-2</v>
      </c>
      <c r="F35" s="3">
        <f t="shared" si="3"/>
        <v>0</v>
      </c>
      <c r="G35" s="3">
        <f t="shared" si="4"/>
        <v>0</v>
      </c>
      <c r="H35" s="22">
        <f t="shared" si="5"/>
        <v>0</v>
      </c>
    </row>
    <row r="36" spans="1:8" x14ac:dyDescent="0.15">
      <c r="A36" s="3">
        <f t="shared" si="0"/>
        <v>0</v>
      </c>
      <c r="B36" s="19">
        <f t="shared" si="1"/>
        <v>0</v>
      </c>
      <c r="C36" s="40">
        <v>38533.633587962962</v>
      </c>
      <c r="D36">
        <v>-0.1</v>
      </c>
      <c r="E36" s="15">
        <f t="shared" si="2"/>
        <v>-3.3333333333333326E-2</v>
      </c>
      <c r="F36" s="3">
        <f t="shared" si="3"/>
        <v>0</v>
      </c>
      <c r="G36" s="3">
        <f t="shared" si="4"/>
        <v>0</v>
      </c>
      <c r="H36" s="22">
        <f t="shared" si="5"/>
        <v>0</v>
      </c>
    </row>
    <row r="37" spans="1:8" x14ac:dyDescent="0.15">
      <c r="A37" s="3">
        <f t="shared" si="0"/>
        <v>0</v>
      </c>
      <c r="B37" s="19">
        <f t="shared" si="1"/>
        <v>0</v>
      </c>
      <c r="C37" s="40">
        <v>38533.633703703701</v>
      </c>
      <c r="D37">
        <v>-0.1</v>
      </c>
      <c r="E37" s="15">
        <f t="shared" si="2"/>
        <v>-3.3333333333333326E-2</v>
      </c>
      <c r="F37" s="3">
        <f t="shared" si="3"/>
        <v>0</v>
      </c>
      <c r="G37" s="3">
        <f t="shared" si="4"/>
        <v>0</v>
      </c>
      <c r="H37" s="22">
        <f t="shared" si="5"/>
        <v>0</v>
      </c>
    </row>
    <row r="38" spans="1:8" x14ac:dyDescent="0.15">
      <c r="A38" s="3">
        <f t="shared" si="0"/>
        <v>0</v>
      </c>
      <c r="B38" s="19">
        <f t="shared" si="1"/>
        <v>0</v>
      </c>
      <c r="C38" s="40">
        <v>38533.633819444447</v>
      </c>
      <c r="D38">
        <v>0</v>
      </c>
      <c r="E38" s="15">
        <f t="shared" si="2"/>
        <v>6.666666666666668E-2</v>
      </c>
      <c r="F38" s="3">
        <f t="shared" si="3"/>
        <v>0</v>
      </c>
      <c r="G38" s="3">
        <f t="shared" si="4"/>
        <v>0</v>
      </c>
      <c r="H38" s="22">
        <f t="shared" si="5"/>
        <v>0</v>
      </c>
    </row>
    <row r="39" spans="1:8" x14ac:dyDescent="0.15">
      <c r="A39" s="3">
        <f t="shared" si="0"/>
        <v>0</v>
      </c>
      <c r="B39" s="19">
        <f t="shared" si="1"/>
        <v>0</v>
      </c>
      <c r="C39" s="40">
        <v>38533.633935185186</v>
      </c>
      <c r="D39">
        <v>-0.1</v>
      </c>
      <c r="E39" s="15">
        <f t="shared" si="2"/>
        <v>-3.3333333333333326E-2</v>
      </c>
      <c r="F39" s="3">
        <f t="shared" si="3"/>
        <v>0</v>
      </c>
      <c r="G39" s="3">
        <f t="shared" si="4"/>
        <v>0</v>
      </c>
      <c r="H39" s="22">
        <f t="shared" si="5"/>
        <v>0</v>
      </c>
    </row>
    <row r="40" spans="1:8" x14ac:dyDescent="0.15">
      <c r="A40" s="3">
        <f t="shared" si="0"/>
        <v>0</v>
      </c>
      <c r="B40" s="19">
        <f t="shared" si="1"/>
        <v>0</v>
      </c>
      <c r="C40" s="40">
        <v>38533.634050925924</v>
      </c>
      <c r="D40">
        <v>-0.1</v>
      </c>
      <c r="E40" s="15">
        <f t="shared" si="2"/>
        <v>-3.3333333333333326E-2</v>
      </c>
      <c r="F40" s="3">
        <f t="shared" si="3"/>
        <v>0</v>
      </c>
      <c r="G40" s="3">
        <f t="shared" si="4"/>
        <v>0</v>
      </c>
      <c r="H40" s="22">
        <f t="shared" si="5"/>
        <v>0</v>
      </c>
    </row>
    <row r="41" spans="1:8" x14ac:dyDescent="0.15">
      <c r="A41" s="3">
        <f t="shared" si="0"/>
        <v>0</v>
      </c>
      <c r="B41" s="19">
        <f t="shared" si="1"/>
        <v>0</v>
      </c>
      <c r="C41" s="40">
        <v>38533.634166666663</v>
      </c>
      <c r="D41">
        <v>-0.1</v>
      </c>
      <c r="E41" s="15">
        <f t="shared" si="2"/>
        <v>-3.3333333333333326E-2</v>
      </c>
      <c r="F41" s="3">
        <f t="shared" si="3"/>
        <v>0</v>
      </c>
      <c r="G41" s="3">
        <f t="shared" si="4"/>
        <v>0</v>
      </c>
      <c r="H41" s="22">
        <f t="shared" si="5"/>
        <v>0</v>
      </c>
    </row>
    <row r="42" spans="1:8" x14ac:dyDescent="0.15">
      <c r="A42" s="3">
        <f t="shared" si="0"/>
        <v>0</v>
      </c>
      <c r="B42" s="19">
        <f t="shared" si="1"/>
        <v>0</v>
      </c>
      <c r="C42" s="40">
        <v>38533.634282407409</v>
      </c>
      <c r="D42">
        <v>-0.1</v>
      </c>
      <c r="E42" s="15">
        <f t="shared" si="2"/>
        <v>-3.3333333333333326E-2</v>
      </c>
      <c r="F42" s="3">
        <f t="shared" si="3"/>
        <v>0</v>
      </c>
      <c r="G42" s="3">
        <f t="shared" si="4"/>
        <v>0</v>
      </c>
      <c r="H42" s="22">
        <f t="shared" si="5"/>
        <v>0</v>
      </c>
    </row>
    <row r="43" spans="1:8" x14ac:dyDescent="0.15">
      <c r="A43" s="3">
        <f t="shared" si="0"/>
        <v>0</v>
      </c>
      <c r="B43" s="19">
        <f t="shared" si="1"/>
        <v>0</v>
      </c>
      <c r="C43" s="40">
        <v>38533.634398148148</v>
      </c>
      <c r="D43">
        <v>-0.1</v>
      </c>
      <c r="E43" s="15">
        <f t="shared" si="2"/>
        <v>-3.3333333333333326E-2</v>
      </c>
      <c r="F43" s="3">
        <f t="shared" si="3"/>
        <v>0</v>
      </c>
      <c r="G43" s="3">
        <f t="shared" si="4"/>
        <v>0</v>
      </c>
      <c r="H43" s="22">
        <f t="shared" si="5"/>
        <v>0</v>
      </c>
    </row>
    <row r="44" spans="1:8" x14ac:dyDescent="0.15">
      <c r="A44" s="3">
        <f t="shared" si="0"/>
        <v>0</v>
      </c>
      <c r="B44" s="19">
        <f t="shared" si="1"/>
        <v>0</v>
      </c>
      <c r="C44" s="40">
        <v>38533.634513888886</v>
      </c>
      <c r="D44">
        <v>-0.1</v>
      </c>
      <c r="E44" s="15">
        <f t="shared" si="2"/>
        <v>-3.3333333333333326E-2</v>
      </c>
      <c r="F44" s="3">
        <f t="shared" si="3"/>
        <v>0</v>
      </c>
      <c r="G44" s="3">
        <f t="shared" si="4"/>
        <v>0</v>
      </c>
      <c r="H44" s="22">
        <f t="shared" si="5"/>
        <v>0</v>
      </c>
    </row>
    <row r="45" spans="1:8" x14ac:dyDescent="0.15">
      <c r="A45" s="3">
        <f t="shared" si="0"/>
        <v>0</v>
      </c>
      <c r="B45" s="19">
        <f t="shared" si="1"/>
        <v>0</v>
      </c>
      <c r="C45" s="40">
        <v>38533.634629629632</v>
      </c>
      <c r="D45">
        <v>-0.1</v>
      </c>
      <c r="E45" s="15">
        <f t="shared" si="2"/>
        <v>-3.3333333333333326E-2</v>
      </c>
      <c r="F45" s="3">
        <f t="shared" si="3"/>
        <v>0.9999999194405973</v>
      </c>
      <c r="G45" s="3">
        <f t="shared" si="4"/>
        <v>-3.3333330648019903E-2</v>
      </c>
      <c r="H45" s="22">
        <f t="shared" si="5"/>
        <v>-4.5384736802887491E-4</v>
      </c>
    </row>
    <row r="46" spans="1:8" x14ac:dyDescent="0.15">
      <c r="A46" s="3">
        <f t="shared" si="0"/>
        <v>1.9999998388811946</v>
      </c>
      <c r="B46" s="19">
        <f t="shared" si="1"/>
        <v>3.333333064801991E-2</v>
      </c>
      <c r="C46" s="40">
        <v>38533.634745370371</v>
      </c>
      <c r="D46">
        <v>0.1</v>
      </c>
      <c r="E46" s="15">
        <f t="shared" si="2"/>
        <v>0.16666666666666669</v>
      </c>
      <c r="F46" s="3">
        <f t="shared" si="3"/>
        <v>5.9999998309649527</v>
      </c>
      <c r="G46" s="3">
        <f t="shared" si="4"/>
        <v>0.99999997182749223</v>
      </c>
      <c r="H46" s="22">
        <f t="shared" si="5"/>
        <v>1.361542175413594E-2</v>
      </c>
    </row>
    <row r="47" spans="1:8" x14ac:dyDescent="0.15">
      <c r="A47" s="3">
        <f t="shared" si="0"/>
        <v>11.999999661929905</v>
      </c>
      <c r="B47" s="19">
        <f t="shared" si="1"/>
        <v>0.19999999436549842</v>
      </c>
      <c r="C47" s="40">
        <v>38533.63486111111</v>
      </c>
      <c r="D47">
        <v>0.1</v>
      </c>
      <c r="E47" s="15">
        <f t="shared" si="2"/>
        <v>0.16666666666666669</v>
      </c>
      <c r="F47" s="3">
        <f t="shared" si="3"/>
        <v>9.9999998230487108</v>
      </c>
      <c r="G47" s="3">
        <f t="shared" si="4"/>
        <v>1.6666666371747854</v>
      </c>
      <c r="H47" s="22">
        <f t="shared" si="5"/>
        <v>2.269236982798313E-2</v>
      </c>
    </row>
    <row r="48" spans="1:8" x14ac:dyDescent="0.15">
      <c r="A48" s="3">
        <f t="shared" si="0"/>
        <v>21.999999484978616</v>
      </c>
      <c r="B48" s="19">
        <f t="shared" si="1"/>
        <v>0.36666665808297694</v>
      </c>
      <c r="C48" s="40">
        <v>38533.634976851848</v>
      </c>
      <c r="D48">
        <v>0.1</v>
      </c>
      <c r="E48" s="15">
        <f t="shared" si="2"/>
        <v>0.16666666666666669</v>
      </c>
      <c r="F48" s="3">
        <f t="shared" si="3"/>
        <v>10.00000013737008</v>
      </c>
      <c r="G48" s="3">
        <f t="shared" si="4"/>
        <v>1.6666666895616802</v>
      </c>
      <c r="H48" s="22">
        <f t="shared" si="5"/>
        <v>2.2692370541252813E-2</v>
      </c>
    </row>
    <row r="49" spans="1:8" x14ac:dyDescent="0.15">
      <c r="A49" s="3">
        <f t="shared" si="0"/>
        <v>31.999999936670065</v>
      </c>
      <c r="B49" s="19">
        <f t="shared" si="1"/>
        <v>0.53333333227783442</v>
      </c>
      <c r="C49" s="40">
        <v>38533.635092592594</v>
      </c>
      <c r="D49">
        <v>12.4</v>
      </c>
      <c r="E49" s="15">
        <f t="shared" si="2"/>
        <v>12.466666666666667</v>
      </c>
      <c r="F49" s="3">
        <f t="shared" si="3"/>
        <v>10.00000013737008</v>
      </c>
      <c r="G49" s="3">
        <f t="shared" si="4"/>
        <v>124.66666837921366</v>
      </c>
      <c r="H49" s="22">
        <f t="shared" si="5"/>
        <v>1.6973893164857103</v>
      </c>
    </row>
    <row r="50" spans="1:8" x14ac:dyDescent="0.15">
      <c r="A50" s="3">
        <f t="shared" ref="A50:A81" si="6">B50*60</f>
        <v>41.999999759718776</v>
      </c>
      <c r="B50" s="19">
        <f t="shared" ref="B50:B81" si="7">IF(C50&gt;B$9,(C50-B$9)*1440,0)</f>
        <v>0.69999999599531293</v>
      </c>
      <c r="C50" s="40">
        <v>38533.635208333333</v>
      </c>
      <c r="D50">
        <v>23.9</v>
      </c>
      <c r="E50" s="15">
        <f t="shared" ref="E50:E81" si="8">D50-$F$3</f>
        <v>23.966666666666665</v>
      </c>
      <c r="F50" s="3">
        <f t="shared" si="3"/>
        <v>9.9999998230487108</v>
      </c>
      <c r="G50" s="3">
        <f t="shared" si="4"/>
        <v>239.66666242573407</v>
      </c>
      <c r="H50" s="22">
        <f t="shared" si="5"/>
        <v>3.263162781263973</v>
      </c>
    </row>
    <row r="51" spans="1:8" x14ac:dyDescent="0.15">
      <c r="A51" s="3">
        <f t="shared" si="6"/>
        <v>51.999999582767487</v>
      </c>
      <c r="B51" s="19">
        <f t="shared" si="7"/>
        <v>0.86666665971279144</v>
      </c>
      <c r="C51" s="40">
        <v>38533.635324074072</v>
      </c>
      <c r="D51">
        <v>25.8</v>
      </c>
      <c r="E51" s="15">
        <f t="shared" si="8"/>
        <v>25.866666666666667</v>
      </c>
      <c r="F51" s="3">
        <f t="shared" ref="F51:F82" si="9">IF(A52&gt;0,(A52-A50)/2,0)</f>
        <v>10.00000013737008</v>
      </c>
      <c r="G51" s="3">
        <f t="shared" ref="G51:G82" si="10">IF((F52-F51&gt;-0.01),E51*F51,0)</f>
        <v>258.66667021997273</v>
      </c>
      <c r="H51" s="22">
        <f t="shared" ref="H51:H82" si="11">G51*$B$3/10^6</f>
        <v>3.5218559080024368</v>
      </c>
    </row>
    <row r="52" spans="1:8" x14ac:dyDescent="0.15">
      <c r="A52" s="3">
        <f t="shared" si="6"/>
        <v>62.000000034458935</v>
      </c>
      <c r="B52" s="19">
        <f t="shared" si="7"/>
        <v>1.0333333339076489</v>
      </c>
      <c r="C52" s="40">
        <v>38533.635439814818</v>
      </c>
      <c r="D52">
        <v>23.5</v>
      </c>
      <c r="E52" s="15">
        <f t="shared" si="8"/>
        <v>23.566666666666666</v>
      </c>
      <c r="F52" s="3">
        <f t="shared" si="9"/>
        <v>10.00000013737008</v>
      </c>
      <c r="G52" s="3">
        <f t="shared" si="10"/>
        <v>235.66666990402155</v>
      </c>
      <c r="H52" s="22">
        <f t="shared" si="11"/>
        <v>3.2087011945331478</v>
      </c>
    </row>
    <row r="53" spans="1:8" x14ac:dyDescent="0.15">
      <c r="A53" s="3">
        <f t="shared" si="6"/>
        <v>71.999999857507646</v>
      </c>
      <c r="B53" s="19">
        <f t="shared" si="7"/>
        <v>1.1999999976251274</v>
      </c>
      <c r="C53" s="40">
        <v>38533.635555555556</v>
      </c>
      <c r="D53">
        <v>19.8</v>
      </c>
      <c r="E53" s="15">
        <f t="shared" si="8"/>
        <v>19.866666666666667</v>
      </c>
      <c r="F53" s="3">
        <f t="shared" si="9"/>
        <v>9.9999998230487108</v>
      </c>
      <c r="G53" s="3">
        <f t="shared" si="10"/>
        <v>198.66666315123439</v>
      </c>
      <c r="H53" s="22">
        <f t="shared" si="11"/>
        <v>2.7049304834955885</v>
      </c>
    </row>
    <row r="54" spans="1:8" x14ac:dyDescent="0.15">
      <c r="A54" s="3">
        <f t="shared" si="6"/>
        <v>81.999999680556357</v>
      </c>
      <c r="B54" s="19">
        <f t="shared" si="7"/>
        <v>1.3666666613426059</v>
      </c>
      <c r="C54" s="40">
        <v>38533.635671296295</v>
      </c>
      <c r="D54">
        <v>16</v>
      </c>
      <c r="E54" s="15">
        <f t="shared" si="8"/>
        <v>16.066666666666666</v>
      </c>
      <c r="F54" s="3">
        <f t="shared" si="9"/>
        <v>9.9999998230487108</v>
      </c>
      <c r="G54" s="3">
        <f t="shared" si="10"/>
        <v>160.66666382364929</v>
      </c>
      <c r="H54" s="22">
        <f t="shared" si="11"/>
        <v>2.1875444514175735</v>
      </c>
    </row>
    <row r="55" spans="1:8" x14ac:dyDescent="0.15">
      <c r="A55" s="3">
        <f t="shared" si="6"/>
        <v>91.999999503605068</v>
      </c>
      <c r="B55" s="19">
        <f t="shared" si="7"/>
        <v>1.5333333250600845</v>
      </c>
      <c r="C55" s="40">
        <v>38533.635787037034</v>
      </c>
      <c r="D55">
        <v>12.8</v>
      </c>
      <c r="E55" s="15">
        <f t="shared" si="8"/>
        <v>12.866666666666667</v>
      </c>
      <c r="F55" s="3">
        <f t="shared" si="9"/>
        <v>10.00000013737008</v>
      </c>
      <c r="G55" s="3">
        <f t="shared" si="10"/>
        <v>128.66666843416169</v>
      </c>
      <c r="H55" s="22">
        <f t="shared" si="11"/>
        <v>1.7518510057847172</v>
      </c>
    </row>
    <row r="56" spans="1:8" x14ac:dyDescent="0.15">
      <c r="A56" s="3">
        <f t="shared" si="6"/>
        <v>101.99999995529652</v>
      </c>
      <c r="B56" s="19">
        <f t="shared" si="7"/>
        <v>1.6999999992549419</v>
      </c>
      <c r="C56" s="40">
        <v>38533.63590277778</v>
      </c>
      <c r="D56">
        <v>10.3</v>
      </c>
      <c r="E56" s="15">
        <f t="shared" si="8"/>
        <v>10.366666666666667</v>
      </c>
      <c r="F56" s="3">
        <f t="shared" si="9"/>
        <v>10.00000013737008</v>
      </c>
      <c r="G56" s="3">
        <f t="shared" si="10"/>
        <v>103.66666809073649</v>
      </c>
      <c r="H56" s="22">
        <f t="shared" si="11"/>
        <v>1.411465447665925</v>
      </c>
    </row>
    <row r="57" spans="1:8" x14ac:dyDescent="0.15">
      <c r="A57" s="3">
        <f t="shared" si="6"/>
        <v>111.99999977834523</v>
      </c>
      <c r="B57" s="19">
        <f t="shared" si="7"/>
        <v>1.8666666629724205</v>
      </c>
      <c r="C57" s="40">
        <v>38533.636018518519</v>
      </c>
      <c r="D57">
        <v>8.1</v>
      </c>
      <c r="E57" s="15">
        <f t="shared" si="8"/>
        <v>8.1666666666666661</v>
      </c>
      <c r="F57" s="3">
        <f t="shared" si="9"/>
        <v>9.9999998230487108</v>
      </c>
      <c r="G57" s="3">
        <f t="shared" si="10"/>
        <v>81.666665221564472</v>
      </c>
      <c r="H57" s="22">
        <f t="shared" si="11"/>
        <v>1.1119261215711731</v>
      </c>
    </row>
    <row r="58" spans="1:8" x14ac:dyDescent="0.15">
      <c r="A58" s="3">
        <f t="shared" si="6"/>
        <v>121.99999960139394</v>
      </c>
      <c r="B58" s="19">
        <f t="shared" si="7"/>
        <v>2.033333326689899</v>
      </c>
      <c r="C58" s="40">
        <v>38533.636134259257</v>
      </c>
      <c r="D58">
        <v>6.5</v>
      </c>
      <c r="E58" s="15">
        <f t="shared" si="8"/>
        <v>6.5666666666666664</v>
      </c>
      <c r="F58" s="3">
        <f t="shared" si="9"/>
        <v>10.00000013737008</v>
      </c>
      <c r="G58" s="3">
        <f t="shared" si="10"/>
        <v>65.66666756873019</v>
      </c>
      <c r="H58" s="22">
        <f t="shared" si="11"/>
        <v>0.89407939932536074</v>
      </c>
    </row>
    <row r="59" spans="1:8" x14ac:dyDescent="0.15">
      <c r="A59" s="3">
        <f t="shared" si="6"/>
        <v>132.00000005308539</v>
      </c>
      <c r="B59" s="19">
        <f t="shared" si="7"/>
        <v>2.2000000008847564</v>
      </c>
      <c r="C59" s="40">
        <v>38533.636250000003</v>
      </c>
      <c r="D59">
        <v>5</v>
      </c>
      <c r="E59" s="15">
        <f t="shared" si="8"/>
        <v>5.0666666666666664</v>
      </c>
      <c r="F59" s="3">
        <f t="shared" si="9"/>
        <v>10.00000013737008</v>
      </c>
      <c r="G59" s="3">
        <f t="shared" si="10"/>
        <v>50.666667362675071</v>
      </c>
      <c r="H59" s="22">
        <f t="shared" si="11"/>
        <v>0.68984806445408553</v>
      </c>
    </row>
    <row r="60" spans="1:8" x14ac:dyDescent="0.15">
      <c r="A60" s="3">
        <f t="shared" si="6"/>
        <v>141.9999998761341</v>
      </c>
      <c r="B60" s="19">
        <f t="shared" si="7"/>
        <v>2.366666664602235</v>
      </c>
      <c r="C60" s="40">
        <v>38533.636365740742</v>
      </c>
      <c r="D60">
        <v>4</v>
      </c>
      <c r="E60" s="15">
        <f t="shared" si="8"/>
        <v>4.0666666666666664</v>
      </c>
      <c r="F60" s="3">
        <f t="shared" si="9"/>
        <v>9.9999998230487108</v>
      </c>
      <c r="G60" s="3">
        <f t="shared" si="10"/>
        <v>40.666665947064757</v>
      </c>
      <c r="H60" s="22">
        <f t="shared" si="11"/>
        <v>0.55369382380278831</v>
      </c>
    </row>
    <row r="61" spans="1:8" x14ac:dyDescent="0.15">
      <c r="A61" s="3">
        <f t="shared" si="6"/>
        <v>151.99999969918281</v>
      </c>
      <c r="B61" s="19">
        <f t="shared" si="7"/>
        <v>2.5333333283197135</v>
      </c>
      <c r="C61" s="40">
        <v>38533.636481481481</v>
      </c>
      <c r="D61">
        <v>3.1</v>
      </c>
      <c r="E61" s="15">
        <f t="shared" si="8"/>
        <v>3.166666666666667</v>
      </c>
      <c r="F61" s="3">
        <f t="shared" si="9"/>
        <v>9.9999998230487108</v>
      </c>
      <c r="G61" s="3">
        <f t="shared" si="10"/>
        <v>31.666666106320921</v>
      </c>
      <c r="H61" s="22">
        <f t="shared" si="11"/>
        <v>0.43115502673167944</v>
      </c>
    </row>
    <row r="62" spans="1:8" x14ac:dyDescent="0.15">
      <c r="A62" s="3">
        <f t="shared" si="6"/>
        <v>161.99999952223152</v>
      </c>
      <c r="B62" s="19">
        <f t="shared" si="7"/>
        <v>2.699999992037192</v>
      </c>
      <c r="C62" s="40">
        <v>38533.636597222219</v>
      </c>
      <c r="D62">
        <v>2.2999999999999998</v>
      </c>
      <c r="E62" s="15">
        <f t="shared" si="8"/>
        <v>2.3666666666666667</v>
      </c>
      <c r="F62" s="3">
        <f t="shared" si="9"/>
        <v>10.00000013737008</v>
      </c>
      <c r="G62" s="3">
        <f t="shared" si="10"/>
        <v>23.666666991775855</v>
      </c>
      <c r="H62" s="22">
        <f t="shared" si="11"/>
        <v>0.32223166168578993</v>
      </c>
    </row>
    <row r="63" spans="1:8" x14ac:dyDescent="0.15">
      <c r="A63" s="3">
        <f t="shared" si="6"/>
        <v>171.99999997392297</v>
      </c>
      <c r="B63" s="19">
        <f t="shared" si="7"/>
        <v>2.8666666662320495</v>
      </c>
      <c r="C63" s="40">
        <v>38533.636712962965</v>
      </c>
      <c r="D63">
        <v>1.9</v>
      </c>
      <c r="E63" s="15">
        <f t="shared" si="8"/>
        <v>1.9666666666666666</v>
      </c>
      <c r="F63" s="3">
        <f t="shared" si="9"/>
        <v>10.00000013737008</v>
      </c>
      <c r="G63" s="3">
        <f t="shared" si="10"/>
        <v>19.666666936827824</v>
      </c>
      <c r="H63" s="22">
        <f t="shared" si="11"/>
        <v>0.26776997238678318</v>
      </c>
    </row>
    <row r="64" spans="1:8" x14ac:dyDescent="0.15">
      <c r="A64" s="3">
        <f t="shared" si="6"/>
        <v>181.99999979697168</v>
      </c>
      <c r="B64" s="19">
        <f t="shared" si="7"/>
        <v>3.033333329949528</v>
      </c>
      <c r="C64" s="40">
        <v>38533.636828703704</v>
      </c>
      <c r="D64">
        <v>1.4</v>
      </c>
      <c r="E64" s="15">
        <f t="shared" si="8"/>
        <v>1.4666666666666666</v>
      </c>
      <c r="F64" s="3">
        <f t="shared" si="9"/>
        <v>9.9999998230487108</v>
      </c>
      <c r="G64" s="3">
        <f t="shared" si="10"/>
        <v>14.666666407138107</v>
      </c>
      <c r="H64" s="22">
        <f t="shared" si="11"/>
        <v>0.19969285448625149</v>
      </c>
    </row>
    <row r="65" spans="1:8" x14ac:dyDescent="0.15">
      <c r="A65" s="3">
        <f t="shared" si="6"/>
        <v>191.99999962002039</v>
      </c>
      <c r="B65" s="19">
        <f t="shared" si="7"/>
        <v>3.1999999936670065</v>
      </c>
      <c r="C65" s="40">
        <v>38533.636944444443</v>
      </c>
      <c r="D65">
        <v>1.1000000000000001</v>
      </c>
      <c r="E65" s="15">
        <f t="shared" si="8"/>
        <v>1.1666666666666667</v>
      </c>
      <c r="F65" s="3">
        <f t="shared" si="9"/>
        <v>10.00000013737008</v>
      </c>
      <c r="G65" s="3">
        <f t="shared" si="10"/>
        <v>11.66666682693176</v>
      </c>
      <c r="H65" s="22">
        <f t="shared" si="11"/>
        <v>0.15884659378876967</v>
      </c>
    </row>
    <row r="66" spans="1:8" x14ac:dyDescent="0.15">
      <c r="A66" s="3">
        <f t="shared" si="6"/>
        <v>202.00000007171184</v>
      </c>
      <c r="B66" s="19">
        <f t="shared" si="7"/>
        <v>3.366666667861864</v>
      </c>
      <c r="C66" s="40">
        <v>38533.637060185189</v>
      </c>
      <c r="D66">
        <v>0.8</v>
      </c>
      <c r="E66" s="15">
        <f t="shared" si="8"/>
        <v>0.8666666666666667</v>
      </c>
      <c r="F66" s="3">
        <f t="shared" si="9"/>
        <v>10.00000013737008</v>
      </c>
      <c r="G66" s="3">
        <f t="shared" si="10"/>
        <v>8.6666667857207358</v>
      </c>
      <c r="H66" s="22">
        <f t="shared" si="11"/>
        <v>0.11800032681451463</v>
      </c>
    </row>
    <row r="67" spans="1:8" x14ac:dyDescent="0.15">
      <c r="A67" s="3">
        <f t="shared" si="6"/>
        <v>211.99999989476055</v>
      </c>
      <c r="B67" s="19">
        <f t="shared" si="7"/>
        <v>3.5333333315793425</v>
      </c>
      <c r="C67" s="40">
        <v>38533.637175925927</v>
      </c>
      <c r="D67">
        <v>0.7</v>
      </c>
      <c r="E67" s="15">
        <f t="shared" si="8"/>
        <v>0.76666666666666661</v>
      </c>
      <c r="F67" s="3">
        <f t="shared" si="9"/>
        <v>9.9999998230487108</v>
      </c>
      <c r="G67" s="3">
        <f t="shared" si="10"/>
        <v>7.6666665310040107</v>
      </c>
      <c r="H67" s="22">
        <f t="shared" si="11"/>
        <v>0.10438490120872236</v>
      </c>
    </row>
    <row r="68" spans="1:8" x14ac:dyDescent="0.15">
      <c r="A68" s="3">
        <f t="shared" si="6"/>
        <v>221.99999971780926</v>
      </c>
      <c r="B68" s="19">
        <f t="shared" si="7"/>
        <v>3.699999995296821</v>
      </c>
      <c r="C68" s="40">
        <v>38533.637291666666</v>
      </c>
      <c r="D68">
        <v>0.6</v>
      </c>
      <c r="E68" s="15">
        <f t="shared" si="8"/>
        <v>0.66666666666666663</v>
      </c>
      <c r="F68" s="3">
        <f t="shared" si="9"/>
        <v>9.9999998230487108</v>
      </c>
      <c r="G68" s="3">
        <f t="shared" si="10"/>
        <v>6.6666665486991405</v>
      </c>
      <c r="H68" s="22">
        <f t="shared" si="11"/>
        <v>9.0769479311932508E-2</v>
      </c>
    </row>
    <row r="69" spans="1:8" x14ac:dyDescent="0.15">
      <c r="A69" s="3">
        <f t="shared" si="6"/>
        <v>231.99999954085797</v>
      </c>
      <c r="B69" s="19">
        <f t="shared" si="7"/>
        <v>3.8666666590142995</v>
      </c>
      <c r="C69" s="40">
        <v>38533.637407407405</v>
      </c>
      <c r="D69">
        <v>0.3</v>
      </c>
      <c r="E69" s="15">
        <f t="shared" si="8"/>
        <v>0.3666666666666667</v>
      </c>
      <c r="F69" s="3">
        <f t="shared" si="9"/>
        <v>10.00000013737008</v>
      </c>
      <c r="G69" s="3">
        <f t="shared" si="10"/>
        <v>3.6666667170356964</v>
      </c>
      <c r="H69" s="22">
        <f t="shared" si="11"/>
        <v>4.9923215190756196E-2</v>
      </c>
    </row>
    <row r="70" spans="1:8" x14ac:dyDescent="0.15">
      <c r="A70" s="3">
        <f t="shared" si="6"/>
        <v>241.99999999254942</v>
      </c>
      <c r="B70" s="19">
        <f t="shared" si="7"/>
        <v>4.033333333209157</v>
      </c>
      <c r="C70" s="40">
        <v>38533.637523148151</v>
      </c>
      <c r="D70">
        <v>0.2</v>
      </c>
      <c r="E70" s="15">
        <f t="shared" si="8"/>
        <v>0.26666666666666672</v>
      </c>
      <c r="F70" s="3">
        <f t="shared" si="9"/>
        <v>10.00000013737008</v>
      </c>
      <c r="G70" s="3">
        <f t="shared" si="10"/>
        <v>2.6666667032986884</v>
      </c>
      <c r="H70" s="22">
        <f t="shared" si="11"/>
        <v>3.630779286600451E-2</v>
      </c>
    </row>
    <row r="71" spans="1:8" x14ac:dyDescent="0.15">
      <c r="A71" s="3">
        <f t="shared" si="6"/>
        <v>251.99999981559813</v>
      </c>
      <c r="B71" s="19">
        <f t="shared" si="7"/>
        <v>4.1999999969266355</v>
      </c>
      <c r="C71" s="40">
        <v>38533.637638888889</v>
      </c>
      <c r="D71">
        <v>0.1</v>
      </c>
      <c r="E71" s="15">
        <f t="shared" si="8"/>
        <v>0.16666666666666669</v>
      </c>
      <c r="F71" s="3">
        <f t="shared" si="9"/>
        <v>9.9999998230487108</v>
      </c>
      <c r="G71" s="3">
        <f t="shared" si="10"/>
        <v>1.6666666371747854</v>
      </c>
      <c r="H71" s="22">
        <f t="shared" si="11"/>
        <v>2.269236982798313E-2</v>
      </c>
    </row>
    <row r="72" spans="1:8" x14ac:dyDescent="0.15">
      <c r="A72" s="3">
        <f t="shared" si="6"/>
        <v>261.99999963864684</v>
      </c>
      <c r="B72" s="19">
        <f t="shared" si="7"/>
        <v>4.366666660644114</v>
      </c>
      <c r="C72" s="40">
        <v>38533.637754629628</v>
      </c>
      <c r="D72">
        <v>0.2</v>
      </c>
      <c r="E72" s="15">
        <f t="shared" si="8"/>
        <v>0.26666666666666672</v>
      </c>
      <c r="F72" s="3">
        <f t="shared" si="9"/>
        <v>10.00000013737008</v>
      </c>
      <c r="G72" s="3">
        <f t="shared" si="10"/>
        <v>2.6666667032986884</v>
      </c>
      <c r="H72" s="22">
        <f t="shared" si="11"/>
        <v>3.630779286600451E-2</v>
      </c>
    </row>
    <row r="73" spans="1:8" x14ac:dyDescent="0.15">
      <c r="A73" s="3">
        <f t="shared" si="6"/>
        <v>272.00000009033829</v>
      </c>
      <c r="B73" s="19">
        <f t="shared" si="7"/>
        <v>4.5333333348389715</v>
      </c>
      <c r="C73" s="40">
        <v>38533.637870370374</v>
      </c>
      <c r="D73">
        <v>0.1</v>
      </c>
      <c r="E73" s="15">
        <f t="shared" si="8"/>
        <v>0.16666666666666669</v>
      </c>
      <c r="F73" s="3">
        <f t="shared" si="9"/>
        <v>10.00000013737008</v>
      </c>
      <c r="G73" s="3">
        <f t="shared" si="10"/>
        <v>1.6666666895616802</v>
      </c>
      <c r="H73" s="22">
        <f t="shared" si="11"/>
        <v>2.2692370541252813E-2</v>
      </c>
    </row>
    <row r="74" spans="1:8" x14ac:dyDescent="0.15">
      <c r="A74" s="3">
        <f t="shared" si="6"/>
        <v>281.999999913387</v>
      </c>
      <c r="B74" s="19">
        <f t="shared" si="7"/>
        <v>4.69999999855645</v>
      </c>
      <c r="C74" s="40">
        <v>38533.637986111113</v>
      </c>
      <c r="D74">
        <v>0.1</v>
      </c>
      <c r="E74" s="15">
        <f t="shared" si="8"/>
        <v>0.16666666666666669</v>
      </c>
      <c r="F74" s="3">
        <f t="shared" si="9"/>
        <v>9.9999998230487108</v>
      </c>
      <c r="G74" s="3">
        <f t="shared" si="10"/>
        <v>1.6666666371747854</v>
      </c>
      <c r="H74" s="22">
        <f t="shared" si="11"/>
        <v>2.269236982798313E-2</v>
      </c>
    </row>
    <row r="75" spans="1:8" x14ac:dyDescent="0.15">
      <c r="A75" s="3">
        <f t="shared" si="6"/>
        <v>291.99999973643571</v>
      </c>
      <c r="B75" s="19">
        <f t="shared" si="7"/>
        <v>4.8666666622739285</v>
      </c>
      <c r="C75" s="40">
        <v>38533.638101851851</v>
      </c>
      <c r="D75">
        <v>0.2</v>
      </c>
      <c r="E75" s="15">
        <f t="shared" si="8"/>
        <v>0.26666666666666672</v>
      </c>
      <c r="F75" s="3">
        <f t="shared" si="9"/>
        <v>9.9999998230487108</v>
      </c>
      <c r="G75" s="3">
        <f t="shared" si="10"/>
        <v>2.6666666194796567</v>
      </c>
      <c r="H75" s="22">
        <f t="shared" si="11"/>
        <v>3.6307791724773004E-2</v>
      </c>
    </row>
    <row r="76" spans="1:8" x14ac:dyDescent="0.15">
      <c r="A76" s="3">
        <f t="shared" si="6"/>
        <v>301.99999955948442</v>
      </c>
      <c r="B76" s="19">
        <f t="shared" si="7"/>
        <v>5.033333325991407</v>
      </c>
      <c r="C76" s="40">
        <v>38533.63821759259</v>
      </c>
      <c r="D76">
        <v>0</v>
      </c>
      <c r="E76" s="15">
        <f t="shared" si="8"/>
        <v>6.666666666666668E-2</v>
      </c>
      <c r="F76" s="3">
        <f t="shared" si="9"/>
        <v>10.00000013737008</v>
      </c>
      <c r="G76" s="3">
        <f t="shared" si="10"/>
        <v>0.66666667582467209</v>
      </c>
      <c r="H76" s="22">
        <f t="shared" si="11"/>
        <v>9.0769482165011274E-3</v>
      </c>
    </row>
    <row r="77" spans="1:8" x14ac:dyDescent="0.15">
      <c r="A77" s="3">
        <f t="shared" si="6"/>
        <v>312.00000001117587</v>
      </c>
      <c r="B77" s="19">
        <f t="shared" si="7"/>
        <v>5.2000000001862645</v>
      </c>
      <c r="C77" s="40">
        <v>38533.638333333336</v>
      </c>
      <c r="D77">
        <v>0.1</v>
      </c>
      <c r="E77" s="15">
        <f t="shared" si="8"/>
        <v>0.16666666666666669</v>
      </c>
      <c r="F77" s="3">
        <f t="shared" si="9"/>
        <v>10.00000013737008</v>
      </c>
      <c r="G77" s="3">
        <f t="shared" si="10"/>
        <v>1.6666666895616802</v>
      </c>
      <c r="H77" s="22">
        <f t="shared" si="11"/>
        <v>2.2692370541252813E-2</v>
      </c>
    </row>
    <row r="78" spans="1:8" x14ac:dyDescent="0.15">
      <c r="A78" s="3">
        <f t="shared" si="6"/>
        <v>321.99999983422458</v>
      </c>
      <c r="B78" s="19">
        <f t="shared" si="7"/>
        <v>5.366666663903743</v>
      </c>
      <c r="C78" s="40">
        <v>38533.638449074075</v>
      </c>
      <c r="D78">
        <v>0.1</v>
      </c>
      <c r="E78" s="15">
        <f t="shared" si="8"/>
        <v>0.16666666666666669</v>
      </c>
      <c r="F78" s="3">
        <f t="shared" si="9"/>
        <v>9.9999998230487108</v>
      </c>
      <c r="G78" s="3">
        <f t="shared" si="10"/>
        <v>1.6666666371747854</v>
      </c>
      <c r="H78" s="22">
        <f t="shared" si="11"/>
        <v>2.269236982798313E-2</v>
      </c>
    </row>
    <row r="79" spans="1:8" x14ac:dyDescent="0.15">
      <c r="A79" s="3">
        <f t="shared" si="6"/>
        <v>331.99999965727329</v>
      </c>
      <c r="B79" s="19">
        <f t="shared" si="7"/>
        <v>5.5333333276212215</v>
      </c>
      <c r="C79" s="40">
        <v>38533.638564814813</v>
      </c>
      <c r="D79">
        <v>-0.1</v>
      </c>
      <c r="E79" s="15">
        <f t="shared" si="8"/>
        <v>-3.3333333333333326E-2</v>
      </c>
      <c r="F79" s="3">
        <f t="shared" si="9"/>
        <v>9.9999998230487108</v>
      </c>
      <c r="G79" s="3">
        <f t="shared" si="10"/>
        <v>-0.33333332743495697</v>
      </c>
      <c r="H79" s="22">
        <f t="shared" si="11"/>
        <v>-4.5384739655966238E-3</v>
      </c>
    </row>
    <row r="80" spans="1:8" x14ac:dyDescent="0.15">
      <c r="A80" s="3">
        <f t="shared" si="6"/>
        <v>341.999999480322</v>
      </c>
      <c r="B80" s="19">
        <f t="shared" si="7"/>
        <v>5.6999999913387001</v>
      </c>
      <c r="C80" s="40">
        <v>38533.638680555552</v>
      </c>
      <c r="D80">
        <v>-0.1</v>
      </c>
      <c r="E80" s="15">
        <f t="shared" si="8"/>
        <v>-3.3333333333333326E-2</v>
      </c>
      <c r="F80" s="3">
        <f t="shared" si="9"/>
        <v>10.00000013737008</v>
      </c>
      <c r="G80" s="3">
        <f t="shared" si="10"/>
        <v>-0.33333333791233594</v>
      </c>
      <c r="H80" s="22">
        <f t="shared" si="11"/>
        <v>-4.538474108250562E-3</v>
      </c>
    </row>
    <row r="81" spans="1:8" x14ac:dyDescent="0.15">
      <c r="A81" s="3">
        <f t="shared" si="6"/>
        <v>351.99999993201345</v>
      </c>
      <c r="B81" s="19">
        <f t="shared" si="7"/>
        <v>5.8666666655335575</v>
      </c>
      <c r="C81" s="40">
        <v>38533.638796296298</v>
      </c>
      <c r="D81">
        <v>0</v>
      </c>
      <c r="E81" s="15">
        <f t="shared" si="8"/>
        <v>6.666666666666668E-2</v>
      </c>
      <c r="F81" s="3">
        <f t="shared" si="9"/>
        <v>10.00000013737008</v>
      </c>
      <c r="G81" s="3">
        <f t="shared" si="10"/>
        <v>0.66666667582467209</v>
      </c>
      <c r="H81" s="22">
        <f t="shared" si="11"/>
        <v>9.0769482165011274E-3</v>
      </c>
    </row>
    <row r="82" spans="1:8" x14ac:dyDescent="0.15">
      <c r="A82" s="3">
        <f t="shared" ref="A82:A113" si="12">B82*60</f>
        <v>361.99999975506216</v>
      </c>
      <c r="B82" s="19">
        <f t="shared" ref="B82:B113" si="13">IF(C82&gt;B$9,(C82-B$9)*1440,0)</f>
        <v>6.033333329251036</v>
      </c>
      <c r="C82" s="40">
        <v>38533.638912037037</v>
      </c>
      <c r="D82">
        <v>-0.1</v>
      </c>
      <c r="E82" s="15">
        <f t="shared" ref="E82:E113" si="14">D82-$F$3</f>
        <v>-3.3333333333333326E-2</v>
      </c>
      <c r="F82" s="3">
        <f t="shared" si="9"/>
        <v>9.9999998230487108</v>
      </c>
      <c r="G82" s="3">
        <f t="shared" si="10"/>
        <v>-0.33333332743495697</v>
      </c>
      <c r="H82" s="22">
        <f t="shared" si="11"/>
        <v>-4.5384739655966238E-3</v>
      </c>
    </row>
    <row r="83" spans="1:8" x14ac:dyDescent="0.15">
      <c r="A83" s="3">
        <f t="shared" si="12"/>
        <v>371.99999957811087</v>
      </c>
      <c r="B83" s="19">
        <f t="shared" si="13"/>
        <v>6.1999999929685146</v>
      </c>
      <c r="C83" s="40">
        <v>38533.639027777775</v>
      </c>
      <c r="D83">
        <v>-0.1</v>
      </c>
      <c r="E83" s="15">
        <f t="shared" si="14"/>
        <v>-3.3333333333333326E-2</v>
      </c>
      <c r="F83" s="3">
        <f t="shared" ref="F83:F114" si="15">IF(A84&gt;0,(A84-A82)/2,0)</f>
        <v>10.00000013737008</v>
      </c>
      <c r="G83" s="3">
        <f t="shared" ref="G83:G114" si="16">IF((F84-F83&gt;-0.01),E83*F83,0)</f>
        <v>-0.33333333791233594</v>
      </c>
      <c r="H83" s="22">
        <f t="shared" ref="H83:H114" si="17">G83*$B$3/10^6</f>
        <v>-4.538474108250562E-3</v>
      </c>
    </row>
    <row r="84" spans="1:8" x14ac:dyDescent="0.15">
      <c r="A84" s="3">
        <f t="shared" si="12"/>
        <v>382.00000002980232</v>
      </c>
      <c r="B84" s="19">
        <f t="shared" si="13"/>
        <v>6.366666667163372</v>
      </c>
      <c r="C84" s="40">
        <v>38533.639143518521</v>
      </c>
      <c r="D84">
        <v>-0.1</v>
      </c>
      <c r="E84" s="15">
        <f t="shared" si="14"/>
        <v>-3.3333333333333326E-2</v>
      </c>
      <c r="F84" s="3">
        <f t="shared" si="15"/>
        <v>10.00000013737008</v>
      </c>
      <c r="G84" s="3">
        <f t="shared" si="16"/>
        <v>-0.33333333791233594</v>
      </c>
      <c r="H84" s="22">
        <f t="shared" si="17"/>
        <v>-4.538474108250562E-3</v>
      </c>
    </row>
    <row r="85" spans="1:8" x14ac:dyDescent="0.15">
      <c r="A85" s="3">
        <f t="shared" si="12"/>
        <v>391.99999985285103</v>
      </c>
      <c r="B85" s="19">
        <f t="shared" si="13"/>
        <v>6.5333333308808506</v>
      </c>
      <c r="C85" s="40">
        <v>38533.63925925926</v>
      </c>
      <c r="D85">
        <v>-0.1</v>
      </c>
      <c r="E85" s="15">
        <f t="shared" si="14"/>
        <v>-3.3333333333333326E-2</v>
      </c>
      <c r="F85" s="3">
        <f t="shared" si="15"/>
        <v>9.9999998230487108</v>
      </c>
      <c r="G85" s="3">
        <f t="shared" si="16"/>
        <v>-0.33333332743495697</v>
      </c>
      <c r="H85" s="22">
        <f t="shared" si="17"/>
        <v>-4.5384739655966238E-3</v>
      </c>
    </row>
    <row r="86" spans="1:8" x14ac:dyDescent="0.15">
      <c r="A86" s="3">
        <f t="shared" si="12"/>
        <v>401.99999967589974</v>
      </c>
      <c r="B86" s="19">
        <f t="shared" si="13"/>
        <v>6.6999999945983291</v>
      </c>
      <c r="C86" s="40">
        <v>38533.639374999999</v>
      </c>
      <c r="D86">
        <v>0</v>
      </c>
      <c r="E86" s="15">
        <f t="shared" si="14"/>
        <v>6.666666666666668E-2</v>
      </c>
      <c r="F86" s="3">
        <f t="shared" si="15"/>
        <v>9.9999998230487108</v>
      </c>
      <c r="G86" s="3">
        <f t="shared" si="16"/>
        <v>0.66666665486991417</v>
      </c>
      <c r="H86" s="22">
        <f t="shared" si="17"/>
        <v>9.0769479311932511E-3</v>
      </c>
    </row>
    <row r="87" spans="1:8" x14ac:dyDescent="0.15">
      <c r="A87" s="3">
        <f t="shared" si="12"/>
        <v>411.99999949894845</v>
      </c>
      <c r="B87" s="19">
        <f t="shared" si="13"/>
        <v>6.8666666583158076</v>
      </c>
      <c r="C87" s="40">
        <v>38533.639490740738</v>
      </c>
      <c r="D87">
        <v>-0.2</v>
      </c>
      <c r="E87" s="15">
        <f t="shared" si="14"/>
        <v>-0.13333333333333333</v>
      </c>
      <c r="F87" s="3">
        <f t="shared" si="15"/>
        <v>10.00000013737008</v>
      </c>
      <c r="G87" s="3">
        <f t="shared" si="16"/>
        <v>-1.333333351649344</v>
      </c>
      <c r="H87" s="22">
        <f t="shared" si="17"/>
        <v>-1.8153896433002251E-2</v>
      </c>
    </row>
    <row r="88" spans="1:8" x14ac:dyDescent="0.15">
      <c r="A88" s="3">
        <f t="shared" si="12"/>
        <v>421.9999999506399</v>
      </c>
      <c r="B88" s="19">
        <f t="shared" si="13"/>
        <v>7.0333333325106651</v>
      </c>
      <c r="C88" s="40">
        <v>38533.639606481483</v>
      </c>
      <c r="D88">
        <v>-0.1</v>
      </c>
      <c r="E88" s="15">
        <f t="shared" si="14"/>
        <v>-3.3333333333333326E-2</v>
      </c>
      <c r="F88" s="3">
        <f t="shared" si="15"/>
        <v>10.00000013737008</v>
      </c>
      <c r="G88" s="3">
        <f t="shared" si="16"/>
        <v>-0.33333333791233594</v>
      </c>
      <c r="H88" s="22">
        <f t="shared" si="17"/>
        <v>-4.538474108250562E-3</v>
      </c>
    </row>
    <row r="89" spans="1:8" x14ac:dyDescent="0.15">
      <c r="A89" s="3">
        <f t="shared" si="12"/>
        <v>431.99999977368861</v>
      </c>
      <c r="B89" s="19">
        <f t="shared" si="13"/>
        <v>7.1999999962281436</v>
      </c>
      <c r="C89" s="40">
        <v>38533.639722222222</v>
      </c>
      <c r="D89">
        <v>-0.1</v>
      </c>
      <c r="E89" s="15">
        <f t="shared" si="14"/>
        <v>-3.3333333333333326E-2</v>
      </c>
      <c r="F89" s="3">
        <f t="shared" si="15"/>
        <v>9.9999998230487108</v>
      </c>
      <c r="G89" s="3">
        <f t="shared" si="16"/>
        <v>-0.33333332743495697</v>
      </c>
      <c r="H89" s="22">
        <f t="shared" si="17"/>
        <v>-4.5384739655966238E-3</v>
      </c>
    </row>
    <row r="90" spans="1:8" x14ac:dyDescent="0.15">
      <c r="A90" s="3">
        <f t="shared" si="12"/>
        <v>441.99999959673733</v>
      </c>
      <c r="B90" s="19">
        <f t="shared" si="13"/>
        <v>7.3666666599456221</v>
      </c>
      <c r="C90" s="40">
        <v>38533.639837962961</v>
      </c>
      <c r="D90">
        <v>-0.1</v>
      </c>
      <c r="E90" s="15">
        <f t="shared" si="14"/>
        <v>-3.3333333333333326E-2</v>
      </c>
      <c r="F90" s="3">
        <f t="shared" si="15"/>
        <v>10.00000013737008</v>
      </c>
      <c r="G90" s="3">
        <f t="shared" si="16"/>
        <v>-0.33333333791233594</v>
      </c>
      <c r="H90" s="22">
        <f t="shared" si="17"/>
        <v>-4.538474108250562E-3</v>
      </c>
    </row>
    <row r="91" spans="1:8" x14ac:dyDescent="0.15">
      <c r="A91" s="3">
        <f t="shared" si="12"/>
        <v>452.00000004842877</v>
      </c>
      <c r="B91" s="19">
        <f t="shared" si="13"/>
        <v>7.5333333341404796</v>
      </c>
      <c r="C91" s="40">
        <v>38533.639953703707</v>
      </c>
      <c r="D91">
        <v>-0.1</v>
      </c>
      <c r="E91" s="15">
        <f t="shared" si="14"/>
        <v>-3.3333333333333326E-2</v>
      </c>
      <c r="F91" s="3">
        <f t="shared" si="15"/>
        <v>10.00000013737008</v>
      </c>
      <c r="G91" s="3">
        <f t="shared" si="16"/>
        <v>-0.33333333791233594</v>
      </c>
      <c r="H91" s="22">
        <f t="shared" si="17"/>
        <v>-4.538474108250562E-3</v>
      </c>
    </row>
    <row r="92" spans="1:8" x14ac:dyDescent="0.15">
      <c r="A92" s="3">
        <f t="shared" si="12"/>
        <v>461.99999987147748</v>
      </c>
      <c r="B92" s="19">
        <f t="shared" si="13"/>
        <v>7.6999999978579581</v>
      </c>
      <c r="C92" s="40">
        <v>38533.640069444446</v>
      </c>
      <c r="D92">
        <v>0</v>
      </c>
      <c r="E92" s="15">
        <f t="shared" si="14"/>
        <v>6.666666666666668E-2</v>
      </c>
      <c r="F92" s="3">
        <f t="shared" si="15"/>
        <v>9.9999998230487108</v>
      </c>
      <c r="G92" s="3">
        <f t="shared" si="16"/>
        <v>0.66666665486991417</v>
      </c>
      <c r="H92" s="22">
        <f t="shared" si="17"/>
        <v>9.0769479311932511E-3</v>
      </c>
    </row>
    <row r="93" spans="1:8" x14ac:dyDescent="0.15">
      <c r="A93" s="3">
        <f t="shared" si="12"/>
        <v>471.9999996945262</v>
      </c>
      <c r="B93" s="19">
        <f t="shared" si="13"/>
        <v>7.8666666615754366</v>
      </c>
      <c r="C93" s="40">
        <v>38533.640185185184</v>
      </c>
      <c r="D93">
        <v>-0.1</v>
      </c>
      <c r="E93" s="15">
        <f t="shared" si="14"/>
        <v>-3.3333333333333326E-2</v>
      </c>
      <c r="F93" s="3">
        <f t="shared" si="15"/>
        <v>9.9999998230487108</v>
      </c>
      <c r="G93" s="3">
        <f t="shared" si="16"/>
        <v>-0.33333332743495697</v>
      </c>
      <c r="H93" s="22">
        <f t="shared" si="17"/>
        <v>-4.5384739655966238E-3</v>
      </c>
    </row>
    <row r="94" spans="1:8" x14ac:dyDescent="0.15">
      <c r="A94" s="3">
        <f t="shared" si="12"/>
        <v>481.99999951757491</v>
      </c>
      <c r="B94" s="19">
        <f t="shared" si="13"/>
        <v>8.0333333252929151</v>
      </c>
      <c r="C94" s="40">
        <v>38533.640300925923</v>
      </c>
      <c r="D94">
        <v>0</v>
      </c>
      <c r="E94" s="15">
        <f t="shared" si="14"/>
        <v>6.666666666666668E-2</v>
      </c>
      <c r="F94" s="3">
        <f t="shared" si="15"/>
        <v>10.00000013737008</v>
      </c>
      <c r="G94" s="3">
        <f t="shared" si="16"/>
        <v>0.66666667582467209</v>
      </c>
      <c r="H94" s="22">
        <f t="shared" si="17"/>
        <v>9.0769482165011274E-3</v>
      </c>
    </row>
    <row r="95" spans="1:8" x14ac:dyDescent="0.15">
      <c r="A95" s="3">
        <f t="shared" si="12"/>
        <v>491.99999996926636</v>
      </c>
      <c r="B95" s="19">
        <f t="shared" si="13"/>
        <v>8.1999999994877726</v>
      </c>
      <c r="C95" s="40">
        <v>38533.640416666669</v>
      </c>
      <c r="D95">
        <v>0</v>
      </c>
      <c r="E95" s="15">
        <f t="shared" si="14"/>
        <v>6.666666666666668E-2</v>
      </c>
      <c r="F95" s="3">
        <f t="shared" si="15"/>
        <v>10.00000013737008</v>
      </c>
      <c r="G95" s="3">
        <f t="shared" si="16"/>
        <v>0.66666667582467209</v>
      </c>
      <c r="H95" s="22">
        <f t="shared" si="17"/>
        <v>9.0769482165011274E-3</v>
      </c>
    </row>
    <row r="96" spans="1:8" x14ac:dyDescent="0.15">
      <c r="A96" s="3">
        <f t="shared" si="12"/>
        <v>501.99999979231507</v>
      </c>
      <c r="B96" s="19">
        <f t="shared" si="13"/>
        <v>8.3666666632052511</v>
      </c>
      <c r="C96" s="40">
        <v>38533.640532407408</v>
      </c>
      <c r="D96">
        <v>0</v>
      </c>
      <c r="E96" s="15">
        <f t="shared" si="14"/>
        <v>6.666666666666668E-2</v>
      </c>
      <c r="F96" s="3">
        <f t="shared" si="15"/>
        <v>9.9999998230487108</v>
      </c>
      <c r="G96" s="3">
        <f t="shared" si="16"/>
        <v>0.66666665486991417</v>
      </c>
      <c r="H96" s="22">
        <f t="shared" si="17"/>
        <v>9.0769479311932511E-3</v>
      </c>
    </row>
    <row r="97" spans="1:8" x14ac:dyDescent="0.15">
      <c r="A97" s="3">
        <f t="shared" si="12"/>
        <v>511.99999961536378</v>
      </c>
      <c r="B97" s="19">
        <f t="shared" si="13"/>
        <v>8.5333333269227296</v>
      </c>
      <c r="C97" s="40">
        <v>38533.640648148146</v>
      </c>
      <c r="D97">
        <v>-0.1</v>
      </c>
      <c r="E97" s="15">
        <f t="shared" si="14"/>
        <v>-3.3333333333333326E-2</v>
      </c>
      <c r="F97" s="3">
        <f t="shared" si="15"/>
        <v>10.00000013737008</v>
      </c>
      <c r="G97" s="3">
        <f t="shared" si="16"/>
        <v>-0.33333333791233594</v>
      </c>
      <c r="H97" s="22">
        <f t="shared" si="17"/>
        <v>-4.538474108250562E-3</v>
      </c>
    </row>
    <row r="98" spans="1:8" x14ac:dyDescent="0.15">
      <c r="A98" s="3">
        <f t="shared" si="12"/>
        <v>522.00000006705523</v>
      </c>
      <c r="B98" s="19">
        <f t="shared" si="13"/>
        <v>8.7000000011175871</v>
      </c>
      <c r="C98" s="40">
        <v>38533.640763888892</v>
      </c>
      <c r="D98">
        <v>-0.1</v>
      </c>
      <c r="E98" s="15">
        <f t="shared" si="14"/>
        <v>-3.3333333333333326E-2</v>
      </c>
      <c r="F98" s="3">
        <f t="shared" si="15"/>
        <v>10.00000013737008</v>
      </c>
      <c r="G98" s="3">
        <f t="shared" si="16"/>
        <v>-0.33333333791233594</v>
      </c>
      <c r="H98" s="22">
        <f t="shared" si="17"/>
        <v>-4.538474108250562E-3</v>
      </c>
    </row>
    <row r="99" spans="1:8" x14ac:dyDescent="0.15">
      <c r="A99" s="3">
        <f t="shared" si="12"/>
        <v>531.99999989010394</v>
      </c>
      <c r="B99" s="19">
        <f t="shared" si="13"/>
        <v>8.8666666648350656</v>
      </c>
      <c r="C99" s="40">
        <v>38533.640879629631</v>
      </c>
      <c r="D99">
        <v>0.1</v>
      </c>
      <c r="E99" s="15">
        <f t="shared" si="14"/>
        <v>0.16666666666666669</v>
      </c>
      <c r="F99" s="3">
        <f t="shared" si="15"/>
        <v>9.9999998230487108</v>
      </c>
      <c r="G99" s="3">
        <f t="shared" si="16"/>
        <v>1.6666666371747854</v>
      </c>
      <c r="H99" s="22">
        <f t="shared" si="17"/>
        <v>2.269236982798313E-2</v>
      </c>
    </row>
    <row r="100" spans="1:8" x14ac:dyDescent="0.15">
      <c r="A100" s="3">
        <f t="shared" si="12"/>
        <v>541.99999971315265</v>
      </c>
      <c r="B100" s="19">
        <f t="shared" si="13"/>
        <v>9.0333333285525441</v>
      </c>
      <c r="C100" s="40">
        <v>38533.64099537037</v>
      </c>
      <c r="D100">
        <v>0</v>
      </c>
      <c r="E100" s="15">
        <f t="shared" si="14"/>
        <v>6.666666666666668E-2</v>
      </c>
      <c r="F100" s="3">
        <f t="shared" si="15"/>
        <v>9.9999998230487108</v>
      </c>
      <c r="G100" s="3">
        <f t="shared" si="16"/>
        <v>0.66666665486991417</v>
      </c>
      <c r="H100" s="22">
        <f t="shared" si="17"/>
        <v>9.0769479311932511E-3</v>
      </c>
    </row>
    <row r="101" spans="1:8" x14ac:dyDescent="0.15">
      <c r="A101" s="3">
        <f t="shared" si="12"/>
        <v>551.99999953620136</v>
      </c>
      <c r="B101" s="19">
        <f t="shared" si="13"/>
        <v>9.1999999922700226</v>
      </c>
      <c r="C101" s="40">
        <v>38533.641111111108</v>
      </c>
      <c r="D101">
        <v>-0.1</v>
      </c>
      <c r="E101" s="15">
        <f t="shared" si="14"/>
        <v>-3.3333333333333326E-2</v>
      </c>
      <c r="F101" s="3">
        <f t="shared" si="15"/>
        <v>10.00000013737008</v>
      </c>
      <c r="G101" s="3">
        <f t="shared" si="16"/>
        <v>-0.33333333791233594</v>
      </c>
      <c r="H101" s="22">
        <f t="shared" si="17"/>
        <v>-4.538474108250562E-3</v>
      </c>
    </row>
    <row r="102" spans="1:8" x14ac:dyDescent="0.15">
      <c r="A102" s="3">
        <f t="shared" si="12"/>
        <v>561.99999998789281</v>
      </c>
      <c r="B102" s="19">
        <f t="shared" si="13"/>
        <v>9.3666666664648801</v>
      </c>
      <c r="C102" s="40">
        <v>38533.641226851854</v>
      </c>
      <c r="D102">
        <v>0</v>
      </c>
      <c r="E102" s="15">
        <f t="shared" si="14"/>
        <v>6.666666666666668E-2</v>
      </c>
      <c r="F102" s="3">
        <f t="shared" si="15"/>
        <v>10.00000013737008</v>
      </c>
      <c r="G102" s="3">
        <f t="shared" si="16"/>
        <v>0.66666667582467209</v>
      </c>
      <c r="H102" s="22">
        <f t="shared" si="17"/>
        <v>9.0769482165011274E-3</v>
      </c>
    </row>
    <row r="103" spans="1:8" x14ac:dyDescent="0.15">
      <c r="A103" s="3">
        <f t="shared" si="12"/>
        <v>571.99999981094152</v>
      </c>
      <c r="B103" s="19">
        <f t="shared" si="13"/>
        <v>9.5333333301823586</v>
      </c>
      <c r="C103" s="40">
        <v>38533.641342592593</v>
      </c>
      <c r="D103">
        <v>0</v>
      </c>
      <c r="E103" s="15">
        <f t="shared" si="14"/>
        <v>6.666666666666668E-2</v>
      </c>
      <c r="F103" s="3">
        <f t="shared" si="15"/>
        <v>9.9999998230487108</v>
      </c>
      <c r="G103" s="3">
        <f t="shared" si="16"/>
        <v>0.66666665486991417</v>
      </c>
      <c r="H103" s="22">
        <f t="shared" si="17"/>
        <v>9.0769479311932511E-3</v>
      </c>
    </row>
    <row r="104" spans="1:8" x14ac:dyDescent="0.15">
      <c r="A104" s="3">
        <f t="shared" si="12"/>
        <v>581.99999963399023</v>
      </c>
      <c r="B104" s="19">
        <f t="shared" si="13"/>
        <v>9.6999999938998371</v>
      </c>
      <c r="C104" s="40">
        <v>38533.641458333332</v>
      </c>
      <c r="D104">
        <v>0</v>
      </c>
      <c r="E104" s="15">
        <f t="shared" si="14"/>
        <v>6.666666666666668E-2</v>
      </c>
      <c r="F104" s="3">
        <f t="shared" si="15"/>
        <v>10.00000013737008</v>
      </c>
      <c r="G104" s="3">
        <f t="shared" si="16"/>
        <v>0.66666667582467209</v>
      </c>
      <c r="H104" s="22">
        <f t="shared" si="17"/>
        <v>9.0769482165011274E-3</v>
      </c>
    </row>
    <row r="105" spans="1:8" x14ac:dyDescent="0.15">
      <c r="A105" s="3">
        <f t="shared" si="12"/>
        <v>592.00000008568168</v>
      </c>
      <c r="B105" s="19">
        <f t="shared" si="13"/>
        <v>9.8666666680946946</v>
      </c>
      <c r="C105" s="40">
        <v>38533.641574074078</v>
      </c>
      <c r="D105">
        <v>0</v>
      </c>
      <c r="E105" s="15">
        <f t="shared" si="14"/>
        <v>6.666666666666668E-2</v>
      </c>
      <c r="F105" s="3">
        <f t="shared" si="15"/>
        <v>10.00000013737008</v>
      </c>
      <c r="G105" s="3">
        <f t="shared" si="16"/>
        <v>0.66666667582467209</v>
      </c>
      <c r="H105" s="22">
        <f t="shared" si="17"/>
        <v>9.0769482165011274E-3</v>
      </c>
    </row>
    <row r="106" spans="1:8" x14ac:dyDescent="0.15">
      <c r="A106" s="3">
        <f t="shared" si="12"/>
        <v>601.99999990873039</v>
      </c>
      <c r="B106" s="19">
        <f t="shared" si="13"/>
        <v>10.033333331812173</v>
      </c>
      <c r="C106" s="40">
        <v>38533.641689814816</v>
      </c>
      <c r="D106">
        <v>0.1</v>
      </c>
      <c r="E106" s="15">
        <f t="shared" si="14"/>
        <v>0.16666666666666669</v>
      </c>
      <c r="F106" s="3">
        <f t="shared" si="15"/>
        <v>9.9999998230487108</v>
      </c>
      <c r="G106" s="3">
        <f t="shared" si="16"/>
        <v>1.6666666371747854</v>
      </c>
      <c r="H106" s="22">
        <f t="shared" si="17"/>
        <v>2.269236982798313E-2</v>
      </c>
    </row>
    <row r="107" spans="1:8" x14ac:dyDescent="0.15">
      <c r="A107" s="3">
        <f t="shared" si="12"/>
        <v>611.9999997317791</v>
      </c>
      <c r="B107" s="19">
        <f t="shared" si="13"/>
        <v>10.199999995529652</v>
      </c>
      <c r="C107" s="40">
        <v>38533.641805555555</v>
      </c>
      <c r="D107">
        <v>0</v>
      </c>
      <c r="E107" s="15">
        <f t="shared" si="14"/>
        <v>6.666666666666668E-2</v>
      </c>
      <c r="F107" s="3">
        <f t="shared" si="15"/>
        <v>9.9999998230487108</v>
      </c>
      <c r="G107" s="3">
        <f t="shared" si="16"/>
        <v>0.66666665486991417</v>
      </c>
      <c r="H107" s="22">
        <f t="shared" si="17"/>
        <v>9.0769479311932511E-3</v>
      </c>
    </row>
    <row r="108" spans="1:8" x14ac:dyDescent="0.15">
      <c r="A108" s="3">
        <f t="shared" si="12"/>
        <v>621.99999955482781</v>
      </c>
      <c r="B108" s="19">
        <f t="shared" si="13"/>
        <v>10.36666665924713</v>
      </c>
      <c r="C108" s="40">
        <v>38533.641921296294</v>
      </c>
      <c r="D108">
        <v>0</v>
      </c>
      <c r="E108" s="15">
        <f t="shared" si="14"/>
        <v>6.666666666666668E-2</v>
      </c>
      <c r="F108" s="3">
        <f t="shared" si="15"/>
        <v>10.00000013737008</v>
      </c>
      <c r="G108" s="3">
        <f t="shared" si="16"/>
        <v>0.66666667582467209</v>
      </c>
      <c r="H108" s="22">
        <f t="shared" si="17"/>
        <v>9.0769482165011274E-3</v>
      </c>
    </row>
    <row r="109" spans="1:8" x14ac:dyDescent="0.15">
      <c r="A109" s="3">
        <f t="shared" si="12"/>
        <v>632.00000000651926</v>
      </c>
      <c r="B109" s="19">
        <f t="shared" si="13"/>
        <v>10.533333333441988</v>
      </c>
      <c r="C109" s="40">
        <v>38533.64203703704</v>
      </c>
      <c r="D109">
        <v>-0.1</v>
      </c>
      <c r="E109" s="15">
        <f t="shared" si="14"/>
        <v>-3.3333333333333326E-2</v>
      </c>
      <c r="F109" s="3">
        <f t="shared" si="15"/>
        <v>10.00000013737008</v>
      </c>
      <c r="G109" s="3">
        <f t="shared" si="16"/>
        <v>-0.33333333791233594</v>
      </c>
      <c r="H109" s="22">
        <f t="shared" si="17"/>
        <v>-4.538474108250562E-3</v>
      </c>
    </row>
    <row r="110" spans="1:8" x14ac:dyDescent="0.15">
      <c r="A110" s="3">
        <f t="shared" si="12"/>
        <v>641.99999982956797</v>
      </c>
      <c r="B110" s="19">
        <f t="shared" si="13"/>
        <v>10.699999997159466</v>
      </c>
      <c r="C110" s="40">
        <v>38533.642152777778</v>
      </c>
      <c r="D110">
        <v>-0.1</v>
      </c>
      <c r="E110" s="15">
        <f t="shared" si="14"/>
        <v>-3.3333333333333326E-2</v>
      </c>
      <c r="F110" s="3">
        <f t="shared" si="15"/>
        <v>9.9999998230487108</v>
      </c>
      <c r="G110" s="3">
        <f t="shared" si="16"/>
        <v>-0.33333332743495697</v>
      </c>
      <c r="H110" s="22">
        <f t="shared" si="17"/>
        <v>-4.5384739655966238E-3</v>
      </c>
    </row>
    <row r="111" spans="1:8" x14ac:dyDescent="0.15">
      <c r="A111" s="3">
        <f t="shared" si="12"/>
        <v>651.99999965261668</v>
      </c>
      <c r="B111" s="19">
        <f t="shared" si="13"/>
        <v>10.866666660876945</v>
      </c>
      <c r="C111" s="40">
        <v>38533.642268518517</v>
      </c>
      <c r="D111">
        <v>0</v>
      </c>
      <c r="E111" s="15">
        <f t="shared" si="14"/>
        <v>6.666666666666668E-2</v>
      </c>
      <c r="F111" s="3">
        <f t="shared" si="15"/>
        <v>9.9999998230487108</v>
      </c>
      <c r="G111" s="3">
        <f t="shared" si="16"/>
        <v>0.66666665486991417</v>
      </c>
      <c r="H111" s="22">
        <f t="shared" si="17"/>
        <v>9.0769479311932511E-3</v>
      </c>
    </row>
    <row r="112" spans="1:8" x14ac:dyDescent="0.15">
      <c r="A112" s="3">
        <f t="shared" si="12"/>
        <v>661.99999947566539</v>
      </c>
      <c r="B112" s="19">
        <f t="shared" si="13"/>
        <v>11.033333324594423</v>
      </c>
      <c r="C112" s="40">
        <v>38533.642384259256</v>
      </c>
      <c r="D112">
        <v>0</v>
      </c>
      <c r="E112" s="15">
        <f t="shared" si="14"/>
        <v>6.666666666666668E-2</v>
      </c>
      <c r="F112" s="3">
        <f t="shared" si="15"/>
        <v>10.00000013737008</v>
      </c>
      <c r="G112" s="3">
        <f t="shared" si="16"/>
        <v>0.66666667582467209</v>
      </c>
      <c r="H112" s="22">
        <f t="shared" si="17"/>
        <v>9.0769482165011274E-3</v>
      </c>
    </row>
    <row r="113" spans="1:8" x14ac:dyDescent="0.15">
      <c r="A113" s="3">
        <f t="shared" si="12"/>
        <v>671.99999992735684</v>
      </c>
      <c r="B113" s="19">
        <f t="shared" si="13"/>
        <v>11.199999998789281</v>
      </c>
      <c r="C113" s="40">
        <v>38533.642500000002</v>
      </c>
      <c r="D113">
        <v>-0.1</v>
      </c>
      <c r="E113" s="15">
        <f t="shared" si="14"/>
        <v>-3.3333333333333326E-2</v>
      </c>
      <c r="F113" s="3">
        <f t="shared" si="15"/>
        <v>10.00000013737008</v>
      </c>
      <c r="G113" s="3">
        <f t="shared" si="16"/>
        <v>0</v>
      </c>
      <c r="H113" s="22">
        <f t="shared" si="17"/>
        <v>0</v>
      </c>
    </row>
    <row r="114" spans="1:8" x14ac:dyDescent="0.15">
      <c r="A114" s="3">
        <f t="shared" ref="A114:A145" si="18">B114*60</f>
        <v>681.99999975040555</v>
      </c>
      <c r="B114" s="19">
        <f t="shared" ref="B114:B145" si="19">IF(C114&gt;B$9,(C114-B$9)*1440,0)</f>
        <v>11.366666662506759</v>
      </c>
      <c r="C114" s="40">
        <v>38533.64261574074</v>
      </c>
      <c r="D114">
        <v>-0.1</v>
      </c>
      <c r="E114" s="15">
        <f t="shared" ref="E114:E145" si="20">D114-$F$3</f>
        <v>-3.3333333333333326E-2</v>
      </c>
      <c r="F114" s="3">
        <f t="shared" si="15"/>
        <v>0</v>
      </c>
      <c r="G114" s="3">
        <f t="shared" si="16"/>
        <v>0</v>
      </c>
      <c r="H114" s="22">
        <f t="shared" si="17"/>
        <v>0</v>
      </c>
    </row>
    <row r="115" spans="1:8" x14ac:dyDescent="0.15">
      <c r="A115" s="3">
        <f t="shared" si="18"/>
        <v>0</v>
      </c>
      <c r="B115" s="19">
        <f t="shared" si="19"/>
        <v>0</v>
      </c>
      <c r="E115" s="15">
        <f t="shared" si="20"/>
        <v>6.666666666666668E-2</v>
      </c>
      <c r="F115" s="3">
        <f t="shared" ref="F115:F146" si="21">IF(A116&gt;0,(A116-A114)/2,0)</f>
        <v>0</v>
      </c>
      <c r="G115" s="3">
        <f t="shared" ref="G115:G146" si="22">IF((F116-F115&gt;-0.01),E115*F115,0)</f>
        <v>0</v>
      </c>
      <c r="H115" s="22">
        <f t="shared" ref="H115:H146" si="23">G115*$B$3/10^6</f>
        <v>0</v>
      </c>
    </row>
    <row r="116" spans="1:8" x14ac:dyDescent="0.15">
      <c r="A116" s="3">
        <f t="shared" si="18"/>
        <v>0</v>
      </c>
      <c r="B116" s="19">
        <f t="shared" si="19"/>
        <v>0</v>
      </c>
      <c r="E116" s="15">
        <f t="shared" si="20"/>
        <v>6.666666666666668E-2</v>
      </c>
      <c r="F116" s="3">
        <f t="shared" si="21"/>
        <v>0</v>
      </c>
      <c r="G116" s="3">
        <f t="shared" si="22"/>
        <v>0</v>
      </c>
      <c r="H116" s="22">
        <f t="shared" si="23"/>
        <v>0</v>
      </c>
    </row>
    <row r="117" spans="1:8" x14ac:dyDescent="0.15">
      <c r="A117" s="3">
        <f t="shared" si="18"/>
        <v>0</v>
      </c>
      <c r="B117" s="19">
        <f t="shared" si="19"/>
        <v>0</v>
      </c>
      <c r="E117" s="15">
        <f t="shared" si="20"/>
        <v>6.666666666666668E-2</v>
      </c>
      <c r="F117" s="3">
        <f t="shared" si="21"/>
        <v>0</v>
      </c>
      <c r="G117" s="3">
        <f t="shared" si="22"/>
        <v>0</v>
      </c>
      <c r="H117" s="22">
        <f t="shared" si="23"/>
        <v>0</v>
      </c>
    </row>
    <row r="118" spans="1:8" x14ac:dyDescent="0.15">
      <c r="A118" s="3">
        <f t="shared" si="18"/>
        <v>0</v>
      </c>
      <c r="B118" s="19">
        <f t="shared" si="19"/>
        <v>0</v>
      </c>
      <c r="E118" s="15">
        <f t="shared" si="20"/>
        <v>6.666666666666668E-2</v>
      </c>
      <c r="F118" s="3">
        <f t="shared" si="21"/>
        <v>0</v>
      </c>
      <c r="G118" s="3">
        <f t="shared" si="22"/>
        <v>0</v>
      </c>
      <c r="H118" s="22">
        <f t="shared" si="23"/>
        <v>0</v>
      </c>
    </row>
    <row r="119" spans="1:8" x14ac:dyDescent="0.15">
      <c r="A119" s="3">
        <f t="shared" si="18"/>
        <v>0</v>
      </c>
      <c r="B119" s="19">
        <f t="shared" si="19"/>
        <v>0</v>
      </c>
      <c r="E119" s="15">
        <f t="shared" si="20"/>
        <v>6.666666666666668E-2</v>
      </c>
      <c r="F119" s="3">
        <f t="shared" si="21"/>
        <v>0</v>
      </c>
      <c r="G119" s="3">
        <f t="shared" si="22"/>
        <v>0</v>
      </c>
      <c r="H119" s="22">
        <f t="shared" si="23"/>
        <v>0</v>
      </c>
    </row>
    <row r="120" spans="1:8" x14ac:dyDescent="0.15">
      <c r="A120" s="3">
        <f t="shared" si="18"/>
        <v>0</v>
      </c>
      <c r="B120" s="19">
        <f t="shared" si="19"/>
        <v>0</v>
      </c>
      <c r="E120" s="15">
        <f t="shared" si="20"/>
        <v>6.666666666666668E-2</v>
      </c>
      <c r="F120" s="3">
        <f t="shared" si="21"/>
        <v>0</v>
      </c>
      <c r="G120" s="3">
        <f t="shared" si="22"/>
        <v>0</v>
      </c>
      <c r="H120" s="22">
        <f t="shared" si="23"/>
        <v>0</v>
      </c>
    </row>
    <row r="121" spans="1:8" x14ac:dyDescent="0.15">
      <c r="A121" s="3">
        <f t="shared" si="18"/>
        <v>0</v>
      </c>
      <c r="B121" s="19">
        <f t="shared" si="19"/>
        <v>0</v>
      </c>
      <c r="E121" s="15">
        <f t="shared" si="20"/>
        <v>6.666666666666668E-2</v>
      </c>
      <c r="F121" s="3">
        <f t="shared" si="21"/>
        <v>0</v>
      </c>
      <c r="G121" s="3">
        <f t="shared" si="22"/>
        <v>0</v>
      </c>
      <c r="H121" s="22">
        <f t="shared" si="23"/>
        <v>0</v>
      </c>
    </row>
    <row r="122" spans="1:8" x14ac:dyDescent="0.15">
      <c r="A122" s="3">
        <f t="shared" si="18"/>
        <v>0</v>
      </c>
      <c r="B122" s="19">
        <f t="shared" si="19"/>
        <v>0</v>
      </c>
      <c r="E122" s="15">
        <f t="shared" si="20"/>
        <v>6.666666666666668E-2</v>
      </c>
      <c r="F122" s="3">
        <f t="shared" si="21"/>
        <v>0</v>
      </c>
      <c r="G122" s="3">
        <f t="shared" si="22"/>
        <v>0</v>
      </c>
      <c r="H122" s="22">
        <f t="shared" si="23"/>
        <v>0</v>
      </c>
    </row>
    <row r="123" spans="1:8" x14ac:dyDescent="0.15">
      <c r="A123" s="3">
        <f t="shared" si="18"/>
        <v>0</v>
      </c>
      <c r="B123" s="19">
        <f t="shared" si="19"/>
        <v>0</v>
      </c>
      <c r="E123" s="15">
        <f t="shared" si="20"/>
        <v>6.666666666666668E-2</v>
      </c>
      <c r="F123" s="3">
        <f t="shared" si="21"/>
        <v>0</v>
      </c>
      <c r="G123" s="3">
        <f t="shared" si="22"/>
        <v>0</v>
      </c>
      <c r="H123" s="22">
        <f t="shared" si="23"/>
        <v>0</v>
      </c>
    </row>
    <row r="124" spans="1:8" x14ac:dyDescent="0.15">
      <c r="A124" s="3">
        <f t="shared" si="18"/>
        <v>0</v>
      </c>
      <c r="B124" s="19">
        <f t="shared" si="19"/>
        <v>0</v>
      </c>
      <c r="E124" s="15">
        <f t="shared" si="20"/>
        <v>6.666666666666668E-2</v>
      </c>
      <c r="F124" s="3">
        <f t="shared" si="21"/>
        <v>0</v>
      </c>
      <c r="G124" s="3">
        <f t="shared" si="22"/>
        <v>0</v>
      </c>
      <c r="H124" s="22">
        <f t="shared" si="23"/>
        <v>0</v>
      </c>
    </row>
    <row r="125" spans="1:8" x14ac:dyDescent="0.15">
      <c r="A125" s="3">
        <f t="shared" si="18"/>
        <v>0</v>
      </c>
      <c r="B125" s="19">
        <f t="shared" si="19"/>
        <v>0</v>
      </c>
      <c r="E125" s="15">
        <f t="shared" si="20"/>
        <v>6.666666666666668E-2</v>
      </c>
      <c r="F125" s="3">
        <f t="shared" si="21"/>
        <v>0</v>
      </c>
      <c r="G125" s="3">
        <f t="shared" si="22"/>
        <v>0</v>
      </c>
      <c r="H125" s="22">
        <f t="shared" si="23"/>
        <v>0</v>
      </c>
    </row>
    <row r="126" spans="1:8" x14ac:dyDescent="0.15">
      <c r="A126" s="3">
        <f t="shared" si="18"/>
        <v>0</v>
      </c>
      <c r="B126" s="19">
        <f t="shared" si="19"/>
        <v>0</v>
      </c>
      <c r="E126" s="15">
        <f t="shared" si="20"/>
        <v>6.666666666666668E-2</v>
      </c>
      <c r="F126" s="3">
        <f t="shared" si="21"/>
        <v>0</v>
      </c>
      <c r="G126" s="3">
        <f t="shared" si="22"/>
        <v>0</v>
      </c>
      <c r="H126" s="22">
        <f t="shared" si="23"/>
        <v>0</v>
      </c>
    </row>
    <row r="127" spans="1:8" x14ac:dyDescent="0.15">
      <c r="A127" s="3">
        <f t="shared" si="18"/>
        <v>0</v>
      </c>
      <c r="B127" s="19">
        <f t="shared" si="19"/>
        <v>0</v>
      </c>
      <c r="E127" s="15">
        <f t="shared" si="20"/>
        <v>6.666666666666668E-2</v>
      </c>
      <c r="F127" s="3">
        <f t="shared" si="21"/>
        <v>0</v>
      </c>
      <c r="G127" s="3">
        <f t="shared" si="22"/>
        <v>0</v>
      </c>
      <c r="H127" s="22">
        <f t="shared" si="23"/>
        <v>0</v>
      </c>
    </row>
    <row r="128" spans="1:8" x14ac:dyDescent="0.15">
      <c r="A128" s="3">
        <f t="shared" si="18"/>
        <v>0</v>
      </c>
      <c r="B128" s="19">
        <f t="shared" si="19"/>
        <v>0</v>
      </c>
      <c r="E128" s="15">
        <f t="shared" si="20"/>
        <v>6.666666666666668E-2</v>
      </c>
      <c r="F128" s="3">
        <f t="shared" si="21"/>
        <v>0</v>
      </c>
      <c r="G128" s="3">
        <f t="shared" si="22"/>
        <v>0</v>
      </c>
      <c r="H128" s="22">
        <f t="shared" si="23"/>
        <v>0</v>
      </c>
    </row>
    <row r="129" spans="1:8" x14ac:dyDescent="0.15">
      <c r="A129" s="3">
        <f t="shared" si="18"/>
        <v>0</v>
      </c>
      <c r="B129" s="19">
        <f t="shared" si="19"/>
        <v>0</v>
      </c>
      <c r="E129" s="15">
        <f t="shared" si="20"/>
        <v>6.666666666666668E-2</v>
      </c>
      <c r="F129" s="3">
        <f t="shared" si="21"/>
        <v>0</v>
      </c>
      <c r="G129" s="3">
        <f t="shared" si="22"/>
        <v>0</v>
      </c>
      <c r="H129" s="22">
        <f t="shared" si="23"/>
        <v>0</v>
      </c>
    </row>
    <row r="130" spans="1:8" x14ac:dyDescent="0.15">
      <c r="A130" s="3">
        <f t="shared" si="18"/>
        <v>0</v>
      </c>
      <c r="B130" s="19">
        <f t="shared" si="19"/>
        <v>0</v>
      </c>
      <c r="E130" s="15">
        <f t="shared" si="20"/>
        <v>6.666666666666668E-2</v>
      </c>
      <c r="F130" s="3">
        <f t="shared" si="21"/>
        <v>0</v>
      </c>
      <c r="G130" s="3">
        <f t="shared" si="22"/>
        <v>0</v>
      </c>
      <c r="H130" s="22">
        <f t="shared" si="23"/>
        <v>0</v>
      </c>
    </row>
    <row r="131" spans="1:8" x14ac:dyDescent="0.15">
      <c r="A131" s="3">
        <f t="shared" si="18"/>
        <v>0</v>
      </c>
      <c r="B131" s="19">
        <f t="shared" si="19"/>
        <v>0</v>
      </c>
      <c r="E131" s="15">
        <f t="shared" si="20"/>
        <v>6.666666666666668E-2</v>
      </c>
      <c r="F131" s="3">
        <f t="shared" si="21"/>
        <v>0</v>
      </c>
      <c r="G131" s="3">
        <f t="shared" si="22"/>
        <v>0</v>
      </c>
      <c r="H131" s="22">
        <f t="shared" si="23"/>
        <v>0</v>
      </c>
    </row>
    <row r="132" spans="1:8" x14ac:dyDescent="0.15">
      <c r="A132" s="3">
        <f t="shared" si="18"/>
        <v>0</v>
      </c>
      <c r="B132" s="19">
        <f t="shared" si="19"/>
        <v>0</v>
      </c>
      <c r="E132" s="15">
        <f t="shared" si="20"/>
        <v>6.666666666666668E-2</v>
      </c>
      <c r="F132" s="3">
        <f t="shared" si="21"/>
        <v>0</v>
      </c>
      <c r="G132" s="3">
        <f t="shared" si="22"/>
        <v>0</v>
      </c>
      <c r="H132" s="22">
        <f t="shared" si="23"/>
        <v>0</v>
      </c>
    </row>
    <row r="133" spans="1:8" x14ac:dyDescent="0.15">
      <c r="A133" s="3">
        <f t="shared" si="18"/>
        <v>0</v>
      </c>
      <c r="B133" s="19">
        <f t="shared" si="19"/>
        <v>0</v>
      </c>
      <c r="E133" s="15">
        <f t="shared" si="20"/>
        <v>6.666666666666668E-2</v>
      </c>
      <c r="F133" s="3">
        <f t="shared" si="21"/>
        <v>0</v>
      </c>
      <c r="G133" s="3">
        <f t="shared" si="22"/>
        <v>0</v>
      </c>
      <c r="H133" s="22">
        <f t="shared" si="23"/>
        <v>0</v>
      </c>
    </row>
    <row r="134" spans="1:8" x14ac:dyDescent="0.15">
      <c r="A134" s="3">
        <f t="shared" si="18"/>
        <v>0</v>
      </c>
      <c r="B134" s="19">
        <f t="shared" si="19"/>
        <v>0</v>
      </c>
      <c r="E134" s="15">
        <f t="shared" si="20"/>
        <v>6.666666666666668E-2</v>
      </c>
      <c r="F134" s="3">
        <f t="shared" si="21"/>
        <v>0</v>
      </c>
      <c r="G134" s="3">
        <f t="shared" si="22"/>
        <v>0</v>
      </c>
      <c r="H134" s="22">
        <f t="shared" si="23"/>
        <v>0</v>
      </c>
    </row>
    <row r="135" spans="1:8" x14ac:dyDescent="0.15">
      <c r="A135" s="3">
        <f t="shared" si="18"/>
        <v>0</v>
      </c>
      <c r="B135" s="19">
        <f t="shared" si="19"/>
        <v>0</v>
      </c>
      <c r="E135" s="15">
        <f t="shared" si="20"/>
        <v>6.666666666666668E-2</v>
      </c>
      <c r="F135" s="3">
        <f t="shared" si="21"/>
        <v>0</v>
      </c>
      <c r="G135" s="3">
        <f t="shared" si="22"/>
        <v>0</v>
      </c>
      <c r="H135" s="22">
        <f t="shared" si="23"/>
        <v>0</v>
      </c>
    </row>
    <row r="136" spans="1:8" x14ac:dyDescent="0.15">
      <c r="A136" s="3">
        <f t="shared" si="18"/>
        <v>0</v>
      </c>
      <c r="B136" s="19">
        <f t="shared" si="19"/>
        <v>0</v>
      </c>
      <c r="E136" s="15">
        <f t="shared" si="20"/>
        <v>6.666666666666668E-2</v>
      </c>
      <c r="F136" s="3">
        <f t="shared" si="21"/>
        <v>0</v>
      </c>
      <c r="G136" s="3">
        <f t="shared" si="22"/>
        <v>0</v>
      </c>
      <c r="H136" s="22">
        <f t="shared" si="23"/>
        <v>0</v>
      </c>
    </row>
    <row r="137" spans="1:8" x14ac:dyDescent="0.15">
      <c r="A137" s="3">
        <f t="shared" si="18"/>
        <v>0</v>
      </c>
      <c r="B137" s="19">
        <f t="shared" si="19"/>
        <v>0</v>
      </c>
      <c r="E137" s="15">
        <f t="shared" si="20"/>
        <v>6.666666666666668E-2</v>
      </c>
      <c r="F137" s="3">
        <f t="shared" si="21"/>
        <v>0</v>
      </c>
      <c r="G137" s="3">
        <f t="shared" si="22"/>
        <v>0</v>
      </c>
      <c r="H137" s="22">
        <f t="shared" si="23"/>
        <v>0</v>
      </c>
    </row>
    <row r="138" spans="1:8" x14ac:dyDescent="0.15">
      <c r="A138" s="3">
        <f t="shared" si="18"/>
        <v>0</v>
      </c>
      <c r="B138" s="19">
        <f t="shared" si="19"/>
        <v>0</v>
      </c>
      <c r="E138" s="15">
        <f t="shared" si="20"/>
        <v>6.666666666666668E-2</v>
      </c>
      <c r="F138" s="3">
        <f t="shared" si="21"/>
        <v>0</v>
      </c>
      <c r="G138" s="3">
        <f t="shared" si="22"/>
        <v>0</v>
      </c>
      <c r="H138" s="22">
        <f t="shared" si="23"/>
        <v>0</v>
      </c>
    </row>
    <row r="139" spans="1:8" x14ac:dyDescent="0.15">
      <c r="A139" s="3">
        <f t="shared" si="18"/>
        <v>0</v>
      </c>
      <c r="B139" s="19">
        <f t="shared" si="19"/>
        <v>0</v>
      </c>
      <c r="E139" s="15">
        <f t="shared" si="20"/>
        <v>6.666666666666668E-2</v>
      </c>
      <c r="F139" s="3">
        <f t="shared" si="21"/>
        <v>0</v>
      </c>
      <c r="G139" s="3">
        <f t="shared" si="22"/>
        <v>0</v>
      </c>
      <c r="H139" s="22">
        <f t="shared" si="23"/>
        <v>0</v>
      </c>
    </row>
    <row r="140" spans="1:8" x14ac:dyDescent="0.15">
      <c r="A140" s="3">
        <f t="shared" si="18"/>
        <v>0</v>
      </c>
      <c r="B140" s="19">
        <f t="shared" si="19"/>
        <v>0</v>
      </c>
      <c r="E140" s="15">
        <f t="shared" si="20"/>
        <v>6.666666666666668E-2</v>
      </c>
      <c r="F140" s="3">
        <f t="shared" si="21"/>
        <v>0</v>
      </c>
      <c r="G140" s="3">
        <f t="shared" si="22"/>
        <v>0</v>
      </c>
      <c r="H140" s="22">
        <f t="shared" si="23"/>
        <v>0</v>
      </c>
    </row>
    <row r="141" spans="1:8" x14ac:dyDescent="0.15">
      <c r="A141" s="3">
        <f t="shared" si="18"/>
        <v>0</v>
      </c>
      <c r="B141" s="19">
        <f t="shared" si="19"/>
        <v>0</v>
      </c>
      <c r="E141" s="15">
        <f t="shared" si="20"/>
        <v>6.666666666666668E-2</v>
      </c>
      <c r="F141" s="3">
        <f t="shared" si="21"/>
        <v>0</v>
      </c>
      <c r="G141" s="3">
        <f t="shared" si="22"/>
        <v>0</v>
      </c>
      <c r="H141" s="22">
        <f t="shared" si="23"/>
        <v>0</v>
      </c>
    </row>
    <row r="142" spans="1:8" x14ac:dyDescent="0.15">
      <c r="A142" s="3">
        <f t="shared" si="18"/>
        <v>0</v>
      </c>
      <c r="B142" s="19">
        <f t="shared" si="19"/>
        <v>0</v>
      </c>
      <c r="E142" s="15">
        <f t="shared" si="20"/>
        <v>6.666666666666668E-2</v>
      </c>
      <c r="F142" s="3">
        <f t="shared" si="21"/>
        <v>0</v>
      </c>
      <c r="G142" s="3">
        <f t="shared" si="22"/>
        <v>0</v>
      </c>
      <c r="H142" s="22">
        <f t="shared" si="23"/>
        <v>0</v>
      </c>
    </row>
    <row r="143" spans="1:8" x14ac:dyDescent="0.15">
      <c r="A143" s="3">
        <f t="shared" si="18"/>
        <v>0</v>
      </c>
      <c r="B143" s="19">
        <f t="shared" si="19"/>
        <v>0</v>
      </c>
      <c r="E143" s="15">
        <f t="shared" si="20"/>
        <v>6.666666666666668E-2</v>
      </c>
      <c r="F143" s="3">
        <f t="shared" si="21"/>
        <v>0</v>
      </c>
      <c r="G143" s="3">
        <f t="shared" si="22"/>
        <v>0</v>
      </c>
      <c r="H143" s="22">
        <f t="shared" si="23"/>
        <v>0</v>
      </c>
    </row>
    <row r="144" spans="1:8" x14ac:dyDescent="0.15">
      <c r="A144" s="3">
        <f t="shared" si="18"/>
        <v>0</v>
      </c>
      <c r="B144" s="19">
        <f t="shared" si="19"/>
        <v>0</v>
      </c>
      <c r="E144" s="15">
        <f t="shared" si="20"/>
        <v>6.666666666666668E-2</v>
      </c>
      <c r="F144" s="3">
        <f t="shared" si="21"/>
        <v>0</v>
      </c>
      <c r="G144" s="3">
        <f t="shared" si="22"/>
        <v>0</v>
      </c>
      <c r="H144" s="22">
        <f t="shared" si="23"/>
        <v>0</v>
      </c>
    </row>
    <row r="145" spans="1:8" x14ac:dyDescent="0.15">
      <c r="A145" s="3">
        <f t="shared" si="18"/>
        <v>0</v>
      </c>
      <c r="B145" s="19">
        <f t="shared" si="19"/>
        <v>0</v>
      </c>
      <c r="E145" s="15">
        <f t="shared" si="20"/>
        <v>6.666666666666668E-2</v>
      </c>
      <c r="F145" s="3">
        <f t="shared" si="21"/>
        <v>0</v>
      </c>
      <c r="G145" s="3">
        <f t="shared" si="22"/>
        <v>0</v>
      </c>
      <c r="H145" s="22">
        <f t="shared" si="23"/>
        <v>0</v>
      </c>
    </row>
    <row r="146" spans="1:8" x14ac:dyDescent="0.15">
      <c r="A146" s="3">
        <f t="shared" ref="A146:A177" si="24">B146*60</f>
        <v>0</v>
      </c>
      <c r="B146" s="19">
        <f t="shared" ref="B146:B177" si="25">IF(C146&gt;B$9,(C146-B$9)*1440,0)</f>
        <v>0</v>
      </c>
      <c r="E146" s="15">
        <f t="shared" ref="E146:E177" si="26">D146-$F$3</f>
        <v>6.666666666666668E-2</v>
      </c>
      <c r="F146" s="3">
        <f t="shared" si="21"/>
        <v>0</v>
      </c>
      <c r="G146" s="3">
        <f t="shared" si="22"/>
        <v>0</v>
      </c>
      <c r="H146" s="22">
        <f t="shared" si="23"/>
        <v>0</v>
      </c>
    </row>
    <row r="147" spans="1:8" x14ac:dyDescent="0.15">
      <c r="A147" s="3">
        <f t="shared" si="24"/>
        <v>0</v>
      </c>
      <c r="B147" s="19">
        <f t="shared" si="25"/>
        <v>0</v>
      </c>
      <c r="E147" s="15">
        <f t="shared" si="26"/>
        <v>6.666666666666668E-2</v>
      </c>
      <c r="F147" s="3">
        <f t="shared" ref="F147:F178" si="27">IF(A148&gt;0,(A148-A146)/2,0)</f>
        <v>0</v>
      </c>
      <c r="G147" s="3">
        <f t="shared" ref="G147:G178" si="28">IF((F148-F147&gt;-0.01),E147*F147,0)</f>
        <v>0</v>
      </c>
      <c r="H147" s="22">
        <f t="shared" ref="H147:H178" si="29">G147*$B$3/10^6</f>
        <v>0</v>
      </c>
    </row>
    <row r="148" spans="1:8" x14ac:dyDescent="0.15">
      <c r="A148" s="3">
        <f t="shared" si="24"/>
        <v>0</v>
      </c>
      <c r="B148" s="19">
        <f t="shared" si="25"/>
        <v>0</v>
      </c>
      <c r="E148" s="15">
        <f t="shared" si="26"/>
        <v>6.666666666666668E-2</v>
      </c>
      <c r="F148" s="3">
        <f t="shared" si="27"/>
        <v>0</v>
      </c>
      <c r="G148" s="3">
        <f t="shared" si="28"/>
        <v>0</v>
      </c>
      <c r="H148" s="22">
        <f t="shared" si="29"/>
        <v>0</v>
      </c>
    </row>
    <row r="149" spans="1:8" x14ac:dyDescent="0.15">
      <c r="A149" s="3">
        <f t="shared" si="24"/>
        <v>0</v>
      </c>
      <c r="B149" s="19">
        <f t="shared" si="25"/>
        <v>0</v>
      </c>
      <c r="E149" s="15">
        <f t="shared" si="26"/>
        <v>6.666666666666668E-2</v>
      </c>
      <c r="F149" s="3">
        <f t="shared" si="27"/>
        <v>0</v>
      </c>
      <c r="G149" s="3">
        <f t="shared" si="28"/>
        <v>0</v>
      </c>
      <c r="H149" s="22">
        <f t="shared" si="29"/>
        <v>0</v>
      </c>
    </row>
    <row r="150" spans="1:8" x14ac:dyDescent="0.15">
      <c r="A150" s="3">
        <f t="shared" si="24"/>
        <v>0</v>
      </c>
      <c r="B150" s="19">
        <f t="shared" si="25"/>
        <v>0</v>
      </c>
      <c r="E150" s="15">
        <f t="shared" si="26"/>
        <v>6.666666666666668E-2</v>
      </c>
      <c r="F150" s="3">
        <f t="shared" si="27"/>
        <v>0</v>
      </c>
      <c r="G150" s="3">
        <f t="shared" si="28"/>
        <v>0</v>
      </c>
      <c r="H150" s="22">
        <f t="shared" si="29"/>
        <v>0</v>
      </c>
    </row>
    <row r="151" spans="1:8" x14ac:dyDescent="0.15">
      <c r="A151" s="3">
        <f t="shared" si="24"/>
        <v>0</v>
      </c>
      <c r="B151" s="19">
        <f t="shared" si="25"/>
        <v>0</v>
      </c>
      <c r="E151" s="15">
        <f t="shared" si="26"/>
        <v>6.666666666666668E-2</v>
      </c>
      <c r="F151" s="3">
        <f t="shared" si="27"/>
        <v>0</v>
      </c>
      <c r="G151" s="3">
        <f t="shared" si="28"/>
        <v>0</v>
      </c>
      <c r="H151" s="22">
        <f t="shared" si="29"/>
        <v>0</v>
      </c>
    </row>
    <row r="152" spans="1:8" x14ac:dyDescent="0.15">
      <c r="A152" s="3">
        <f t="shared" si="24"/>
        <v>0</v>
      </c>
      <c r="B152" s="19">
        <f t="shared" si="25"/>
        <v>0</v>
      </c>
      <c r="E152" s="15">
        <f t="shared" si="26"/>
        <v>6.666666666666668E-2</v>
      </c>
      <c r="F152" s="3">
        <f t="shared" si="27"/>
        <v>0</v>
      </c>
      <c r="G152" s="3">
        <f t="shared" si="28"/>
        <v>0</v>
      </c>
      <c r="H152" s="22">
        <f t="shared" si="29"/>
        <v>0</v>
      </c>
    </row>
    <row r="153" spans="1:8" x14ac:dyDescent="0.15">
      <c r="A153" s="3">
        <f t="shared" si="24"/>
        <v>0</v>
      </c>
      <c r="B153" s="19">
        <f t="shared" si="25"/>
        <v>0</v>
      </c>
      <c r="E153" s="15">
        <f t="shared" si="26"/>
        <v>6.666666666666668E-2</v>
      </c>
      <c r="F153" s="3">
        <f t="shared" si="27"/>
        <v>0</v>
      </c>
      <c r="G153" s="3">
        <f t="shared" si="28"/>
        <v>0</v>
      </c>
      <c r="H153" s="22">
        <f t="shared" si="29"/>
        <v>0</v>
      </c>
    </row>
    <row r="154" spans="1:8" x14ac:dyDescent="0.15">
      <c r="A154" s="3">
        <f t="shared" si="24"/>
        <v>0</v>
      </c>
      <c r="B154" s="19">
        <f t="shared" si="25"/>
        <v>0</v>
      </c>
      <c r="E154" s="15">
        <f t="shared" si="26"/>
        <v>6.666666666666668E-2</v>
      </c>
      <c r="F154" s="3">
        <f t="shared" si="27"/>
        <v>0</v>
      </c>
      <c r="G154" s="3">
        <f t="shared" si="28"/>
        <v>0</v>
      </c>
      <c r="H154" s="22">
        <f t="shared" si="29"/>
        <v>0</v>
      </c>
    </row>
    <row r="155" spans="1:8" x14ac:dyDescent="0.15">
      <c r="A155" s="3">
        <f t="shared" si="24"/>
        <v>0</v>
      </c>
      <c r="B155" s="19">
        <f t="shared" si="25"/>
        <v>0</v>
      </c>
      <c r="E155" s="15">
        <f t="shared" si="26"/>
        <v>6.666666666666668E-2</v>
      </c>
      <c r="F155" s="3">
        <f t="shared" si="27"/>
        <v>0</v>
      </c>
      <c r="G155" s="3">
        <f t="shared" si="28"/>
        <v>0</v>
      </c>
      <c r="H155" s="22">
        <f t="shared" si="29"/>
        <v>0</v>
      </c>
    </row>
    <row r="156" spans="1:8" x14ac:dyDescent="0.15">
      <c r="A156" s="3">
        <f t="shared" si="24"/>
        <v>0</v>
      </c>
      <c r="B156" s="19">
        <f t="shared" si="25"/>
        <v>0</v>
      </c>
      <c r="E156" s="15">
        <f t="shared" si="26"/>
        <v>6.666666666666668E-2</v>
      </c>
      <c r="F156" s="3">
        <f t="shared" si="27"/>
        <v>0</v>
      </c>
      <c r="G156" s="3">
        <f t="shared" si="28"/>
        <v>0</v>
      </c>
      <c r="H156" s="22">
        <f t="shared" si="29"/>
        <v>0</v>
      </c>
    </row>
    <row r="157" spans="1:8" x14ac:dyDescent="0.15">
      <c r="A157" s="3">
        <f t="shared" si="24"/>
        <v>0</v>
      </c>
      <c r="B157" s="19">
        <f t="shared" si="25"/>
        <v>0</v>
      </c>
      <c r="E157" s="15">
        <f t="shared" si="26"/>
        <v>6.666666666666668E-2</v>
      </c>
      <c r="F157" s="3">
        <f t="shared" si="27"/>
        <v>0</v>
      </c>
      <c r="G157" s="3">
        <f t="shared" si="28"/>
        <v>0</v>
      </c>
      <c r="H157" s="22">
        <f t="shared" si="29"/>
        <v>0</v>
      </c>
    </row>
    <row r="158" spans="1:8" x14ac:dyDescent="0.15">
      <c r="A158" s="3">
        <f t="shared" si="24"/>
        <v>0</v>
      </c>
      <c r="B158" s="19">
        <f t="shared" si="25"/>
        <v>0</v>
      </c>
      <c r="E158" s="15">
        <f t="shared" si="26"/>
        <v>6.666666666666668E-2</v>
      </c>
      <c r="F158" s="3">
        <f t="shared" si="27"/>
        <v>0</v>
      </c>
      <c r="G158" s="3">
        <f t="shared" si="28"/>
        <v>0</v>
      </c>
      <c r="H158" s="22">
        <f t="shared" si="29"/>
        <v>0</v>
      </c>
    </row>
    <row r="159" spans="1:8" x14ac:dyDescent="0.15">
      <c r="A159" s="3">
        <f t="shared" si="24"/>
        <v>0</v>
      </c>
      <c r="B159" s="19">
        <f t="shared" si="25"/>
        <v>0</v>
      </c>
      <c r="E159" s="15">
        <f t="shared" si="26"/>
        <v>6.666666666666668E-2</v>
      </c>
      <c r="F159" s="3">
        <f t="shared" si="27"/>
        <v>0</v>
      </c>
      <c r="G159" s="3">
        <f t="shared" si="28"/>
        <v>0</v>
      </c>
      <c r="H159" s="22">
        <f t="shared" si="29"/>
        <v>0</v>
      </c>
    </row>
    <row r="160" spans="1:8" x14ac:dyDescent="0.15">
      <c r="A160" s="3">
        <f t="shared" si="24"/>
        <v>0</v>
      </c>
      <c r="B160" s="19">
        <f t="shared" si="25"/>
        <v>0</v>
      </c>
      <c r="E160" s="15">
        <f t="shared" si="26"/>
        <v>6.666666666666668E-2</v>
      </c>
      <c r="F160" s="3">
        <f t="shared" si="27"/>
        <v>0</v>
      </c>
      <c r="G160" s="3">
        <f t="shared" si="28"/>
        <v>0</v>
      </c>
      <c r="H160" s="22">
        <f t="shared" si="29"/>
        <v>0</v>
      </c>
    </row>
    <row r="161" spans="1:8" x14ac:dyDescent="0.15">
      <c r="A161" s="3">
        <f t="shared" si="24"/>
        <v>0</v>
      </c>
      <c r="B161" s="19">
        <f t="shared" si="25"/>
        <v>0</v>
      </c>
      <c r="E161" s="15">
        <f t="shared" si="26"/>
        <v>6.666666666666668E-2</v>
      </c>
      <c r="F161" s="3">
        <f t="shared" si="27"/>
        <v>0</v>
      </c>
      <c r="G161" s="3">
        <f t="shared" si="28"/>
        <v>0</v>
      </c>
      <c r="H161" s="22">
        <f t="shared" si="29"/>
        <v>0</v>
      </c>
    </row>
    <row r="162" spans="1:8" x14ac:dyDescent="0.15">
      <c r="A162" s="3">
        <f t="shared" si="24"/>
        <v>0</v>
      </c>
      <c r="B162" s="19">
        <f t="shared" si="25"/>
        <v>0</v>
      </c>
      <c r="E162" s="15">
        <f t="shared" si="26"/>
        <v>6.666666666666668E-2</v>
      </c>
      <c r="F162" s="3">
        <f t="shared" si="27"/>
        <v>0</v>
      </c>
      <c r="G162" s="3">
        <f t="shared" si="28"/>
        <v>0</v>
      </c>
      <c r="H162" s="22">
        <f t="shared" si="29"/>
        <v>0</v>
      </c>
    </row>
    <row r="163" spans="1:8" x14ac:dyDescent="0.15">
      <c r="A163" s="3">
        <f t="shared" si="24"/>
        <v>0</v>
      </c>
      <c r="B163" s="19">
        <f t="shared" si="25"/>
        <v>0</v>
      </c>
      <c r="E163" s="15">
        <f t="shared" si="26"/>
        <v>6.666666666666668E-2</v>
      </c>
      <c r="F163" s="3">
        <f t="shared" si="27"/>
        <v>0</v>
      </c>
      <c r="G163" s="3">
        <f t="shared" si="28"/>
        <v>0</v>
      </c>
      <c r="H163" s="22">
        <f t="shared" si="29"/>
        <v>0</v>
      </c>
    </row>
    <row r="164" spans="1:8" x14ac:dyDescent="0.15">
      <c r="A164" s="3">
        <f t="shared" si="24"/>
        <v>0</v>
      </c>
      <c r="B164" s="19">
        <f t="shared" si="25"/>
        <v>0</v>
      </c>
      <c r="E164" s="15">
        <f t="shared" si="26"/>
        <v>6.666666666666668E-2</v>
      </c>
      <c r="F164" s="3">
        <f t="shared" si="27"/>
        <v>0</v>
      </c>
      <c r="G164" s="3">
        <f t="shared" si="28"/>
        <v>0</v>
      </c>
      <c r="H164" s="22">
        <f t="shared" si="29"/>
        <v>0</v>
      </c>
    </row>
    <row r="165" spans="1:8" x14ac:dyDescent="0.15">
      <c r="A165" s="3">
        <f t="shared" si="24"/>
        <v>0</v>
      </c>
      <c r="B165" s="19">
        <f t="shared" si="25"/>
        <v>0</v>
      </c>
      <c r="E165" s="15">
        <f t="shared" si="26"/>
        <v>6.666666666666668E-2</v>
      </c>
      <c r="F165" s="3">
        <f t="shared" si="27"/>
        <v>0</v>
      </c>
      <c r="G165" s="3">
        <f t="shared" si="28"/>
        <v>0</v>
      </c>
      <c r="H165" s="22">
        <f t="shared" si="29"/>
        <v>0</v>
      </c>
    </row>
    <row r="166" spans="1:8" x14ac:dyDescent="0.15">
      <c r="A166" s="3">
        <f t="shared" si="24"/>
        <v>0</v>
      </c>
      <c r="B166" s="19">
        <f t="shared" si="25"/>
        <v>0</v>
      </c>
      <c r="E166" s="15">
        <f t="shared" si="26"/>
        <v>6.666666666666668E-2</v>
      </c>
      <c r="F166" s="3">
        <f t="shared" si="27"/>
        <v>0</v>
      </c>
      <c r="G166" s="3">
        <f t="shared" si="28"/>
        <v>0</v>
      </c>
      <c r="H166" s="22">
        <f t="shared" si="29"/>
        <v>0</v>
      </c>
    </row>
    <row r="167" spans="1:8" x14ac:dyDescent="0.15">
      <c r="A167" s="3">
        <f t="shared" si="24"/>
        <v>0</v>
      </c>
      <c r="B167" s="19">
        <f t="shared" si="25"/>
        <v>0</v>
      </c>
      <c r="E167" s="15">
        <f t="shared" si="26"/>
        <v>6.666666666666668E-2</v>
      </c>
      <c r="F167" s="3">
        <f t="shared" si="27"/>
        <v>0</v>
      </c>
      <c r="G167" s="3">
        <f t="shared" si="28"/>
        <v>0</v>
      </c>
      <c r="H167" s="22">
        <f t="shared" si="29"/>
        <v>0</v>
      </c>
    </row>
    <row r="168" spans="1:8" x14ac:dyDescent="0.15">
      <c r="A168" s="3">
        <f t="shared" si="24"/>
        <v>0</v>
      </c>
      <c r="B168" s="19">
        <f t="shared" si="25"/>
        <v>0</v>
      </c>
      <c r="E168" s="15">
        <f t="shared" si="26"/>
        <v>6.666666666666668E-2</v>
      </c>
      <c r="F168" s="3">
        <f t="shared" si="27"/>
        <v>0</v>
      </c>
      <c r="G168" s="3">
        <f t="shared" si="28"/>
        <v>0</v>
      </c>
      <c r="H168" s="22">
        <f t="shared" si="29"/>
        <v>0</v>
      </c>
    </row>
    <row r="169" spans="1:8" x14ac:dyDescent="0.15">
      <c r="A169" s="3">
        <f t="shared" si="24"/>
        <v>0</v>
      </c>
      <c r="B169" s="19">
        <f t="shared" si="25"/>
        <v>0</v>
      </c>
      <c r="E169" s="15">
        <f t="shared" si="26"/>
        <v>6.666666666666668E-2</v>
      </c>
      <c r="F169" s="3">
        <f t="shared" si="27"/>
        <v>0</v>
      </c>
      <c r="G169" s="3">
        <f t="shared" si="28"/>
        <v>0</v>
      </c>
      <c r="H169" s="22">
        <f t="shared" si="29"/>
        <v>0</v>
      </c>
    </row>
    <row r="170" spans="1:8" x14ac:dyDescent="0.15">
      <c r="A170" s="3">
        <f t="shared" si="24"/>
        <v>0</v>
      </c>
      <c r="B170" s="19">
        <f t="shared" si="25"/>
        <v>0</v>
      </c>
      <c r="E170" s="15">
        <f t="shared" si="26"/>
        <v>6.666666666666668E-2</v>
      </c>
      <c r="F170" s="3">
        <f t="shared" si="27"/>
        <v>0</v>
      </c>
      <c r="G170" s="3">
        <f t="shared" si="28"/>
        <v>0</v>
      </c>
      <c r="H170" s="22">
        <f t="shared" si="29"/>
        <v>0</v>
      </c>
    </row>
    <row r="171" spans="1:8" x14ac:dyDescent="0.15">
      <c r="A171" s="3">
        <f t="shared" si="24"/>
        <v>0</v>
      </c>
      <c r="B171" s="19">
        <f t="shared" si="25"/>
        <v>0</v>
      </c>
      <c r="E171" s="15">
        <f t="shared" si="26"/>
        <v>6.666666666666668E-2</v>
      </c>
      <c r="F171" s="3">
        <f t="shared" si="27"/>
        <v>0</v>
      </c>
      <c r="G171" s="3">
        <f t="shared" si="28"/>
        <v>0</v>
      </c>
      <c r="H171" s="22">
        <f t="shared" si="29"/>
        <v>0</v>
      </c>
    </row>
    <row r="172" spans="1:8" x14ac:dyDescent="0.15">
      <c r="A172" s="3">
        <f t="shared" si="24"/>
        <v>0</v>
      </c>
      <c r="B172" s="19">
        <f t="shared" si="25"/>
        <v>0</v>
      </c>
      <c r="E172" s="15">
        <f t="shared" si="26"/>
        <v>6.666666666666668E-2</v>
      </c>
      <c r="F172" s="3">
        <f t="shared" si="27"/>
        <v>0</v>
      </c>
      <c r="G172" s="3">
        <f t="shared" si="28"/>
        <v>0</v>
      </c>
      <c r="H172" s="22">
        <f t="shared" si="29"/>
        <v>0</v>
      </c>
    </row>
    <row r="173" spans="1:8" x14ac:dyDescent="0.15">
      <c r="A173" s="3">
        <f t="shared" si="24"/>
        <v>0</v>
      </c>
      <c r="B173" s="19">
        <f t="shared" si="25"/>
        <v>0</v>
      </c>
      <c r="E173" s="15">
        <f t="shared" si="26"/>
        <v>6.666666666666668E-2</v>
      </c>
      <c r="F173" s="3">
        <f t="shared" si="27"/>
        <v>0</v>
      </c>
      <c r="G173" s="3">
        <f t="shared" si="28"/>
        <v>0</v>
      </c>
      <c r="H173" s="22">
        <f t="shared" si="29"/>
        <v>0</v>
      </c>
    </row>
    <row r="174" spans="1:8" x14ac:dyDescent="0.15">
      <c r="A174" s="3">
        <f t="shared" si="24"/>
        <v>0</v>
      </c>
      <c r="B174" s="19">
        <f t="shared" si="25"/>
        <v>0</v>
      </c>
      <c r="E174" s="15">
        <f t="shared" si="26"/>
        <v>6.666666666666668E-2</v>
      </c>
      <c r="F174" s="3">
        <f t="shared" si="27"/>
        <v>0</v>
      </c>
      <c r="G174" s="3">
        <f t="shared" si="28"/>
        <v>0</v>
      </c>
      <c r="H174" s="22">
        <f t="shared" si="29"/>
        <v>0</v>
      </c>
    </row>
    <row r="175" spans="1:8" x14ac:dyDescent="0.15">
      <c r="A175" s="3">
        <f t="shared" si="24"/>
        <v>0</v>
      </c>
      <c r="B175" s="19">
        <f t="shared" si="25"/>
        <v>0</v>
      </c>
      <c r="E175" s="15">
        <f t="shared" si="26"/>
        <v>6.666666666666668E-2</v>
      </c>
      <c r="F175" s="3">
        <f t="shared" si="27"/>
        <v>0</v>
      </c>
      <c r="G175" s="3">
        <f t="shared" si="28"/>
        <v>0</v>
      </c>
      <c r="H175" s="22">
        <f t="shared" si="29"/>
        <v>0</v>
      </c>
    </row>
    <row r="176" spans="1:8" x14ac:dyDescent="0.15">
      <c r="A176" s="3">
        <f t="shared" si="24"/>
        <v>0</v>
      </c>
      <c r="B176" s="19">
        <f t="shared" si="25"/>
        <v>0</v>
      </c>
      <c r="E176" s="15">
        <f t="shared" si="26"/>
        <v>6.666666666666668E-2</v>
      </c>
      <c r="F176" s="3">
        <f t="shared" si="27"/>
        <v>0</v>
      </c>
      <c r="G176" s="3">
        <f t="shared" si="28"/>
        <v>0</v>
      </c>
      <c r="H176" s="22">
        <f t="shared" si="29"/>
        <v>0</v>
      </c>
    </row>
    <row r="177" spans="1:8" x14ac:dyDescent="0.15">
      <c r="A177" s="3">
        <f t="shared" si="24"/>
        <v>0</v>
      </c>
      <c r="B177" s="19">
        <f t="shared" si="25"/>
        <v>0</v>
      </c>
      <c r="E177" s="15">
        <f t="shared" si="26"/>
        <v>6.666666666666668E-2</v>
      </c>
      <c r="F177" s="3">
        <f t="shared" si="27"/>
        <v>0</v>
      </c>
      <c r="G177" s="3">
        <f t="shared" si="28"/>
        <v>0</v>
      </c>
      <c r="H177" s="22">
        <f t="shared" si="29"/>
        <v>0</v>
      </c>
    </row>
    <row r="178" spans="1:8" x14ac:dyDescent="0.15">
      <c r="A178" s="3">
        <f t="shared" ref="A178:A209" si="30">B178*60</f>
        <v>0</v>
      </c>
      <c r="B178" s="19">
        <f t="shared" ref="B178:B209" si="31">IF(C178&gt;B$9,(C178-B$9)*1440,0)</f>
        <v>0</v>
      </c>
      <c r="E178" s="15">
        <f t="shared" ref="E178:E209" si="32">D178-$F$3</f>
        <v>6.666666666666668E-2</v>
      </c>
      <c r="F178" s="3">
        <f t="shared" si="27"/>
        <v>0</v>
      </c>
      <c r="G178" s="3">
        <f t="shared" si="28"/>
        <v>0</v>
      </c>
      <c r="H178" s="22">
        <f t="shared" si="29"/>
        <v>0</v>
      </c>
    </row>
    <row r="179" spans="1:8" x14ac:dyDescent="0.15">
      <c r="A179" s="3">
        <f t="shared" si="30"/>
        <v>0</v>
      </c>
      <c r="B179" s="19">
        <f t="shared" si="31"/>
        <v>0</v>
      </c>
      <c r="E179" s="15">
        <f t="shared" si="32"/>
        <v>6.666666666666668E-2</v>
      </c>
      <c r="F179" s="3">
        <f t="shared" ref="F179:F210" si="33">IF(A180&gt;0,(A180-A178)/2,0)</f>
        <v>0</v>
      </c>
      <c r="G179" s="3">
        <f t="shared" ref="G179:G210" si="34">IF((F180-F179&gt;-0.01),E179*F179,0)</f>
        <v>0</v>
      </c>
      <c r="H179" s="22">
        <f t="shared" ref="H179:H210" si="35">G179*$B$3/10^6</f>
        <v>0</v>
      </c>
    </row>
    <row r="180" spans="1:8" x14ac:dyDescent="0.15">
      <c r="A180" s="3">
        <f t="shared" si="30"/>
        <v>0</v>
      </c>
      <c r="B180" s="19">
        <f t="shared" si="31"/>
        <v>0</v>
      </c>
      <c r="E180" s="15">
        <f t="shared" si="32"/>
        <v>6.666666666666668E-2</v>
      </c>
      <c r="F180" s="3">
        <f t="shared" si="33"/>
        <v>0</v>
      </c>
      <c r="G180" s="3">
        <f t="shared" si="34"/>
        <v>0</v>
      </c>
      <c r="H180" s="22">
        <f t="shared" si="35"/>
        <v>0</v>
      </c>
    </row>
    <row r="181" spans="1:8" x14ac:dyDescent="0.15">
      <c r="A181" s="3">
        <f t="shared" si="30"/>
        <v>0</v>
      </c>
      <c r="B181" s="19">
        <f t="shared" si="31"/>
        <v>0</v>
      </c>
      <c r="E181" s="15">
        <f t="shared" si="32"/>
        <v>6.666666666666668E-2</v>
      </c>
      <c r="F181" s="3">
        <f t="shared" si="33"/>
        <v>0</v>
      </c>
      <c r="G181" s="3">
        <f t="shared" si="34"/>
        <v>0</v>
      </c>
      <c r="H181" s="22">
        <f t="shared" si="35"/>
        <v>0</v>
      </c>
    </row>
    <row r="182" spans="1:8" x14ac:dyDescent="0.15">
      <c r="A182" s="3">
        <f t="shared" si="30"/>
        <v>0</v>
      </c>
      <c r="B182" s="19">
        <f t="shared" si="31"/>
        <v>0</v>
      </c>
      <c r="E182" s="15">
        <f t="shared" si="32"/>
        <v>6.666666666666668E-2</v>
      </c>
      <c r="F182" s="3">
        <f t="shared" si="33"/>
        <v>0</v>
      </c>
      <c r="G182" s="3">
        <f t="shared" si="34"/>
        <v>0</v>
      </c>
      <c r="H182" s="22">
        <f t="shared" si="35"/>
        <v>0</v>
      </c>
    </row>
    <row r="183" spans="1:8" x14ac:dyDescent="0.15">
      <c r="A183" s="3">
        <f t="shared" si="30"/>
        <v>0</v>
      </c>
      <c r="B183" s="19">
        <f t="shared" si="31"/>
        <v>0</v>
      </c>
      <c r="E183" s="15">
        <f t="shared" si="32"/>
        <v>6.666666666666668E-2</v>
      </c>
      <c r="F183" s="3">
        <f t="shared" si="33"/>
        <v>0</v>
      </c>
      <c r="G183" s="3">
        <f t="shared" si="34"/>
        <v>0</v>
      </c>
      <c r="H183" s="22">
        <f t="shared" si="35"/>
        <v>0</v>
      </c>
    </row>
    <row r="184" spans="1:8" x14ac:dyDescent="0.15">
      <c r="A184" s="3">
        <f t="shared" si="30"/>
        <v>0</v>
      </c>
      <c r="B184" s="19">
        <f t="shared" si="31"/>
        <v>0</v>
      </c>
      <c r="E184" s="15">
        <f t="shared" si="32"/>
        <v>6.666666666666668E-2</v>
      </c>
      <c r="F184" s="3">
        <f t="shared" si="33"/>
        <v>0</v>
      </c>
      <c r="G184" s="3">
        <f t="shared" si="34"/>
        <v>0</v>
      </c>
      <c r="H184" s="22">
        <f t="shared" si="35"/>
        <v>0</v>
      </c>
    </row>
    <row r="185" spans="1:8" x14ac:dyDescent="0.15">
      <c r="A185" s="3">
        <f t="shared" si="30"/>
        <v>0</v>
      </c>
      <c r="B185" s="19">
        <f t="shared" si="31"/>
        <v>0</v>
      </c>
      <c r="E185" s="15">
        <f t="shared" si="32"/>
        <v>6.666666666666668E-2</v>
      </c>
      <c r="F185" s="3">
        <f t="shared" si="33"/>
        <v>0</v>
      </c>
      <c r="G185" s="3">
        <f t="shared" si="34"/>
        <v>0</v>
      </c>
      <c r="H185" s="22">
        <f t="shared" si="35"/>
        <v>0</v>
      </c>
    </row>
    <row r="186" spans="1:8" x14ac:dyDescent="0.15">
      <c r="A186" s="3">
        <f t="shared" si="30"/>
        <v>0</v>
      </c>
      <c r="B186" s="19">
        <f t="shared" si="31"/>
        <v>0</v>
      </c>
      <c r="E186" s="15">
        <f t="shared" si="32"/>
        <v>6.666666666666668E-2</v>
      </c>
      <c r="F186" s="3">
        <f t="shared" si="33"/>
        <v>0</v>
      </c>
      <c r="G186" s="3">
        <f t="shared" si="34"/>
        <v>0</v>
      </c>
      <c r="H186" s="22">
        <f t="shared" si="35"/>
        <v>0</v>
      </c>
    </row>
    <row r="187" spans="1:8" x14ac:dyDescent="0.15">
      <c r="A187" s="3">
        <f t="shared" si="30"/>
        <v>0</v>
      </c>
      <c r="B187" s="19">
        <f t="shared" si="31"/>
        <v>0</v>
      </c>
      <c r="E187" s="15">
        <f t="shared" si="32"/>
        <v>6.666666666666668E-2</v>
      </c>
      <c r="F187" s="3">
        <f t="shared" si="33"/>
        <v>0</v>
      </c>
      <c r="G187" s="3">
        <f t="shared" si="34"/>
        <v>0</v>
      </c>
      <c r="H187" s="22">
        <f t="shared" si="35"/>
        <v>0</v>
      </c>
    </row>
    <row r="188" spans="1:8" x14ac:dyDescent="0.15">
      <c r="A188" s="3">
        <f t="shared" si="30"/>
        <v>0</v>
      </c>
      <c r="B188" s="19">
        <f t="shared" si="31"/>
        <v>0</v>
      </c>
      <c r="E188" s="15">
        <f t="shared" si="32"/>
        <v>6.666666666666668E-2</v>
      </c>
      <c r="F188" s="3">
        <f t="shared" si="33"/>
        <v>0</v>
      </c>
      <c r="G188" s="3">
        <f t="shared" si="34"/>
        <v>0</v>
      </c>
      <c r="H188" s="22">
        <f t="shared" si="35"/>
        <v>0</v>
      </c>
    </row>
    <row r="189" spans="1:8" x14ac:dyDescent="0.15">
      <c r="A189" s="3">
        <f t="shared" si="30"/>
        <v>0</v>
      </c>
      <c r="B189" s="19">
        <f t="shared" si="31"/>
        <v>0</v>
      </c>
      <c r="E189" s="15">
        <f t="shared" si="32"/>
        <v>6.666666666666668E-2</v>
      </c>
      <c r="F189" s="3">
        <f t="shared" si="33"/>
        <v>0</v>
      </c>
      <c r="G189" s="3">
        <f t="shared" si="34"/>
        <v>0</v>
      </c>
      <c r="H189" s="22">
        <f t="shared" si="35"/>
        <v>0</v>
      </c>
    </row>
    <row r="190" spans="1:8" x14ac:dyDescent="0.15">
      <c r="A190" s="3">
        <f t="shared" si="30"/>
        <v>0</v>
      </c>
      <c r="B190" s="19">
        <f t="shared" si="31"/>
        <v>0</v>
      </c>
      <c r="E190" s="15">
        <f t="shared" si="32"/>
        <v>6.666666666666668E-2</v>
      </c>
      <c r="F190" s="3">
        <f t="shared" si="33"/>
        <v>0</v>
      </c>
      <c r="G190" s="3">
        <f t="shared" si="34"/>
        <v>0</v>
      </c>
      <c r="H190" s="22">
        <f t="shared" si="35"/>
        <v>0</v>
      </c>
    </row>
    <row r="191" spans="1:8" x14ac:dyDescent="0.15">
      <c r="A191" s="3">
        <f t="shared" si="30"/>
        <v>0</v>
      </c>
      <c r="B191" s="19">
        <f t="shared" si="31"/>
        <v>0</v>
      </c>
      <c r="E191" s="15">
        <f t="shared" si="32"/>
        <v>6.666666666666668E-2</v>
      </c>
      <c r="F191" s="3">
        <f t="shared" si="33"/>
        <v>0</v>
      </c>
      <c r="G191" s="3">
        <f t="shared" si="34"/>
        <v>0</v>
      </c>
      <c r="H191" s="22">
        <f t="shared" si="35"/>
        <v>0</v>
      </c>
    </row>
    <row r="192" spans="1:8" x14ac:dyDescent="0.15">
      <c r="A192" s="3">
        <f t="shared" si="30"/>
        <v>0</v>
      </c>
      <c r="B192" s="19">
        <f t="shared" si="31"/>
        <v>0</v>
      </c>
      <c r="E192" s="15">
        <f t="shared" si="32"/>
        <v>6.666666666666668E-2</v>
      </c>
      <c r="F192" s="3">
        <f t="shared" si="33"/>
        <v>0</v>
      </c>
      <c r="G192" s="3">
        <f t="shared" si="34"/>
        <v>0</v>
      </c>
      <c r="H192" s="22">
        <f t="shared" si="35"/>
        <v>0</v>
      </c>
    </row>
    <row r="193" spans="1:8" x14ac:dyDescent="0.15">
      <c r="A193" s="3">
        <f t="shared" si="30"/>
        <v>0</v>
      </c>
      <c r="B193" s="19">
        <f t="shared" si="31"/>
        <v>0</v>
      </c>
      <c r="E193" s="15">
        <f t="shared" si="32"/>
        <v>6.666666666666668E-2</v>
      </c>
      <c r="F193" s="3">
        <f t="shared" si="33"/>
        <v>0</v>
      </c>
      <c r="G193" s="3">
        <f t="shared" si="34"/>
        <v>0</v>
      </c>
      <c r="H193" s="22">
        <f t="shared" si="35"/>
        <v>0</v>
      </c>
    </row>
    <row r="194" spans="1:8" x14ac:dyDescent="0.15">
      <c r="A194" s="3">
        <f t="shared" si="30"/>
        <v>0</v>
      </c>
      <c r="B194" s="19">
        <f t="shared" si="31"/>
        <v>0</v>
      </c>
      <c r="E194" s="15">
        <f t="shared" si="32"/>
        <v>6.666666666666668E-2</v>
      </c>
      <c r="F194" s="3">
        <f t="shared" si="33"/>
        <v>0</v>
      </c>
      <c r="G194" s="3">
        <f t="shared" si="34"/>
        <v>0</v>
      </c>
      <c r="H194" s="22">
        <f t="shared" si="35"/>
        <v>0</v>
      </c>
    </row>
    <row r="195" spans="1:8" x14ac:dyDescent="0.15">
      <c r="A195" s="3">
        <f t="shared" si="30"/>
        <v>0</v>
      </c>
      <c r="B195" s="19">
        <f t="shared" si="31"/>
        <v>0</v>
      </c>
      <c r="E195" s="15">
        <f t="shared" si="32"/>
        <v>6.666666666666668E-2</v>
      </c>
      <c r="F195" s="3">
        <f t="shared" si="33"/>
        <v>0</v>
      </c>
      <c r="G195" s="3">
        <f t="shared" si="34"/>
        <v>0</v>
      </c>
      <c r="H195" s="22">
        <f t="shared" si="35"/>
        <v>0</v>
      </c>
    </row>
    <row r="196" spans="1:8" x14ac:dyDescent="0.15">
      <c r="A196" s="3">
        <f t="shared" si="30"/>
        <v>0</v>
      </c>
      <c r="B196" s="19">
        <f t="shared" si="31"/>
        <v>0</v>
      </c>
      <c r="E196" s="15">
        <f t="shared" si="32"/>
        <v>6.666666666666668E-2</v>
      </c>
      <c r="F196" s="3">
        <f t="shared" si="33"/>
        <v>0</v>
      </c>
      <c r="G196" s="3">
        <f t="shared" si="34"/>
        <v>0</v>
      </c>
      <c r="H196" s="22">
        <f t="shared" si="35"/>
        <v>0</v>
      </c>
    </row>
    <row r="197" spans="1:8" x14ac:dyDescent="0.15">
      <c r="A197" s="3">
        <f t="shared" si="30"/>
        <v>0</v>
      </c>
      <c r="B197" s="19">
        <f t="shared" si="31"/>
        <v>0</v>
      </c>
      <c r="E197" s="15">
        <f t="shared" si="32"/>
        <v>6.666666666666668E-2</v>
      </c>
      <c r="F197" s="3">
        <f t="shared" si="33"/>
        <v>0</v>
      </c>
      <c r="G197" s="3">
        <f t="shared" si="34"/>
        <v>0</v>
      </c>
      <c r="H197" s="22">
        <f t="shared" si="35"/>
        <v>0</v>
      </c>
    </row>
    <row r="198" spans="1:8" x14ac:dyDescent="0.15">
      <c r="A198" s="3">
        <f t="shared" si="30"/>
        <v>0</v>
      </c>
      <c r="B198" s="19">
        <f t="shared" si="31"/>
        <v>0</v>
      </c>
      <c r="E198" s="15">
        <f t="shared" si="32"/>
        <v>6.666666666666668E-2</v>
      </c>
      <c r="F198" s="3">
        <f t="shared" si="33"/>
        <v>0</v>
      </c>
      <c r="G198" s="3">
        <f t="shared" si="34"/>
        <v>0</v>
      </c>
      <c r="H198" s="22">
        <f t="shared" si="35"/>
        <v>0</v>
      </c>
    </row>
    <row r="199" spans="1:8" x14ac:dyDescent="0.15">
      <c r="A199" s="3">
        <f t="shared" si="30"/>
        <v>0</v>
      </c>
      <c r="B199" s="19">
        <f t="shared" si="31"/>
        <v>0</v>
      </c>
      <c r="E199" s="15">
        <f t="shared" si="32"/>
        <v>6.666666666666668E-2</v>
      </c>
      <c r="F199" s="3">
        <f t="shared" si="33"/>
        <v>0</v>
      </c>
      <c r="G199" s="3">
        <f t="shared" si="34"/>
        <v>0</v>
      </c>
      <c r="H199" s="22">
        <f t="shared" si="35"/>
        <v>0</v>
      </c>
    </row>
    <row r="200" spans="1:8" x14ac:dyDescent="0.15">
      <c r="A200" s="3">
        <f t="shared" si="30"/>
        <v>0</v>
      </c>
      <c r="B200" s="19">
        <f t="shared" si="31"/>
        <v>0</v>
      </c>
      <c r="E200" s="15">
        <f t="shared" si="32"/>
        <v>6.666666666666668E-2</v>
      </c>
      <c r="F200" s="3">
        <f t="shared" si="33"/>
        <v>0</v>
      </c>
      <c r="G200" s="3">
        <f t="shared" si="34"/>
        <v>0</v>
      </c>
      <c r="H200" s="22">
        <f t="shared" si="35"/>
        <v>0</v>
      </c>
    </row>
    <row r="201" spans="1:8" x14ac:dyDescent="0.15">
      <c r="A201" s="3">
        <f t="shared" si="30"/>
        <v>0</v>
      </c>
      <c r="B201" s="19">
        <f t="shared" si="31"/>
        <v>0</v>
      </c>
      <c r="E201" s="15">
        <f t="shared" si="32"/>
        <v>6.666666666666668E-2</v>
      </c>
      <c r="F201" s="3">
        <f t="shared" si="33"/>
        <v>0</v>
      </c>
      <c r="G201" s="3">
        <f t="shared" si="34"/>
        <v>0</v>
      </c>
      <c r="H201" s="22">
        <f t="shared" si="35"/>
        <v>0</v>
      </c>
    </row>
    <row r="202" spans="1:8" x14ac:dyDescent="0.15">
      <c r="A202" s="3">
        <f t="shared" si="30"/>
        <v>0</v>
      </c>
      <c r="B202" s="19">
        <f t="shared" si="31"/>
        <v>0</v>
      </c>
      <c r="E202" s="15">
        <f t="shared" si="32"/>
        <v>6.666666666666668E-2</v>
      </c>
      <c r="F202" s="3">
        <f t="shared" si="33"/>
        <v>0</v>
      </c>
      <c r="G202" s="3">
        <f t="shared" si="34"/>
        <v>0</v>
      </c>
      <c r="H202" s="22">
        <f t="shared" si="35"/>
        <v>0</v>
      </c>
    </row>
    <row r="203" spans="1:8" x14ac:dyDescent="0.15">
      <c r="A203" s="3">
        <f t="shared" si="30"/>
        <v>0</v>
      </c>
      <c r="B203" s="19">
        <f t="shared" si="31"/>
        <v>0</v>
      </c>
      <c r="E203" s="15">
        <f t="shared" si="32"/>
        <v>6.666666666666668E-2</v>
      </c>
      <c r="F203" s="3">
        <f t="shared" si="33"/>
        <v>0</v>
      </c>
      <c r="G203" s="3">
        <f t="shared" si="34"/>
        <v>0</v>
      </c>
      <c r="H203" s="22">
        <f t="shared" si="35"/>
        <v>0</v>
      </c>
    </row>
    <row r="204" spans="1:8" x14ac:dyDescent="0.15">
      <c r="A204" s="3">
        <f t="shared" si="30"/>
        <v>0</v>
      </c>
      <c r="B204" s="19">
        <f t="shared" si="31"/>
        <v>0</v>
      </c>
      <c r="E204" s="15">
        <f t="shared" si="32"/>
        <v>6.666666666666668E-2</v>
      </c>
      <c r="F204" s="3">
        <f t="shared" si="33"/>
        <v>0</v>
      </c>
      <c r="G204" s="3">
        <f t="shared" si="34"/>
        <v>0</v>
      </c>
      <c r="H204" s="22">
        <f t="shared" si="35"/>
        <v>0</v>
      </c>
    </row>
    <row r="205" spans="1:8" x14ac:dyDescent="0.15">
      <c r="A205" s="3">
        <f t="shared" si="30"/>
        <v>0</v>
      </c>
      <c r="B205" s="19">
        <f t="shared" si="31"/>
        <v>0</v>
      </c>
      <c r="E205" s="15">
        <f t="shared" si="32"/>
        <v>6.666666666666668E-2</v>
      </c>
      <c r="F205" s="3">
        <f t="shared" si="33"/>
        <v>0</v>
      </c>
      <c r="G205" s="3">
        <f t="shared" si="34"/>
        <v>0</v>
      </c>
      <c r="H205" s="22">
        <f t="shared" si="35"/>
        <v>0</v>
      </c>
    </row>
    <row r="206" spans="1:8" x14ac:dyDescent="0.15">
      <c r="A206" s="3">
        <f t="shared" si="30"/>
        <v>0</v>
      </c>
      <c r="B206" s="19">
        <f t="shared" si="31"/>
        <v>0</v>
      </c>
      <c r="E206" s="15">
        <f t="shared" si="32"/>
        <v>6.666666666666668E-2</v>
      </c>
      <c r="F206" s="3">
        <f t="shared" si="33"/>
        <v>0</v>
      </c>
      <c r="G206" s="3">
        <f t="shared" si="34"/>
        <v>0</v>
      </c>
      <c r="H206" s="22">
        <f t="shared" si="35"/>
        <v>0</v>
      </c>
    </row>
    <row r="207" spans="1:8" x14ac:dyDescent="0.15">
      <c r="A207" s="3">
        <f t="shared" si="30"/>
        <v>0</v>
      </c>
      <c r="B207" s="19">
        <f t="shared" si="31"/>
        <v>0</v>
      </c>
      <c r="E207" s="15">
        <f t="shared" si="32"/>
        <v>6.666666666666668E-2</v>
      </c>
      <c r="F207" s="3">
        <f t="shared" si="33"/>
        <v>0</v>
      </c>
      <c r="G207" s="3">
        <f t="shared" si="34"/>
        <v>0</v>
      </c>
      <c r="H207" s="22">
        <f t="shared" si="35"/>
        <v>0</v>
      </c>
    </row>
    <row r="208" spans="1:8" x14ac:dyDescent="0.15">
      <c r="A208" s="3">
        <f t="shared" si="30"/>
        <v>0</v>
      </c>
      <c r="B208" s="19">
        <f t="shared" si="31"/>
        <v>0</v>
      </c>
      <c r="E208" s="15">
        <f t="shared" si="32"/>
        <v>6.666666666666668E-2</v>
      </c>
      <c r="F208" s="3">
        <f t="shared" si="33"/>
        <v>0</v>
      </c>
      <c r="G208" s="3">
        <f t="shared" si="34"/>
        <v>0</v>
      </c>
      <c r="H208" s="22">
        <f t="shared" si="35"/>
        <v>0</v>
      </c>
    </row>
    <row r="209" spans="1:9" x14ac:dyDescent="0.15">
      <c r="A209" s="3">
        <f t="shared" si="30"/>
        <v>0</v>
      </c>
      <c r="B209" s="19">
        <f t="shared" si="31"/>
        <v>0</v>
      </c>
      <c r="E209" s="15">
        <f t="shared" si="32"/>
        <v>6.666666666666668E-2</v>
      </c>
      <c r="F209" s="3">
        <f t="shared" si="33"/>
        <v>0</v>
      </c>
      <c r="G209" s="3">
        <f t="shared" si="34"/>
        <v>0</v>
      </c>
      <c r="H209" s="22">
        <f t="shared" si="35"/>
        <v>0</v>
      </c>
    </row>
    <row r="210" spans="1:9" x14ac:dyDescent="0.15">
      <c r="A210" s="3">
        <f>B210*60</f>
        <v>0</v>
      </c>
      <c r="B210" s="19">
        <f>IF(C210&gt;B$9,(C210-B$9)*1440,0)</f>
        <v>0</v>
      </c>
      <c r="E210" s="15">
        <f>D210-$F$3</f>
        <v>6.666666666666668E-2</v>
      </c>
      <c r="F210" s="3">
        <f t="shared" si="33"/>
        <v>0</v>
      </c>
      <c r="G210" s="3">
        <f t="shared" si="34"/>
        <v>0</v>
      </c>
      <c r="H210" s="22">
        <f t="shared" si="35"/>
        <v>0</v>
      </c>
    </row>
    <row r="212" spans="1:9" x14ac:dyDescent="0.15">
      <c r="H212" s="22">
        <f>SUM(H19:H210)</f>
        <v>25.119999999999973</v>
      </c>
      <c r="I212" t="s">
        <v>49</v>
      </c>
    </row>
    <row r="213" spans="1:9" x14ac:dyDescent="0.15">
      <c r="H213" s="22">
        <f>H212*5</f>
        <v>125.59999999999987</v>
      </c>
      <c r="I213" t="s">
        <v>50</v>
      </c>
    </row>
  </sheetData>
  <phoneticPr fontId="0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3"/>
  <sheetViews>
    <sheetView workbookViewId="0">
      <pane ySplit="10300" topLeftCell="A203"/>
      <selection activeCell="B4" sqref="B4"/>
      <selection pane="bottomLeft" activeCell="E49" sqref="E49:E66"/>
    </sheetView>
  </sheetViews>
  <sheetFormatPr baseColWidth="10" defaultColWidth="11" defaultRowHeight="13" x14ac:dyDescent="0.15"/>
  <cols>
    <col min="1" max="1" width="14.33203125" customWidth="1"/>
    <col min="2" max="2" width="23" customWidth="1"/>
    <col min="3" max="3" width="18.33203125" customWidth="1"/>
    <col min="4" max="4" width="6.83203125" customWidth="1"/>
    <col min="5" max="5" width="7.5" customWidth="1"/>
    <col min="6" max="6" width="6.83203125" customWidth="1"/>
    <col min="7" max="7" width="9.5" customWidth="1"/>
    <col min="8" max="8" width="7.83203125" customWidth="1"/>
  </cols>
  <sheetData>
    <row r="1" spans="1:15" x14ac:dyDescent="0.15">
      <c r="A1" s="27" t="s">
        <v>53</v>
      </c>
      <c r="J1" t="s">
        <v>0</v>
      </c>
      <c r="L1" t="s">
        <v>1</v>
      </c>
    </row>
    <row r="2" spans="1:15" x14ac:dyDescent="0.15">
      <c r="B2" s="27" t="s">
        <v>19</v>
      </c>
      <c r="C2" s="27"/>
      <c r="E2" s="4" t="s">
        <v>7</v>
      </c>
      <c r="F2" s="5">
        <f>SUM(G19:G203)</f>
        <v>191.9722223613644</v>
      </c>
      <c r="J2" s="1" t="s">
        <v>2</v>
      </c>
    </row>
    <row r="3" spans="1:15" ht="17" x14ac:dyDescent="0.3">
      <c r="A3" s="10" t="s">
        <v>14</v>
      </c>
      <c r="B3" s="12">
        <f>B5*0.2*1000000/F2</f>
        <v>64228.042204930418</v>
      </c>
      <c r="C3" s="11" t="s">
        <v>12</v>
      </c>
      <c r="E3" s="16" t="s">
        <v>22</v>
      </c>
      <c r="F3" s="17">
        <f>AVERAGE(D18:D35)</f>
        <v>-7.2222222222222229E-2</v>
      </c>
      <c r="G3" s="28">
        <f>MIN(B18:B210)</f>
        <v>0</v>
      </c>
      <c r="H3" s="20" t="s">
        <v>24</v>
      </c>
      <c r="J3" s="2" t="s">
        <v>21</v>
      </c>
      <c r="K3" t="s">
        <v>20</v>
      </c>
    </row>
    <row r="4" spans="1:15" ht="17" x14ac:dyDescent="0.3">
      <c r="A4" s="10" t="s">
        <v>14</v>
      </c>
      <c r="B4" s="13">
        <f>B3*0.0353147</f>
        <v>2268.1940420544561</v>
      </c>
      <c r="C4" s="11" t="s">
        <v>13</v>
      </c>
      <c r="F4" s="17">
        <f>F3</f>
        <v>-7.2222222222222229E-2</v>
      </c>
      <c r="G4" s="28">
        <f>MAX(B18:B210)</f>
        <v>3.8666666694916785</v>
      </c>
      <c r="H4" s="20" t="s">
        <v>23</v>
      </c>
      <c r="J4" s="2" t="s">
        <v>3</v>
      </c>
      <c r="K4" t="s">
        <v>4</v>
      </c>
    </row>
    <row r="5" spans="1:15" x14ac:dyDescent="0.15">
      <c r="A5" s="7" t="s">
        <v>15</v>
      </c>
      <c r="B5" s="29">
        <v>61.65</v>
      </c>
      <c r="C5" t="s">
        <v>40</v>
      </c>
      <c r="D5" s="30" t="s">
        <v>30</v>
      </c>
      <c r="F5" s="6"/>
      <c r="G5" s="6"/>
      <c r="H5" s="6"/>
      <c r="J5" s="2" t="s">
        <v>5</v>
      </c>
      <c r="K5" t="s">
        <v>6</v>
      </c>
    </row>
    <row r="6" spans="1:15" x14ac:dyDescent="0.15">
      <c r="A6" s="7" t="s">
        <v>41</v>
      </c>
      <c r="B6" s="29">
        <v>1</v>
      </c>
      <c r="C6" t="s">
        <v>42</v>
      </c>
      <c r="D6" s="30" t="s">
        <v>46</v>
      </c>
      <c r="F6" s="6"/>
      <c r="G6" s="6"/>
      <c r="H6" s="6"/>
      <c r="J6" s="2"/>
    </row>
    <row r="7" spans="1:15" x14ac:dyDescent="0.15">
      <c r="A7" s="7" t="s">
        <v>45</v>
      </c>
      <c r="B7" s="31">
        <f>(B5*0.2)/(B6+(0.001*B5/1.19))</f>
        <v>11.722686054408181</v>
      </c>
      <c r="C7" t="s">
        <v>44</v>
      </c>
      <c r="D7" s="30" t="s">
        <v>47</v>
      </c>
      <c r="F7" s="6"/>
      <c r="G7" s="6"/>
      <c r="H7" s="6"/>
      <c r="J7" s="2"/>
    </row>
    <row r="8" spans="1:15" x14ac:dyDescent="0.15">
      <c r="A8" s="7" t="s">
        <v>43</v>
      </c>
      <c r="B8" s="32"/>
      <c r="C8" t="s">
        <v>44</v>
      </c>
      <c r="D8" s="30"/>
      <c r="F8" s="6"/>
      <c r="G8" s="6"/>
      <c r="H8" s="6"/>
      <c r="J8" s="23"/>
      <c r="K8" s="23"/>
      <c r="M8" s="23"/>
      <c r="N8" s="23"/>
      <c r="O8" s="23"/>
    </row>
    <row r="9" spans="1:15" x14ac:dyDescent="0.15">
      <c r="A9" s="7" t="s">
        <v>27</v>
      </c>
      <c r="B9" s="32">
        <v>38533.649305555555</v>
      </c>
      <c r="C9" s="33"/>
      <c r="D9" s="34" t="s">
        <v>26</v>
      </c>
      <c r="F9" s="6"/>
      <c r="G9" s="6"/>
      <c r="H9" s="6"/>
      <c r="J9" s="24"/>
      <c r="K9" s="25"/>
      <c r="L9" s="26"/>
      <c r="M9" s="15"/>
      <c r="N9" s="24"/>
      <c r="O9" s="24"/>
    </row>
    <row r="10" spans="1:15" x14ac:dyDescent="0.15">
      <c r="A10" s="7" t="s">
        <v>28</v>
      </c>
      <c r="B10" s="35" t="s">
        <v>55</v>
      </c>
      <c r="C10" s="33"/>
      <c r="D10" s="30" t="s">
        <v>29</v>
      </c>
      <c r="F10" s="6"/>
      <c r="G10" s="6"/>
      <c r="H10" s="6"/>
      <c r="J10" s="2"/>
    </row>
    <row r="11" spans="1:15" x14ac:dyDescent="0.15">
      <c r="A11" s="7" t="s">
        <v>37</v>
      </c>
      <c r="B11" s="36"/>
      <c r="D11" s="30" t="s">
        <v>34</v>
      </c>
      <c r="F11" s="6"/>
      <c r="G11" s="6"/>
      <c r="H11" s="6"/>
      <c r="J11" s="2"/>
    </row>
    <row r="12" spans="1:15" x14ac:dyDescent="0.15">
      <c r="A12" s="7" t="s">
        <v>38</v>
      </c>
      <c r="B12" s="36"/>
      <c r="D12" s="30" t="s">
        <v>35</v>
      </c>
      <c r="F12" s="6"/>
      <c r="G12" s="6"/>
      <c r="H12" s="6"/>
      <c r="J12" s="2"/>
    </row>
    <row r="13" spans="1:15" x14ac:dyDescent="0.15">
      <c r="A13" s="7" t="s">
        <v>39</v>
      </c>
      <c r="B13" s="36"/>
      <c r="D13" s="30" t="s">
        <v>36</v>
      </c>
      <c r="F13" s="6"/>
      <c r="G13" s="6"/>
      <c r="H13" s="6"/>
      <c r="J13" s="2"/>
    </row>
    <row r="14" spans="1:15" x14ac:dyDescent="0.15">
      <c r="A14" s="7" t="s">
        <v>52</v>
      </c>
      <c r="B14" s="37"/>
      <c r="C14" s="30" t="s">
        <v>33</v>
      </c>
      <c r="D14" s="33" t="s">
        <v>51</v>
      </c>
      <c r="F14" s="6"/>
      <c r="G14" s="6"/>
      <c r="H14" s="6"/>
      <c r="J14" s="2"/>
    </row>
    <row r="15" spans="1:15" x14ac:dyDescent="0.15">
      <c r="A15" s="38" t="s">
        <v>31</v>
      </c>
      <c r="B15" s="39">
        <v>3</v>
      </c>
      <c r="C15" s="33"/>
      <c r="D15" s="30" t="s">
        <v>32</v>
      </c>
      <c r="F15" s="6"/>
      <c r="G15" s="6"/>
      <c r="H15" s="6"/>
      <c r="J15" s="2"/>
    </row>
    <row r="16" spans="1:15" x14ac:dyDescent="0.15">
      <c r="A16" s="34" t="s">
        <v>8</v>
      </c>
      <c r="B16" s="6"/>
      <c r="C16" s="6"/>
      <c r="D16" s="6"/>
      <c r="E16" s="6"/>
      <c r="F16" s="6"/>
      <c r="G16" s="6"/>
      <c r="H16" s="6"/>
    </row>
    <row r="17" spans="1:8" ht="56" x14ac:dyDescent="0.15">
      <c r="A17" s="8" t="s">
        <v>17</v>
      </c>
      <c r="B17" s="14" t="s">
        <v>16</v>
      </c>
      <c r="C17" s="18" t="s">
        <v>25</v>
      </c>
      <c r="D17" s="14" t="s">
        <v>18</v>
      </c>
      <c r="E17" s="8" t="s">
        <v>9</v>
      </c>
      <c r="F17" s="9" t="s">
        <v>10</v>
      </c>
      <c r="G17" s="8" t="s">
        <v>11</v>
      </c>
      <c r="H17" s="21" t="s">
        <v>48</v>
      </c>
    </row>
    <row r="18" spans="1:8" x14ac:dyDescent="0.15">
      <c r="A18" s="3">
        <f t="shared" ref="A18:A49" si="0">B18*60</f>
        <v>0</v>
      </c>
      <c r="B18" s="19">
        <f t="shared" ref="B18:B49" si="1">IF(C18&gt;B$9,(C18-B$9)*1440,0)</f>
        <v>0</v>
      </c>
      <c r="C18" s="40">
        <v>38533.64261574074</v>
      </c>
      <c r="D18">
        <v>-0.1</v>
      </c>
      <c r="E18" s="15">
        <f t="shared" ref="E18:E49" si="2">D18-$F$3</f>
        <v>-2.7777777777777776E-2</v>
      </c>
    </row>
    <row r="19" spans="1:8" x14ac:dyDescent="0.15">
      <c r="A19" s="3">
        <f t="shared" si="0"/>
        <v>0</v>
      </c>
      <c r="B19" s="19">
        <f t="shared" si="1"/>
        <v>0</v>
      </c>
      <c r="C19" s="40">
        <v>38533.642731481479</v>
      </c>
      <c r="D19">
        <v>-0.1</v>
      </c>
      <c r="E19" s="15">
        <f t="shared" si="2"/>
        <v>-2.7777777777777776E-2</v>
      </c>
      <c r="F19" s="3">
        <f t="shared" ref="F19:F50" si="3">IF(A20&gt;0,(A20-A18)/2,0)</f>
        <v>0</v>
      </c>
      <c r="G19" s="3">
        <f t="shared" ref="G19:G50" si="4">IF((F20-F19&gt;-0.01),E19*F19,0)</f>
        <v>0</v>
      </c>
      <c r="H19" s="22">
        <f t="shared" ref="H19:H50" si="5">G19*$B$3/10^6</f>
        <v>0</v>
      </c>
    </row>
    <row r="20" spans="1:8" x14ac:dyDescent="0.15">
      <c r="A20" s="3">
        <f t="shared" si="0"/>
        <v>0</v>
      </c>
      <c r="B20" s="19">
        <f t="shared" si="1"/>
        <v>0</v>
      </c>
      <c r="C20" s="40">
        <v>38533.642847222225</v>
      </c>
      <c r="D20">
        <v>0</v>
      </c>
      <c r="E20" s="15">
        <f t="shared" si="2"/>
        <v>7.2222222222222229E-2</v>
      </c>
      <c r="F20" s="3">
        <f t="shared" si="3"/>
        <v>0</v>
      </c>
      <c r="G20" s="3">
        <f t="shared" si="4"/>
        <v>0</v>
      </c>
      <c r="H20" s="22">
        <f t="shared" si="5"/>
        <v>0</v>
      </c>
    </row>
    <row r="21" spans="1:8" x14ac:dyDescent="0.15">
      <c r="A21" s="3">
        <f t="shared" si="0"/>
        <v>0</v>
      </c>
      <c r="B21" s="19">
        <f t="shared" si="1"/>
        <v>0</v>
      </c>
      <c r="C21" s="40">
        <v>38533.642962962964</v>
      </c>
      <c r="D21">
        <v>-0.1</v>
      </c>
      <c r="E21" s="15">
        <f t="shared" si="2"/>
        <v>-2.7777777777777776E-2</v>
      </c>
      <c r="F21" s="3">
        <f t="shared" si="3"/>
        <v>0</v>
      </c>
      <c r="G21" s="3">
        <f t="shared" si="4"/>
        <v>0</v>
      </c>
      <c r="H21" s="22">
        <f t="shared" si="5"/>
        <v>0</v>
      </c>
    </row>
    <row r="22" spans="1:8" x14ac:dyDescent="0.15">
      <c r="A22" s="3">
        <f t="shared" si="0"/>
        <v>0</v>
      </c>
      <c r="B22" s="19">
        <f t="shared" si="1"/>
        <v>0</v>
      </c>
      <c r="C22" s="40">
        <v>38533.643078703702</v>
      </c>
      <c r="D22">
        <v>-0.1</v>
      </c>
      <c r="E22" s="15">
        <f t="shared" si="2"/>
        <v>-2.7777777777777776E-2</v>
      </c>
      <c r="F22" s="3">
        <f t="shared" si="3"/>
        <v>0</v>
      </c>
      <c r="G22" s="3">
        <f t="shared" si="4"/>
        <v>0</v>
      </c>
      <c r="H22" s="22">
        <f t="shared" si="5"/>
        <v>0</v>
      </c>
    </row>
    <row r="23" spans="1:8" x14ac:dyDescent="0.15">
      <c r="A23" s="3">
        <f t="shared" si="0"/>
        <v>0</v>
      </c>
      <c r="B23" s="19">
        <f t="shared" si="1"/>
        <v>0</v>
      </c>
      <c r="C23" s="40">
        <v>38533.643194444441</v>
      </c>
      <c r="D23">
        <v>0</v>
      </c>
      <c r="E23" s="15">
        <f t="shared" si="2"/>
        <v>7.2222222222222229E-2</v>
      </c>
      <c r="F23" s="3">
        <f t="shared" si="3"/>
        <v>0</v>
      </c>
      <c r="G23" s="3">
        <f t="shared" si="4"/>
        <v>0</v>
      </c>
      <c r="H23" s="22">
        <f t="shared" si="5"/>
        <v>0</v>
      </c>
    </row>
    <row r="24" spans="1:8" x14ac:dyDescent="0.15">
      <c r="A24" s="3">
        <f t="shared" si="0"/>
        <v>0</v>
      </c>
      <c r="B24" s="19">
        <f t="shared" si="1"/>
        <v>0</v>
      </c>
      <c r="C24" s="40">
        <v>38533.643310185187</v>
      </c>
      <c r="D24">
        <v>-0.1</v>
      </c>
      <c r="E24" s="15">
        <f t="shared" si="2"/>
        <v>-2.7777777777777776E-2</v>
      </c>
      <c r="F24" s="3">
        <f t="shared" si="3"/>
        <v>0</v>
      </c>
      <c r="G24" s="3">
        <f t="shared" si="4"/>
        <v>0</v>
      </c>
      <c r="H24" s="22">
        <f t="shared" si="5"/>
        <v>0</v>
      </c>
    </row>
    <row r="25" spans="1:8" x14ac:dyDescent="0.15">
      <c r="A25" s="3">
        <f t="shared" si="0"/>
        <v>0</v>
      </c>
      <c r="B25" s="19">
        <f t="shared" si="1"/>
        <v>0</v>
      </c>
      <c r="C25" s="40">
        <v>38533.643425925926</v>
      </c>
      <c r="D25">
        <v>-0.2</v>
      </c>
      <c r="E25" s="15">
        <f t="shared" si="2"/>
        <v>-0.12777777777777777</v>
      </c>
      <c r="F25" s="3">
        <f t="shared" si="3"/>
        <v>0</v>
      </c>
      <c r="G25" s="3">
        <f t="shared" si="4"/>
        <v>0</v>
      </c>
      <c r="H25" s="22">
        <f t="shared" si="5"/>
        <v>0</v>
      </c>
    </row>
    <row r="26" spans="1:8" x14ac:dyDescent="0.15">
      <c r="A26" s="3">
        <f t="shared" si="0"/>
        <v>0</v>
      </c>
      <c r="B26" s="19">
        <f t="shared" si="1"/>
        <v>0</v>
      </c>
      <c r="C26" s="40">
        <v>38533.643541666665</v>
      </c>
      <c r="D26">
        <v>-0.1</v>
      </c>
      <c r="E26" s="15">
        <f t="shared" si="2"/>
        <v>-2.7777777777777776E-2</v>
      </c>
      <c r="F26" s="3">
        <f t="shared" si="3"/>
        <v>0</v>
      </c>
      <c r="G26" s="3">
        <f t="shared" si="4"/>
        <v>0</v>
      </c>
      <c r="H26" s="22">
        <f t="shared" si="5"/>
        <v>0</v>
      </c>
    </row>
    <row r="27" spans="1:8" x14ac:dyDescent="0.15">
      <c r="A27" s="3">
        <f t="shared" si="0"/>
        <v>0</v>
      </c>
      <c r="B27" s="19">
        <f t="shared" si="1"/>
        <v>0</v>
      </c>
      <c r="C27" s="40">
        <v>38533.643657407411</v>
      </c>
      <c r="D27">
        <v>-0.1</v>
      </c>
      <c r="E27" s="15">
        <f t="shared" si="2"/>
        <v>-2.7777777777777776E-2</v>
      </c>
      <c r="F27" s="3">
        <f t="shared" si="3"/>
        <v>0</v>
      </c>
      <c r="G27" s="3">
        <f t="shared" si="4"/>
        <v>0</v>
      </c>
      <c r="H27" s="22">
        <f t="shared" si="5"/>
        <v>0</v>
      </c>
    </row>
    <row r="28" spans="1:8" x14ac:dyDescent="0.15">
      <c r="A28" s="3">
        <f t="shared" si="0"/>
        <v>0</v>
      </c>
      <c r="B28" s="19">
        <f t="shared" si="1"/>
        <v>0</v>
      </c>
      <c r="C28" s="40">
        <v>38533.643773148149</v>
      </c>
      <c r="D28">
        <v>-0.1</v>
      </c>
      <c r="E28" s="15">
        <f t="shared" si="2"/>
        <v>-2.7777777777777776E-2</v>
      </c>
      <c r="F28" s="3">
        <f t="shared" si="3"/>
        <v>0</v>
      </c>
      <c r="G28" s="3">
        <f t="shared" si="4"/>
        <v>0</v>
      </c>
      <c r="H28" s="22">
        <f t="shared" si="5"/>
        <v>0</v>
      </c>
    </row>
    <row r="29" spans="1:8" x14ac:dyDescent="0.15">
      <c r="A29" s="3">
        <f t="shared" si="0"/>
        <v>0</v>
      </c>
      <c r="B29" s="19">
        <f t="shared" si="1"/>
        <v>0</v>
      </c>
      <c r="C29" s="40">
        <v>38533.643888888888</v>
      </c>
      <c r="D29">
        <v>-0.1</v>
      </c>
      <c r="E29" s="15">
        <f t="shared" si="2"/>
        <v>-2.7777777777777776E-2</v>
      </c>
      <c r="F29" s="3">
        <f t="shared" si="3"/>
        <v>0</v>
      </c>
      <c r="G29" s="3">
        <f t="shared" si="4"/>
        <v>0</v>
      </c>
      <c r="H29" s="22">
        <f t="shared" si="5"/>
        <v>0</v>
      </c>
    </row>
    <row r="30" spans="1:8" x14ac:dyDescent="0.15">
      <c r="A30" s="3">
        <f t="shared" si="0"/>
        <v>0</v>
      </c>
      <c r="B30" s="19">
        <f t="shared" si="1"/>
        <v>0</v>
      </c>
      <c r="C30" s="40">
        <v>38533.644004629627</v>
      </c>
      <c r="D30">
        <v>-0.1</v>
      </c>
      <c r="E30" s="15">
        <f t="shared" si="2"/>
        <v>-2.7777777777777776E-2</v>
      </c>
      <c r="F30" s="3">
        <f t="shared" si="3"/>
        <v>0</v>
      </c>
      <c r="G30" s="3">
        <f t="shared" si="4"/>
        <v>0</v>
      </c>
      <c r="H30" s="22">
        <f t="shared" si="5"/>
        <v>0</v>
      </c>
    </row>
    <row r="31" spans="1:8" x14ac:dyDescent="0.15">
      <c r="A31" s="3">
        <f t="shared" si="0"/>
        <v>0</v>
      </c>
      <c r="B31" s="19">
        <f t="shared" si="1"/>
        <v>0</v>
      </c>
      <c r="C31" s="40">
        <v>38533.644120370373</v>
      </c>
      <c r="D31">
        <v>0</v>
      </c>
      <c r="E31" s="15">
        <f t="shared" si="2"/>
        <v>7.2222222222222229E-2</v>
      </c>
      <c r="F31" s="3">
        <f t="shared" si="3"/>
        <v>0</v>
      </c>
      <c r="G31" s="3">
        <f t="shared" si="4"/>
        <v>0</v>
      </c>
      <c r="H31" s="22">
        <f t="shared" si="5"/>
        <v>0</v>
      </c>
    </row>
    <row r="32" spans="1:8" x14ac:dyDescent="0.15">
      <c r="A32" s="3">
        <f t="shared" si="0"/>
        <v>0</v>
      </c>
      <c r="B32" s="19">
        <f t="shared" si="1"/>
        <v>0</v>
      </c>
      <c r="C32" s="40">
        <v>38533.644236111111</v>
      </c>
      <c r="D32">
        <v>-0.1</v>
      </c>
      <c r="E32" s="15">
        <f t="shared" si="2"/>
        <v>-2.7777777777777776E-2</v>
      </c>
      <c r="F32" s="3">
        <f t="shared" si="3"/>
        <v>0</v>
      </c>
      <c r="G32" s="3">
        <f t="shared" si="4"/>
        <v>0</v>
      </c>
      <c r="H32" s="22">
        <f t="shared" si="5"/>
        <v>0</v>
      </c>
    </row>
    <row r="33" spans="1:8" x14ac:dyDescent="0.15">
      <c r="A33" s="3">
        <f t="shared" si="0"/>
        <v>0</v>
      </c>
      <c r="B33" s="19">
        <f t="shared" si="1"/>
        <v>0</v>
      </c>
      <c r="C33" s="40">
        <v>38533.64435185185</v>
      </c>
      <c r="D33">
        <v>-0.1</v>
      </c>
      <c r="E33" s="15">
        <f t="shared" si="2"/>
        <v>-2.7777777777777776E-2</v>
      </c>
      <c r="F33" s="3">
        <f t="shared" si="3"/>
        <v>0</v>
      </c>
      <c r="G33" s="3">
        <f t="shared" si="4"/>
        <v>0</v>
      </c>
      <c r="H33" s="22">
        <f t="shared" si="5"/>
        <v>0</v>
      </c>
    </row>
    <row r="34" spans="1:8" x14ac:dyDescent="0.15">
      <c r="A34" s="3">
        <f t="shared" si="0"/>
        <v>0</v>
      </c>
      <c r="B34" s="19">
        <f t="shared" si="1"/>
        <v>0</v>
      </c>
      <c r="C34" s="40">
        <v>38533.644467592596</v>
      </c>
      <c r="D34">
        <v>0.1</v>
      </c>
      <c r="E34" s="15">
        <f t="shared" si="2"/>
        <v>0.17222222222222222</v>
      </c>
      <c r="F34" s="3">
        <f t="shared" si="3"/>
        <v>0</v>
      </c>
      <c r="G34" s="3">
        <f t="shared" si="4"/>
        <v>0</v>
      </c>
      <c r="H34" s="22">
        <f t="shared" si="5"/>
        <v>0</v>
      </c>
    </row>
    <row r="35" spans="1:8" x14ac:dyDescent="0.15">
      <c r="A35" s="3">
        <f t="shared" si="0"/>
        <v>0</v>
      </c>
      <c r="B35" s="19">
        <f t="shared" si="1"/>
        <v>0</v>
      </c>
      <c r="C35" s="40">
        <v>38533.644583333335</v>
      </c>
      <c r="D35">
        <v>0</v>
      </c>
      <c r="E35" s="15">
        <f t="shared" si="2"/>
        <v>7.2222222222222229E-2</v>
      </c>
      <c r="F35" s="3">
        <f t="shared" si="3"/>
        <v>0</v>
      </c>
      <c r="G35" s="3">
        <f t="shared" si="4"/>
        <v>0</v>
      </c>
      <c r="H35" s="22">
        <f t="shared" si="5"/>
        <v>0</v>
      </c>
    </row>
    <row r="36" spans="1:8" x14ac:dyDescent="0.15">
      <c r="A36" s="3">
        <f t="shared" si="0"/>
        <v>0</v>
      </c>
      <c r="B36" s="19">
        <f t="shared" si="1"/>
        <v>0</v>
      </c>
      <c r="C36" s="40">
        <v>38533.644699074073</v>
      </c>
      <c r="D36">
        <v>0.1</v>
      </c>
      <c r="E36" s="15">
        <f t="shared" si="2"/>
        <v>0.17222222222222222</v>
      </c>
      <c r="F36" s="3">
        <f t="shared" si="3"/>
        <v>0</v>
      </c>
      <c r="G36" s="3">
        <f t="shared" si="4"/>
        <v>0</v>
      </c>
      <c r="H36" s="22">
        <f t="shared" si="5"/>
        <v>0</v>
      </c>
    </row>
    <row r="37" spans="1:8" x14ac:dyDescent="0.15">
      <c r="A37" s="3">
        <f t="shared" si="0"/>
        <v>0</v>
      </c>
      <c r="B37" s="19">
        <f t="shared" si="1"/>
        <v>0</v>
      </c>
      <c r="C37" s="40">
        <v>38533.644814814812</v>
      </c>
      <c r="D37">
        <v>0.1</v>
      </c>
      <c r="E37" s="15">
        <f t="shared" si="2"/>
        <v>0.17222222222222222</v>
      </c>
      <c r="F37" s="3">
        <f t="shared" si="3"/>
        <v>0</v>
      </c>
      <c r="G37" s="3">
        <f t="shared" si="4"/>
        <v>0</v>
      </c>
      <c r="H37" s="22">
        <f t="shared" si="5"/>
        <v>0</v>
      </c>
    </row>
    <row r="38" spans="1:8" x14ac:dyDescent="0.15">
      <c r="A38" s="3">
        <f t="shared" si="0"/>
        <v>0</v>
      </c>
      <c r="B38" s="19">
        <f t="shared" si="1"/>
        <v>0</v>
      </c>
      <c r="C38" s="40">
        <v>38533.644930555558</v>
      </c>
      <c r="D38">
        <v>0</v>
      </c>
      <c r="E38" s="15">
        <f t="shared" si="2"/>
        <v>7.2222222222222229E-2</v>
      </c>
      <c r="F38" s="3">
        <f t="shared" si="3"/>
        <v>0</v>
      </c>
      <c r="G38" s="3">
        <f t="shared" si="4"/>
        <v>0</v>
      </c>
      <c r="H38" s="22">
        <f t="shared" si="5"/>
        <v>0</v>
      </c>
    </row>
    <row r="39" spans="1:8" x14ac:dyDescent="0.15">
      <c r="A39" s="3">
        <f t="shared" si="0"/>
        <v>0</v>
      </c>
      <c r="B39" s="19">
        <f t="shared" si="1"/>
        <v>0</v>
      </c>
      <c r="C39" s="40">
        <v>38533.645046296297</v>
      </c>
      <c r="D39">
        <v>-0.1</v>
      </c>
      <c r="E39" s="15">
        <f t="shared" si="2"/>
        <v>-2.7777777777777776E-2</v>
      </c>
      <c r="F39" s="3">
        <f t="shared" si="3"/>
        <v>0</v>
      </c>
      <c r="G39" s="3">
        <f t="shared" si="4"/>
        <v>0</v>
      </c>
      <c r="H39" s="22">
        <f t="shared" si="5"/>
        <v>0</v>
      </c>
    </row>
    <row r="40" spans="1:8" x14ac:dyDescent="0.15">
      <c r="A40" s="3">
        <f t="shared" si="0"/>
        <v>0</v>
      </c>
      <c r="B40" s="19">
        <f t="shared" si="1"/>
        <v>0</v>
      </c>
      <c r="C40" s="40">
        <v>38533.645162037035</v>
      </c>
      <c r="D40">
        <v>-0.1</v>
      </c>
      <c r="E40" s="15">
        <f t="shared" si="2"/>
        <v>-2.7777777777777776E-2</v>
      </c>
      <c r="F40" s="3">
        <f t="shared" si="3"/>
        <v>0</v>
      </c>
      <c r="G40" s="3">
        <f t="shared" si="4"/>
        <v>0</v>
      </c>
      <c r="H40" s="22">
        <f t="shared" si="5"/>
        <v>0</v>
      </c>
    </row>
    <row r="41" spans="1:8" x14ac:dyDescent="0.15">
      <c r="A41" s="3">
        <f t="shared" si="0"/>
        <v>0</v>
      </c>
      <c r="B41" s="19">
        <f t="shared" si="1"/>
        <v>0</v>
      </c>
      <c r="C41" s="40">
        <v>38533.645277777781</v>
      </c>
      <c r="D41">
        <v>-0.1</v>
      </c>
      <c r="E41" s="15">
        <f t="shared" si="2"/>
        <v>-2.7777777777777776E-2</v>
      </c>
      <c r="F41" s="3">
        <f t="shared" si="3"/>
        <v>0</v>
      </c>
      <c r="G41" s="3">
        <f t="shared" si="4"/>
        <v>0</v>
      </c>
      <c r="H41" s="22">
        <f t="shared" si="5"/>
        <v>0</v>
      </c>
    </row>
    <row r="42" spans="1:8" x14ac:dyDescent="0.15">
      <c r="A42" s="3">
        <f t="shared" si="0"/>
        <v>0</v>
      </c>
      <c r="B42" s="19">
        <f t="shared" si="1"/>
        <v>0</v>
      </c>
      <c r="C42" s="40">
        <v>38533.64539351852</v>
      </c>
      <c r="D42">
        <v>-0.1</v>
      </c>
      <c r="E42" s="15">
        <f t="shared" si="2"/>
        <v>-2.7777777777777776E-2</v>
      </c>
      <c r="F42" s="3">
        <f t="shared" si="3"/>
        <v>0</v>
      </c>
      <c r="G42" s="3">
        <f t="shared" si="4"/>
        <v>0</v>
      </c>
      <c r="H42" s="22">
        <f t="shared" si="5"/>
        <v>0</v>
      </c>
    </row>
    <row r="43" spans="1:8" x14ac:dyDescent="0.15">
      <c r="A43" s="3">
        <f t="shared" si="0"/>
        <v>0</v>
      </c>
      <c r="B43" s="19">
        <f t="shared" si="1"/>
        <v>0</v>
      </c>
      <c r="C43" s="40">
        <v>38533.645509259259</v>
      </c>
      <c r="D43">
        <v>-0.2</v>
      </c>
      <c r="E43" s="15">
        <f t="shared" si="2"/>
        <v>-0.12777777777777777</v>
      </c>
      <c r="F43" s="3">
        <f t="shared" si="3"/>
        <v>0</v>
      </c>
      <c r="G43" s="3">
        <f t="shared" si="4"/>
        <v>0</v>
      </c>
      <c r="H43" s="22">
        <f t="shared" si="5"/>
        <v>0</v>
      </c>
    </row>
    <row r="44" spans="1:8" x14ac:dyDescent="0.15">
      <c r="A44" s="3">
        <f t="shared" si="0"/>
        <v>0</v>
      </c>
      <c r="B44" s="19">
        <f t="shared" si="1"/>
        <v>0</v>
      </c>
      <c r="C44" s="40">
        <v>38533.645624999997</v>
      </c>
      <c r="D44">
        <v>-0.1</v>
      </c>
      <c r="E44" s="15">
        <f t="shared" si="2"/>
        <v>-2.7777777777777776E-2</v>
      </c>
      <c r="F44" s="3">
        <f t="shared" si="3"/>
        <v>0</v>
      </c>
      <c r="G44" s="3">
        <f t="shared" si="4"/>
        <v>0</v>
      </c>
      <c r="H44" s="22">
        <f t="shared" si="5"/>
        <v>0</v>
      </c>
    </row>
    <row r="45" spans="1:8" x14ac:dyDescent="0.15">
      <c r="A45" s="3">
        <f t="shared" si="0"/>
        <v>0</v>
      </c>
      <c r="B45" s="19">
        <f t="shared" si="1"/>
        <v>0</v>
      </c>
      <c r="C45" s="40">
        <v>38533.645740740743</v>
      </c>
      <c r="D45">
        <v>0</v>
      </c>
      <c r="E45" s="15">
        <f t="shared" si="2"/>
        <v>7.2222222222222229E-2</v>
      </c>
      <c r="F45" s="3">
        <f t="shared" si="3"/>
        <v>0</v>
      </c>
      <c r="G45" s="3">
        <f t="shared" si="4"/>
        <v>0</v>
      </c>
      <c r="H45" s="22">
        <f t="shared" si="5"/>
        <v>0</v>
      </c>
    </row>
    <row r="46" spans="1:8" x14ac:dyDescent="0.15">
      <c r="A46" s="3">
        <f t="shared" si="0"/>
        <v>0</v>
      </c>
      <c r="B46" s="19">
        <f t="shared" si="1"/>
        <v>0</v>
      </c>
      <c r="C46" s="40">
        <v>38533.645856481482</v>
      </c>
      <c r="D46">
        <v>0.1</v>
      </c>
      <c r="E46" s="15">
        <f t="shared" si="2"/>
        <v>0.17222222222222222</v>
      </c>
      <c r="F46" s="3">
        <f t="shared" si="3"/>
        <v>0</v>
      </c>
      <c r="G46" s="3">
        <f t="shared" si="4"/>
        <v>0</v>
      </c>
      <c r="H46" s="22">
        <f t="shared" si="5"/>
        <v>0</v>
      </c>
    </row>
    <row r="47" spans="1:8" x14ac:dyDescent="0.15">
      <c r="A47" s="3">
        <f t="shared" si="0"/>
        <v>0</v>
      </c>
      <c r="B47" s="19">
        <f t="shared" si="1"/>
        <v>0</v>
      </c>
      <c r="C47" s="40">
        <v>38533.645972222221</v>
      </c>
      <c r="D47">
        <v>0</v>
      </c>
      <c r="E47" s="15">
        <f t="shared" si="2"/>
        <v>7.2222222222222229E-2</v>
      </c>
      <c r="F47" s="3">
        <f t="shared" si="3"/>
        <v>0</v>
      </c>
      <c r="G47" s="3">
        <f t="shared" si="4"/>
        <v>0</v>
      </c>
      <c r="H47" s="22">
        <f t="shared" si="5"/>
        <v>0</v>
      </c>
    </row>
    <row r="48" spans="1:8" x14ac:dyDescent="0.15">
      <c r="A48" s="3">
        <f t="shared" si="0"/>
        <v>0</v>
      </c>
      <c r="B48" s="19">
        <f t="shared" si="1"/>
        <v>0</v>
      </c>
      <c r="C48" s="40">
        <v>38533.646087962959</v>
      </c>
      <c r="D48">
        <v>0</v>
      </c>
      <c r="E48" s="15">
        <f t="shared" si="2"/>
        <v>7.2222222222222229E-2</v>
      </c>
      <c r="F48" s="3">
        <f t="shared" si="3"/>
        <v>0</v>
      </c>
      <c r="G48" s="3">
        <f t="shared" si="4"/>
        <v>0</v>
      </c>
      <c r="H48" s="22">
        <f t="shared" si="5"/>
        <v>0</v>
      </c>
    </row>
    <row r="49" spans="1:8" x14ac:dyDescent="0.15">
      <c r="A49" s="3">
        <f t="shared" si="0"/>
        <v>0</v>
      </c>
      <c r="B49" s="19">
        <f t="shared" si="1"/>
        <v>0</v>
      </c>
      <c r="C49" s="40">
        <v>38533.646203703705</v>
      </c>
      <c r="D49">
        <v>0</v>
      </c>
      <c r="E49" s="15">
        <f t="shared" si="2"/>
        <v>7.2222222222222229E-2</v>
      </c>
      <c r="F49" s="3">
        <f t="shared" si="3"/>
        <v>0</v>
      </c>
      <c r="G49" s="3">
        <f t="shared" si="4"/>
        <v>0</v>
      </c>
      <c r="H49" s="22">
        <f t="shared" si="5"/>
        <v>0</v>
      </c>
    </row>
    <row r="50" spans="1:8" x14ac:dyDescent="0.15">
      <c r="A50" s="3">
        <f t="shared" ref="A50:A81" si="6">B50*60</f>
        <v>0</v>
      </c>
      <c r="B50" s="19">
        <f t="shared" ref="B50:B81" si="7">IF(C50&gt;B$9,(C50-B$9)*1440,0)</f>
        <v>0</v>
      </c>
      <c r="C50" s="40">
        <v>38533.646319444444</v>
      </c>
      <c r="D50">
        <v>0</v>
      </c>
      <c r="E50" s="15">
        <f t="shared" ref="E50:E81" si="8">D50-$F$3</f>
        <v>7.2222222222222229E-2</v>
      </c>
      <c r="F50" s="3">
        <f t="shared" si="3"/>
        <v>0</v>
      </c>
      <c r="G50" s="3">
        <f t="shared" si="4"/>
        <v>0</v>
      </c>
      <c r="H50" s="22">
        <f t="shared" si="5"/>
        <v>0</v>
      </c>
    </row>
    <row r="51" spans="1:8" x14ac:dyDescent="0.15">
      <c r="A51" s="3">
        <f t="shared" si="6"/>
        <v>0</v>
      </c>
      <c r="B51" s="19">
        <f t="shared" si="7"/>
        <v>0</v>
      </c>
      <c r="C51" s="40">
        <v>38533.646435185183</v>
      </c>
      <c r="D51">
        <v>0</v>
      </c>
      <c r="E51" s="15">
        <f t="shared" si="8"/>
        <v>7.2222222222222229E-2</v>
      </c>
      <c r="F51" s="3">
        <f t="shared" ref="F51:F82" si="9">IF(A52&gt;0,(A52-A50)/2,0)</f>
        <v>0</v>
      </c>
      <c r="G51" s="3">
        <f t="shared" ref="G51:G82" si="10">IF((F52-F51&gt;-0.01),E51*F51,0)</f>
        <v>0</v>
      </c>
      <c r="H51" s="22">
        <f t="shared" ref="H51:H82" si="11">G51*$B$3/10^6</f>
        <v>0</v>
      </c>
    </row>
    <row r="52" spans="1:8" x14ac:dyDescent="0.15">
      <c r="A52" s="3">
        <f t="shared" si="6"/>
        <v>0</v>
      </c>
      <c r="B52" s="19">
        <f t="shared" si="7"/>
        <v>0</v>
      </c>
      <c r="C52" s="40">
        <v>38533.646550925929</v>
      </c>
      <c r="D52">
        <v>-0.1</v>
      </c>
      <c r="E52" s="15">
        <f t="shared" si="8"/>
        <v>-2.7777777777777776E-2</v>
      </c>
      <c r="F52" s="3">
        <f t="shared" si="9"/>
        <v>0</v>
      </c>
      <c r="G52" s="3">
        <f t="shared" si="10"/>
        <v>0</v>
      </c>
      <c r="H52" s="22">
        <f t="shared" si="11"/>
        <v>0</v>
      </c>
    </row>
    <row r="53" spans="1:8" x14ac:dyDescent="0.15">
      <c r="A53" s="3">
        <f t="shared" si="6"/>
        <v>0</v>
      </c>
      <c r="B53" s="19">
        <f t="shared" si="7"/>
        <v>0</v>
      </c>
      <c r="C53" s="40">
        <v>38533.646666666667</v>
      </c>
      <c r="D53">
        <v>0.1</v>
      </c>
      <c r="E53" s="15">
        <f t="shared" si="8"/>
        <v>0.17222222222222222</v>
      </c>
      <c r="F53" s="3">
        <f t="shared" si="9"/>
        <v>0</v>
      </c>
      <c r="G53" s="3">
        <f t="shared" si="10"/>
        <v>0</v>
      </c>
      <c r="H53" s="22">
        <f t="shared" si="11"/>
        <v>0</v>
      </c>
    </row>
    <row r="54" spans="1:8" x14ac:dyDescent="0.15">
      <c r="A54" s="3">
        <f t="shared" si="6"/>
        <v>0</v>
      </c>
      <c r="B54" s="19">
        <f t="shared" si="7"/>
        <v>0</v>
      </c>
      <c r="C54" s="40">
        <v>38533.646782407406</v>
      </c>
      <c r="D54">
        <v>0</v>
      </c>
      <c r="E54" s="15">
        <f t="shared" si="8"/>
        <v>7.2222222222222229E-2</v>
      </c>
      <c r="F54" s="3">
        <f t="shared" si="9"/>
        <v>0</v>
      </c>
      <c r="G54" s="3">
        <f t="shared" si="10"/>
        <v>0</v>
      </c>
      <c r="H54" s="22">
        <f t="shared" si="11"/>
        <v>0</v>
      </c>
    </row>
    <row r="55" spans="1:8" x14ac:dyDescent="0.15">
      <c r="A55" s="3">
        <f t="shared" si="6"/>
        <v>0</v>
      </c>
      <c r="B55" s="19">
        <f t="shared" si="7"/>
        <v>0</v>
      </c>
      <c r="C55" s="40">
        <v>38533.646898148145</v>
      </c>
      <c r="D55">
        <v>0</v>
      </c>
      <c r="E55" s="15">
        <f t="shared" si="8"/>
        <v>7.2222222222222229E-2</v>
      </c>
      <c r="F55" s="3">
        <f t="shared" si="9"/>
        <v>0</v>
      </c>
      <c r="G55" s="3">
        <f t="shared" si="10"/>
        <v>0</v>
      </c>
      <c r="H55" s="22">
        <f t="shared" si="11"/>
        <v>0</v>
      </c>
    </row>
    <row r="56" spans="1:8" x14ac:dyDescent="0.15">
      <c r="A56" s="3">
        <f t="shared" si="6"/>
        <v>0</v>
      </c>
      <c r="B56" s="19">
        <f t="shared" si="7"/>
        <v>0</v>
      </c>
      <c r="C56" s="40">
        <v>38533.647013888891</v>
      </c>
      <c r="D56">
        <v>0.1</v>
      </c>
      <c r="E56" s="15">
        <f t="shared" si="8"/>
        <v>0.17222222222222222</v>
      </c>
      <c r="F56" s="3">
        <f t="shared" si="9"/>
        <v>0</v>
      </c>
      <c r="G56" s="3">
        <f t="shared" si="10"/>
        <v>0</v>
      </c>
      <c r="H56" s="22">
        <f t="shared" si="11"/>
        <v>0</v>
      </c>
    </row>
    <row r="57" spans="1:8" x14ac:dyDescent="0.15">
      <c r="A57" s="3">
        <f t="shared" si="6"/>
        <v>0</v>
      </c>
      <c r="B57" s="19">
        <f t="shared" si="7"/>
        <v>0</v>
      </c>
      <c r="C57" s="40">
        <v>38533.647129629629</v>
      </c>
      <c r="D57">
        <v>0.1</v>
      </c>
      <c r="E57" s="15">
        <f t="shared" si="8"/>
        <v>0.17222222222222222</v>
      </c>
      <c r="F57" s="3">
        <f t="shared" si="9"/>
        <v>0</v>
      </c>
      <c r="G57" s="3">
        <f t="shared" si="10"/>
        <v>0</v>
      </c>
      <c r="H57" s="22">
        <f t="shared" si="11"/>
        <v>0</v>
      </c>
    </row>
    <row r="58" spans="1:8" x14ac:dyDescent="0.15">
      <c r="A58" s="3">
        <f t="shared" si="6"/>
        <v>0</v>
      </c>
      <c r="B58" s="19">
        <f t="shared" si="7"/>
        <v>0</v>
      </c>
      <c r="C58" s="40">
        <v>38533.647245370368</v>
      </c>
      <c r="D58">
        <v>0</v>
      </c>
      <c r="E58" s="15">
        <f t="shared" si="8"/>
        <v>7.2222222222222229E-2</v>
      </c>
      <c r="F58" s="3">
        <f t="shared" si="9"/>
        <v>0</v>
      </c>
      <c r="G58" s="3">
        <f t="shared" si="10"/>
        <v>0</v>
      </c>
      <c r="H58" s="22">
        <f t="shared" si="11"/>
        <v>0</v>
      </c>
    </row>
    <row r="59" spans="1:8" x14ac:dyDescent="0.15">
      <c r="A59" s="3">
        <f t="shared" si="6"/>
        <v>0</v>
      </c>
      <c r="B59" s="19">
        <f t="shared" si="7"/>
        <v>0</v>
      </c>
      <c r="C59" s="40">
        <v>38533.647361111114</v>
      </c>
      <c r="D59">
        <v>0</v>
      </c>
      <c r="E59" s="15">
        <f t="shared" si="8"/>
        <v>7.2222222222222229E-2</v>
      </c>
      <c r="F59" s="3">
        <f t="shared" si="9"/>
        <v>0</v>
      </c>
      <c r="G59" s="3">
        <f t="shared" si="10"/>
        <v>0</v>
      </c>
      <c r="H59" s="22">
        <f t="shared" si="11"/>
        <v>0</v>
      </c>
    </row>
    <row r="60" spans="1:8" x14ac:dyDescent="0.15">
      <c r="A60" s="3">
        <f t="shared" si="6"/>
        <v>0</v>
      </c>
      <c r="B60" s="19">
        <f t="shared" si="7"/>
        <v>0</v>
      </c>
      <c r="C60" s="40">
        <v>38533.647476851853</v>
      </c>
      <c r="D60">
        <v>0</v>
      </c>
      <c r="E60" s="15">
        <f t="shared" si="8"/>
        <v>7.2222222222222229E-2</v>
      </c>
      <c r="F60" s="3">
        <f t="shared" si="9"/>
        <v>0</v>
      </c>
      <c r="G60" s="3">
        <f t="shared" si="10"/>
        <v>0</v>
      </c>
      <c r="H60" s="22">
        <f t="shared" si="11"/>
        <v>0</v>
      </c>
    </row>
    <row r="61" spans="1:8" x14ac:dyDescent="0.15">
      <c r="A61" s="3">
        <f t="shared" si="6"/>
        <v>0</v>
      </c>
      <c r="B61" s="19">
        <f t="shared" si="7"/>
        <v>0</v>
      </c>
      <c r="C61" s="40">
        <v>38533.647592592592</v>
      </c>
      <c r="D61">
        <v>0</v>
      </c>
      <c r="E61" s="15">
        <f t="shared" si="8"/>
        <v>7.2222222222222229E-2</v>
      </c>
      <c r="F61" s="3">
        <f t="shared" si="9"/>
        <v>0</v>
      </c>
      <c r="G61" s="3">
        <f t="shared" si="10"/>
        <v>0</v>
      </c>
      <c r="H61" s="22">
        <f t="shared" si="11"/>
        <v>0</v>
      </c>
    </row>
    <row r="62" spans="1:8" x14ac:dyDescent="0.15">
      <c r="A62" s="3">
        <f t="shared" si="6"/>
        <v>0</v>
      </c>
      <c r="B62" s="19">
        <f t="shared" si="7"/>
        <v>0</v>
      </c>
      <c r="C62" s="40">
        <v>38533.64770833333</v>
      </c>
      <c r="D62">
        <v>-0.1</v>
      </c>
      <c r="E62" s="15">
        <f t="shared" si="8"/>
        <v>-2.7777777777777776E-2</v>
      </c>
      <c r="F62" s="3">
        <f t="shared" si="9"/>
        <v>0</v>
      </c>
      <c r="G62" s="3">
        <f t="shared" si="10"/>
        <v>0</v>
      </c>
      <c r="H62" s="22">
        <f t="shared" si="11"/>
        <v>0</v>
      </c>
    </row>
    <row r="63" spans="1:8" x14ac:dyDescent="0.15">
      <c r="A63" s="3">
        <f t="shared" si="6"/>
        <v>0</v>
      </c>
      <c r="B63" s="19">
        <f t="shared" si="7"/>
        <v>0</v>
      </c>
      <c r="C63" s="40">
        <v>38533.647824074076</v>
      </c>
      <c r="D63">
        <v>-0.1</v>
      </c>
      <c r="E63" s="15">
        <f t="shared" si="8"/>
        <v>-2.7777777777777776E-2</v>
      </c>
      <c r="F63" s="3">
        <f t="shared" si="9"/>
        <v>0</v>
      </c>
      <c r="G63" s="3">
        <f t="shared" si="10"/>
        <v>0</v>
      </c>
      <c r="H63" s="22">
        <f t="shared" si="11"/>
        <v>0</v>
      </c>
    </row>
    <row r="64" spans="1:8" x14ac:dyDescent="0.15">
      <c r="A64" s="3">
        <f t="shared" si="6"/>
        <v>0</v>
      </c>
      <c r="B64" s="19">
        <f t="shared" si="7"/>
        <v>0</v>
      </c>
      <c r="C64" s="40">
        <v>38533.647939814815</v>
      </c>
      <c r="D64">
        <v>-0.1</v>
      </c>
      <c r="E64" s="15">
        <f t="shared" si="8"/>
        <v>-2.7777777777777776E-2</v>
      </c>
      <c r="F64" s="3">
        <f t="shared" si="9"/>
        <v>0</v>
      </c>
      <c r="G64" s="3">
        <f t="shared" si="10"/>
        <v>0</v>
      </c>
      <c r="H64" s="22">
        <f t="shared" si="11"/>
        <v>0</v>
      </c>
    </row>
    <row r="65" spans="1:8" x14ac:dyDescent="0.15">
      <c r="A65" s="3">
        <f t="shared" si="6"/>
        <v>0</v>
      </c>
      <c r="B65" s="19">
        <f t="shared" si="7"/>
        <v>0</v>
      </c>
      <c r="C65" s="40">
        <v>38533.648055555554</v>
      </c>
      <c r="D65">
        <v>-0.1</v>
      </c>
      <c r="E65" s="15">
        <f t="shared" si="8"/>
        <v>-2.7777777777777776E-2</v>
      </c>
      <c r="F65" s="3">
        <f t="shared" si="9"/>
        <v>0</v>
      </c>
      <c r="G65" s="3">
        <f t="shared" si="10"/>
        <v>0</v>
      </c>
      <c r="H65" s="22">
        <f t="shared" si="11"/>
        <v>0</v>
      </c>
    </row>
    <row r="66" spans="1:8" x14ac:dyDescent="0.15">
      <c r="A66" s="3">
        <f t="shared" si="6"/>
        <v>0</v>
      </c>
      <c r="B66" s="19">
        <f t="shared" si="7"/>
        <v>0</v>
      </c>
      <c r="C66" s="40">
        <v>38533.6481712963</v>
      </c>
      <c r="D66">
        <v>-0.1</v>
      </c>
      <c r="E66" s="15">
        <f t="shared" si="8"/>
        <v>-2.7777777777777776E-2</v>
      </c>
      <c r="F66" s="3">
        <f t="shared" si="9"/>
        <v>0</v>
      </c>
      <c r="G66" s="3">
        <f t="shared" si="10"/>
        <v>0</v>
      </c>
      <c r="H66" s="22">
        <f t="shared" si="11"/>
        <v>0</v>
      </c>
    </row>
    <row r="67" spans="1:8" x14ac:dyDescent="0.15">
      <c r="A67" s="3">
        <f t="shared" si="6"/>
        <v>0</v>
      </c>
      <c r="B67" s="19">
        <f t="shared" si="7"/>
        <v>0</v>
      </c>
      <c r="C67" s="40">
        <v>38533.648287037038</v>
      </c>
      <c r="D67">
        <v>-0.1</v>
      </c>
      <c r="E67" s="15">
        <f t="shared" si="8"/>
        <v>-2.7777777777777776E-2</v>
      </c>
      <c r="F67" s="3">
        <f t="shared" si="9"/>
        <v>0</v>
      </c>
      <c r="G67" s="3">
        <f t="shared" si="10"/>
        <v>0</v>
      </c>
      <c r="H67" s="22">
        <f t="shared" si="11"/>
        <v>0</v>
      </c>
    </row>
    <row r="68" spans="1:8" x14ac:dyDescent="0.15">
      <c r="A68" s="3">
        <f t="shared" si="6"/>
        <v>0</v>
      </c>
      <c r="B68" s="19">
        <f t="shared" si="7"/>
        <v>0</v>
      </c>
      <c r="C68" s="40">
        <v>38533.648402777777</v>
      </c>
      <c r="D68">
        <v>-0.1</v>
      </c>
      <c r="E68" s="15">
        <f t="shared" si="8"/>
        <v>-2.7777777777777776E-2</v>
      </c>
      <c r="F68" s="3">
        <f t="shared" si="9"/>
        <v>0</v>
      </c>
      <c r="G68" s="3">
        <f t="shared" si="10"/>
        <v>0</v>
      </c>
      <c r="H68" s="22">
        <f t="shared" si="11"/>
        <v>0</v>
      </c>
    </row>
    <row r="69" spans="1:8" x14ac:dyDescent="0.15">
      <c r="A69" s="3">
        <f t="shared" si="6"/>
        <v>0</v>
      </c>
      <c r="B69" s="19">
        <f t="shared" si="7"/>
        <v>0</v>
      </c>
      <c r="C69" s="40">
        <v>38533.648518518516</v>
      </c>
      <c r="D69">
        <v>0</v>
      </c>
      <c r="E69" s="15">
        <f t="shared" si="8"/>
        <v>7.2222222222222229E-2</v>
      </c>
      <c r="F69" s="3">
        <f t="shared" si="9"/>
        <v>0</v>
      </c>
      <c r="G69" s="3">
        <f t="shared" si="10"/>
        <v>0</v>
      </c>
      <c r="H69" s="22">
        <f t="shared" si="11"/>
        <v>0</v>
      </c>
    </row>
    <row r="70" spans="1:8" x14ac:dyDescent="0.15">
      <c r="A70" s="3">
        <f t="shared" si="6"/>
        <v>0</v>
      </c>
      <c r="B70" s="19">
        <f t="shared" si="7"/>
        <v>0</v>
      </c>
      <c r="C70" s="40">
        <v>38533.648634259262</v>
      </c>
      <c r="D70">
        <v>-0.1</v>
      </c>
      <c r="E70" s="15">
        <f t="shared" si="8"/>
        <v>-2.7777777777777776E-2</v>
      </c>
      <c r="F70" s="3">
        <f t="shared" si="9"/>
        <v>0</v>
      </c>
      <c r="G70" s="3">
        <f t="shared" si="10"/>
        <v>0</v>
      </c>
      <c r="H70" s="22">
        <f t="shared" si="11"/>
        <v>0</v>
      </c>
    </row>
    <row r="71" spans="1:8" x14ac:dyDescent="0.15">
      <c r="A71" s="3">
        <f t="shared" si="6"/>
        <v>0</v>
      </c>
      <c r="B71" s="19">
        <f t="shared" si="7"/>
        <v>0</v>
      </c>
      <c r="C71" s="40">
        <v>38533.64875</v>
      </c>
      <c r="D71">
        <v>-0.1</v>
      </c>
      <c r="E71" s="15">
        <f t="shared" si="8"/>
        <v>-2.7777777777777776E-2</v>
      </c>
      <c r="F71" s="3">
        <f t="shared" si="9"/>
        <v>0</v>
      </c>
      <c r="G71" s="3">
        <f t="shared" si="10"/>
        <v>0</v>
      </c>
      <c r="H71" s="22">
        <f t="shared" si="11"/>
        <v>0</v>
      </c>
    </row>
    <row r="72" spans="1:8" x14ac:dyDescent="0.15">
      <c r="A72" s="3">
        <f t="shared" si="6"/>
        <v>0</v>
      </c>
      <c r="B72" s="19">
        <f t="shared" si="7"/>
        <v>0</v>
      </c>
      <c r="C72" s="40">
        <v>38533.648865740739</v>
      </c>
      <c r="D72">
        <v>-0.1</v>
      </c>
      <c r="E72" s="15">
        <f t="shared" si="8"/>
        <v>-2.7777777777777776E-2</v>
      </c>
      <c r="F72" s="3">
        <f t="shared" si="9"/>
        <v>0</v>
      </c>
      <c r="G72" s="3">
        <f t="shared" si="10"/>
        <v>0</v>
      </c>
      <c r="H72" s="22">
        <f t="shared" si="11"/>
        <v>0</v>
      </c>
    </row>
    <row r="73" spans="1:8" x14ac:dyDescent="0.15">
      <c r="A73" s="3">
        <f t="shared" si="6"/>
        <v>0</v>
      </c>
      <c r="B73" s="19">
        <f t="shared" si="7"/>
        <v>0</v>
      </c>
      <c r="C73" s="40">
        <v>38533.648981481485</v>
      </c>
      <c r="D73">
        <v>-0.2</v>
      </c>
      <c r="E73" s="15">
        <f t="shared" si="8"/>
        <v>-0.12777777777777777</v>
      </c>
      <c r="F73" s="3">
        <f t="shared" si="9"/>
        <v>0</v>
      </c>
      <c r="G73" s="3">
        <f t="shared" si="10"/>
        <v>0</v>
      </c>
      <c r="H73" s="22">
        <f t="shared" si="11"/>
        <v>0</v>
      </c>
    </row>
    <row r="74" spans="1:8" x14ac:dyDescent="0.15">
      <c r="A74" s="3">
        <f t="shared" si="6"/>
        <v>0</v>
      </c>
      <c r="B74" s="19">
        <f t="shared" si="7"/>
        <v>0</v>
      </c>
      <c r="C74" s="40">
        <v>38533.649097222224</v>
      </c>
      <c r="D74">
        <v>-0.1</v>
      </c>
      <c r="E74" s="15">
        <f t="shared" si="8"/>
        <v>-2.7777777777777776E-2</v>
      </c>
      <c r="F74" s="3">
        <f t="shared" si="9"/>
        <v>0</v>
      </c>
      <c r="G74" s="3">
        <f t="shared" si="10"/>
        <v>0</v>
      </c>
      <c r="H74" s="22">
        <f t="shared" si="11"/>
        <v>0</v>
      </c>
    </row>
    <row r="75" spans="1:8" x14ac:dyDescent="0.15">
      <c r="A75" s="3">
        <f t="shared" si="6"/>
        <v>0</v>
      </c>
      <c r="B75" s="19">
        <f t="shared" si="7"/>
        <v>0</v>
      </c>
      <c r="C75" s="40">
        <v>38533.649212962962</v>
      </c>
      <c r="D75">
        <v>-0.1</v>
      </c>
      <c r="E75" s="15">
        <f t="shared" si="8"/>
        <v>-2.7777777777777776E-2</v>
      </c>
      <c r="F75" s="3">
        <f t="shared" si="9"/>
        <v>0.9999999194405973</v>
      </c>
      <c r="G75" s="3">
        <f t="shared" si="10"/>
        <v>-2.7777775540016592E-2</v>
      </c>
      <c r="H75" s="22">
        <f t="shared" si="11"/>
        <v>-1.7841121397432693E-3</v>
      </c>
    </row>
    <row r="76" spans="1:8" x14ac:dyDescent="0.15">
      <c r="A76" s="3">
        <f t="shared" si="6"/>
        <v>1.9999998388811946</v>
      </c>
      <c r="B76" s="19">
        <f t="shared" si="7"/>
        <v>3.333333064801991E-2</v>
      </c>
      <c r="C76" s="40">
        <v>38533.649328703701</v>
      </c>
      <c r="D76">
        <v>-0.1</v>
      </c>
      <c r="E76" s="15">
        <f t="shared" si="8"/>
        <v>-2.7777777777777776E-2</v>
      </c>
      <c r="F76" s="3">
        <f t="shared" si="9"/>
        <v>6.0000001452863216</v>
      </c>
      <c r="G76" s="3">
        <f t="shared" si="10"/>
        <v>-0.16666667070239782</v>
      </c>
      <c r="H76" s="22">
        <f t="shared" si="11"/>
        <v>-1.0704673960028848E-2</v>
      </c>
    </row>
    <row r="77" spans="1:8" x14ac:dyDescent="0.15">
      <c r="A77" s="3">
        <f t="shared" si="6"/>
        <v>12.000000290572643</v>
      </c>
      <c r="B77" s="19">
        <f t="shared" si="7"/>
        <v>0.20000000484287739</v>
      </c>
      <c r="C77" s="40">
        <v>38533.649444444447</v>
      </c>
      <c r="D77">
        <v>-0.1</v>
      </c>
      <c r="E77" s="15">
        <f t="shared" si="8"/>
        <v>-2.7777777777777776E-2</v>
      </c>
      <c r="F77" s="3">
        <f t="shared" si="9"/>
        <v>10.00000013737008</v>
      </c>
      <c r="G77" s="3">
        <f t="shared" si="10"/>
        <v>-0.27777778159361333</v>
      </c>
      <c r="H77" s="22">
        <f t="shared" si="11"/>
        <v>-1.7841123079786539E-2</v>
      </c>
    </row>
    <row r="78" spans="1:8" x14ac:dyDescent="0.15">
      <c r="A78" s="3">
        <f t="shared" si="6"/>
        <v>22.000000113621354</v>
      </c>
      <c r="B78" s="19">
        <f t="shared" si="7"/>
        <v>0.3666666685603559</v>
      </c>
      <c r="C78" s="40">
        <v>38533.649560185186</v>
      </c>
      <c r="D78">
        <v>-0.1</v>
      </c>
      <c r="E78" s="15">
        <f t="shared" si="8"/>
        <v>-2.7777777777777776E-2</v>
      </c>
      <c r="F78" s="3">
        <f t="shared" si="9"/>
        <v>9.9999998230487108</v>
      </c>
      <c r="G78" s="3">
        <f t="shared" si="10"/>
        <v>-0.27777777286246419</v>
      </c>
      <c r="H78" s="22">
        <f t="shared" si="11"/>
        <v>-1.7841122519001926E-2</v>
      </c>
    </row>
    <row r="79" spans="1:8" x14ac:dyDescent="0.15">
      <c r="A79" s="3">
        <f t="shared" si="6"/>
        <v>31.999999936670065</v>
      </c>
      <c r="B79" s="19">
        <f t="shared" si="7"/>
        <v>0.53333333227783442</v>
      </c>
      <c r="C79" s="40">
        <v>38533.649675925924</v>
      </c>
      <c r="D79">
        <v>0</v>
      </c>
      <c r="E79" s="15">
        <f t="shared" si="8"/>
        <v>7.2222222222222229E-2</v>
      </c>
      <c r="F79" s="3">
        <f t="shared" si="9"/>
        <v>9.9999998230487108</v>
      </c>
      <c r="G79" s="3">
        <f t="shared" si="10"/>
        <v>0.722222209442407</v>
      </c>
      <c r="H79" s="22">
        <f t="shared" si="11"/>
        <v>4.6386918549405014E-2</v>
      </c>
    </row>
    <row r="80" spans="1:8" x14ac:dyDescent="0.15">
      <c r="A80" s="3">
        <f t="shared" si="6"/>
        <v>41.999999759718776</v>
      </c>
      <c r="B80" s="19">
        <f t="shared" si="7"/>
        <v>0.69999999599531293</v>
      </c>
      <c r="C80" s="40">
        <v>38533.649791666663</v>
      </c>
      <c r="D80">
        <v>0.3</v>
      </c>
      <c r="E80" s="15">
        <f t="shared" si="8"/>
        <v>0.37222222222222223</v>
      </c>
      <c r="F80" s="3">
        <f t="shared" si="9"/>
        <v>10.00000013737008</v>
      </c>
      <c r="G80" s="3">
        <f t="shared" si="10"/>
        <v>3.7222222733544186</v>
      </c>
      <c r="H80" s="22">
        <f t="shared" si="11"/>
        <v>0.23907104926913966</v>
      </c>
    </row>
    <row r="81" spans="1:8" x14ac:dyDescent="0.15">
      <c r="A81" s="3">
        <f t="shared" si="6"/>
        <v>52.000000211410224</v>
      </c>
      <c r="B81" s="19">
        <f t="shared" si="7"/>
        <v>0.86666667019017041</v>
      </c>
      <c r="C81" s="40">
        <v>38533.649907407409</v>
      </c>
      <c r="D81">
        <v>1.7</v>
      </c>
      <c r="E81" s="15">
        <f t="shared" si="8"/>
        <v>1.7722222222222221</v>
      </c>
      <c r="F81" s="3">
        <f t="shared" si="9"/>
        <v>10.00000013737008</v>
      </c>
      <c r="G81" s="3">
        <f t="shared" si="10"/>
        <v>17.72222246567253</v>
      </c>
      <c r="H81" s="22">
        <f t="shared" si="11"/>
        <v>1.1382636524903813</v>
      </c>
    </row>
    <row r="82" spans="1:8" x14ac:dyDescent="0.15">
      <c r="A82" s="3">
        <f t="shared" ref="A82:A113" si="12">B82*60</f>
        <v>62.000000034458935</v>
      </c>
      <c r="B82" s="19">
        <f t="shared" ref="B82:B113" si="13">IF(C82&gt;B$9,(C82-B$9)*1440,0)</f>
        <v>1.0333333339076489</v>
      </c>
      <c r="C82" s="40">
        <v>38533.650023148148</v>
      </c>
      <c r="D82">
        <v>2.5</v>
      </c>
      <c r="E82" s="15">
        <f t="shared" ref="E82:E113" si="14">D82-$F$3</f>
        <v>2.5722222222222224</v>
      </c>
      <c r="F82" s="3">
        <f t="shared" si="9"/>
        <v>9.9999998230487108</v>
      </c>
      <c r="G82" s="3">
        <f t="shared" si="10"/>
        <v>25.722221767064188</v>
      </c>
      <c r="H82" s="22">
        <f t="shared" si="11"/>
        <v>1.6520879452595785</v>
      </c>
    </row>
    <row r="83" spans="1:8" x14ac:dyDescent="0.15">
      <c r="A83" s="3">
        <f t="shared" si="12"/>
        <v>71.999999857507646</v>
      </c>
      <c r="B83" s="19">
        <f t="shared" si="13"/>
        <v>1.1999999976251274</v>
      </c>
      <c r="C83" s="40">
        <v>38533.650138888886</v>
      </c>
      <c r="D83">
        <v>2.5</v>
      </c>
      <c r="E83" s="15">
        <f t="shared" si="14"/>
        <v>2.5722222222222224</v>
      </c>
      <c r="F83" s="3">
        <f t="shared" ref="F83:F114" si="15">IF(A84&gt;0,(A84-A82)/2,0)</f>
        <v>10.00000013737008</v>
      </c>
      <c r="G83" s="3">
        <f t="shared" ref="G83:G114" si="16">IF((F84-F83&gt;-0.01),E83*F83,0)</f>
        <v>25.722222575568598</v>
      </c>
      <c r="H83" s="22">
        <f t="shared" ref="H83:H114" si="17">G83*$B$3/10^6</f>
        <v>1.6520879971882338</v>
      </c>
    </row>
    <row r="84" spans="1:8" x14ac:dyDescent="0.15">
      <c r="A84" s="3">
        <f t="shared" si="12"/>
        <v>82.000000309199095</v>
      </c>
      <c r="B84" s="19">
        <f t="shared" si="13"/>
        <v>1.3666666718199849</v>
      </c>
      <c r="C84" s="40">
        <v>38533.650254629632</v>
      </c>
      <c r="D84">
        <v>2.2999999999999998</v>
      </c>
      <c r="E84" s="15">
        <f t="shared" si="14"/>
        <v>2.3722222222222222</v>
      </c>
      <c r="F84" s="3">
        <f t="shared" si="15"/>
        <v>10.00000013737008</v>
      </c>
      <c r="G84" s="3">
        <f t="shared" si="16"/>
        <v>23.722222548094578</v>
      </c>
      <c r="H84" s="22">
        <f t="shared" si="17"/>
        <v>1.5236319110137706</v>
      </c>
    </row>
    <row r="85" spans="1:8" x14ac:dyDescent="0.15">
      <c r="A85" s="3">
        <f t="shared" si="12"/>
        <v>92.000000132247806</v>
      </c>
      <c r="B85" s="19">
        <f t="shared" si="13"/>
        <v>1.5333333355374634</v>
      </c>
      <c r="C85" s="40">
        <v>38533.650370370371</v>
      </c>
      <c r="D85">
        <v>1.9</v>
      </c>
      <c r="E85" s="15">
        <f t="shared" si="14"/>
        <v>1.9722222222222221</v>
      </c>
      <c r="F85" s="3">
        <f t="shared" si="15"/>
        <v>9.9999998230487108</v>
      </c>
      <c r="G85" s="3">
        <f t="shared" si="16"/>
        <v>19.722221873234957</v>
      </c>
      <c r="H85" s="22">
        <f t="shared" si="17"/>
        <v>1.2667196988491367</v>
      </c>
    </row>
    <row r="86" spans="1:8" x14ac:dyDescent="0.15">
      <c r="A86" s="3">
        <f t="shared" si="12"/>
        <v>101.99999995529652</v>
      </c>
      <c r="B86" s="19">
        <f t="shared" si="13"/>
        <v>1.6999999992549419</v>
      </c>
      <c r="C86" s="40">
        <v>38533.65048611111</v>
      </c>
      <c r="D86">
        <v>1.5</v>
      </c>
      <c r="E86" s="15">
        <f t="shared" si="14"/>
        <v>1.5722222222222222</v>
      </c>
      <c r="F86" s="3">
        <f t="shared" si="15"/>
        <v>9.9999998230487108</v>
      </c>
      <c r="G86" s="3">
        <f t="shared" si="16"/>
        <v>15.722221944015473</v>
      </c>
      <c r="H86" s="22">
        <f t="shared" si="17"/>
        <v>1.0098075345755091</v>
      </c>
    </row>
    <row r="87" spans="1:8" x14ac:dyDescent="0.15">
      <c r="A87" s="3">
        <f t="shared" si="12"/>
        <v>111.99999977834523</v>
      </c>
      <c r="B87" s="19">
        <f t="shared" si="13"/>
        <v>1.8666666629724205</v>
      </c>
      <c r="C87" s="40">
        <v>38533.650601851848</v>
      </c>
      <c r="D87">
        <v>1.3</v>
      </c>
      <c r="E87" s="15">
        <f t="shared" si="14"/>
        <v>1.3722222222222222</v>
      </c>
      <c r="F87" s="3">
        <f t="shared" si="15"/>
        <v>10.00000013737008</v>
      </c>
      <c r="G87" s="3">
        <f t="shared" si="16"/>
        <v>13.722222410724498</v>
      </c>
      <c r="H87" s="22">
        <f t="shared" si="17"/>
        <v>0.88135148014145503</v>
      </c>
    </row>
    <row r="88" spans="1:8" x14ac:dyDescent="0.15">
      <c r="A88" s="3">
        <f t="shared" si="12"/>
        <v>122.00000023003668</v>
      </c>
      <c r="B88" s="19">
        <f t="shared" si="13"/>
        <v>2.0333333371672779</v>
      </c>
      <c r="C88" s="40">
        <v>38533.650717592594</v>
      </c>
      <c r="D88">
        <v>1</v>
      </c>
      <c r="E88" s="15">
        <f t="shared" si="14"/>
        <v>1.0722222222222222</v>
      </c>
      <c r="F88" s="3">
        <f t="shared" si="15"/>
        <v>10.00000013737008</v>
      </c>
      <c r="G88" s="3">
        <f t="shared" si="16"/>
        <v>10.722222369513474</v>
      </c>
      <c r="H88" s="22">
        <f t="shared" si="17"/>
        <v>0.6886673508797605</v>
      </c>
    </row>
    <row r="89" spans="1:8" x14ac:dyDescent="0.15">
      <c r="A89" s="3">
        <f t="shared" si="12"/>
        <v>132.00000005308539</v>
      </c>
      <c r="B89" s="19">
        <f t="shared" si="13"/>
        <v>2.2000000008847564</v>
      </c>
      <c r="C89" s="40">
        <v>38533.650833333333</v>
      </c>
      <c r="D89">
        <v>0.9</v>
      </c>
      <c r="E89" s="15">
        <f t="shared" si="14"/>
        <v>0.97222222222222221</v>
      </c>
      <c r="F89" s="3">
        <f t="shared" si="15"/>
        <v>9.9999998230487108</v>
      </c>
      <c r="G89" s="3">
        <f t="shared" si="16"/>
        <v>9.7222220501862466</v>
      </c>
      <c r="H89" s="22">
        <f t="shared" si="17"/>
        <v>0.62443928816506744</v>
      </c>
    </row>
    <row r="90" spans="1:8" x14ac:dyDescent="0.15">
      <c r="A90" s="3">
        <f t="shared" si="12"/>
        <v>141.9999998761341</v>
      </c>
      <c r="B90" s="19">
        <f t="shared" si="13"/>
        <v>2.366666664602235</v>
      </c>
      <c r="C90" s="40">
        <v>38533.650949074072</v>
      </c>
      <c r="D90">
        <v>0.6</v>
      </c>
      <c r="E90" s="15">
        <f t="shared" si="14"/>
        <v>0.67222222222222217</v>
      </c>
      <c r="F90" s="3">
        <f t="shared" si="15"/>
        <v>10.00000013737008</v>
      </c>
      <c r="G90" s="3">
        <f t="shared" si="16"/>
        <v>6.7222223145654416</v>
      </c>
      <c r="H90" s="22">
        <f t="shared" si="17"/>
        <v>0.43175517853083423</v>
      </c>
    </row>
    <row r="91" spans="1:8" x14ac:dyDescent="0.15">
      <c r="A91" s="3">
        <f t="shared" si="12"/>
        <v>152.00000032782555</v>
      </c>
      <c r="B91" s="19">
        <f t="shared" si="13"/>
        <v>2.5333333387970924</v>
      </c>
      <c r="C91" s="40">
        <v>38533.651064814818</v>
      </c>
      <c r="D91">
        <v>0.5</v>
      </c>
      <c r="E91" s="15">
        <f t="shared" si="14"/>
        <v>0.57222222222222219</v>
      </c>
      <c r="F91" s="3">
        <f t="shared" si="15"/>
        <v>10.00000013737008</v>
      </c>
      <c r="G91" s="3">
        <f t="shared" si="16"/>
        <v>5.7222223008284345</v>
      </c>
      <c r="H91" s="22">
        <f t="shared" si="17"/>
        <v>0.36752713544360277</v>
      </c>
    </row>
    <row r="92" spans="1:8" x14ac:dyDescent="0.15">
      <c r="A92" s="3">
        <f t="shared" si="12"/>
        <v>162.00000015087426</v>
      </c>
      <c r="B92" s="19">
        <f t="shared" si="13"/>
        <v>2.700000002514571</v>
      </c>
      <c r="C92" s="40">
        <v>38533.651180555556</v>
      </c>
      <c r="D92">
        <v>0.3</v>
      </c>
      <c r="E92" s="15">
        <f t="shared" si="14"/>
        <v>0.37222222222222223</v>
      </c>
      <c r="F92" s="3">
        <f t="shared" si="15"/>
        <v>9.9999998230487108</v>
      </c>
      <c r="G92" s="3">
        <f t="shared" si="16"/>
        <v>3.7222221563570201</v>
      </c>
      <c r="H92" s="22">
        <f t="shared" si="17"/>
        <v>0.23907104175462579</v>
      </c>
    </row>
    <row r="93" spans="1:8" x14ac:dyDescent="0.15">
      <c r="A93" s="3">
        <f t="shared" si="12"/>
        <v>171.99999997392297</v>
      </c>
      <c r="B93" s="19">
        <f t="shared" si="13"/>
        <v>2.8666666662320495</v>
      </c>
      <c r="C93" s="40">
        <v>38533.651296296295</v>
      </c>
      <c r="D93">
        <v>0.3</v>
      </c>
      <c r="E93" s="15">
        <f t="shared" si="14"/>
        <v>0.37222222222222223</v>
      </c>
      <c r="F93" s="3">
        <f t="shared" si="15"/>
        <v>9.9999998230487108</v>
      </c>
      <c r="G93" s="3">
        <f t="shared" si="16"/>
        <v>3.7222221563570201</v>
      </c>
      <c r="H93" s="22">
        <f t="shared" si="17"/>
        <v>0.23907104175462579</v>
      </c>
    </row>
    <row r="94" spans="1:8" x14ac:dyDescent="0.15">
      <c r="A94" s="3">
        <f t="shared" si="12"/>
        <v>181.99999979697168</v>
      </c>
      <c r="B94" s="19">
        <f t="shared" si="13"/>
        <v>3.033333329949528</v>
      </c>
      <c r="C94" s="40">
        <v>38533.651412037034</v>
      </c>
      <c r="D94">
        <v>0.2</v>
      </c>
      <c r="E94" s="15">
        <f t="shared" si="14"/>
        <v>0.27222222222222225</v>
      </c>
      <c r="F94" s="3">
        <f t="shared" si="15"/>
        <v>10.00000013737008</v>
      </c>
      <c r="G94" s="3">
        <f t="shared" si="16"/>
        <v>2.722222259617411</v>
      </c>
      <c r="H94" s="22">
        <f t="shared" si="17"/>
        <v>0.17484300618190812</v>
      </c>
    </row>
    <row r="95" spans="1:8" x14ac:dyDescent="0.15">
      <c r="A95" s="3">
        <f t="shared" si="12"/>
        <v>192.00000024866313</v>
      </c>
      <c r="B95" s="19">
        <f t="shared" si="13"/>
        <v>3.2000000041443855</v>
      </c>
      <c r="C95" s="40">
        <v>38533.65152777778</v>
      </c>
      <c r="D95">
        <v>0.1</v>
      </c>
      <c r="E95" s="15">
        <f t="shared" si="14"/>
        <v>0.17222222222222222</v>
      </c>
      <c r="F95" s="3">
        <f t="shared" si="15"/>
        <v>10.00000013737008</v>
      </c>
      <c r="G95" s="3">
        <f t="shared" si="16"/>
        <v>1.7222222458804026</v>
      </c>
      <c r="H95" s="22">
        <f t="shared" si="17"/>
        <v>0.11061496309467655</v>
      </c>
    </row>
    <row r="96" spans="1:8" x14ac:dyDescent="0.15">
      <c r="A96" s="3">
        <f t="shared" si="12"/>
        <v>202.00000007171184</v>
      </c>
      <c r="B96" s="19">
        <f t="shared" si="13"/>
        <v>3.366666667861864</v>
      </c>
      <c r="C96" s="40">
        <v>38533.651643518519</v>
      </c>
      <c r="D96">
        <v>0</v>
      </c>
      <c r="E96" s="15">
        <f t="shared" si="14"/>
        <v>7.2222222222222229E-2</v>
      </c>
      <c r="F96" s="3">
        <f t="shared" si="15"/>
        <v>9.9999998230487108</v>
      </c>
      <c r="G96" s="3">
        <f t="shared" si="16"/>
        <v>0.722222209442407</v>
      </c>
      <c r="H96" s="22">
        <f t="shared" si="17"/>
        <v>4.6386918549405014E-2</v>
      </c>
    </row>
    <row r="97" spans="1:8" x14ac:dyDescent="0.15">
      <c r="A97" s="3">
        <f t="shared" si="12"/>
        <v>211.99999989476055</v>
      </c>
      <c r="B97" s="19">
        <f t="shared" si="13"/>
        <v>3.5333333315793425</v>
      </c>
      <c r="C97" s="40">
        <v>38533.651759259257</v>
      </c>
      <c r="D97">
        <v>0</v>
      </c>
      <c r="E97" s="15">
        <f t="shared" si="14"/>
        <v>7.2222222222222229E-2</v>
      </c>
      <c r="F97" s="3">
        <f t="shared" si="15"/>
        <v>10.00000013737008</v>
      </c>
      <c r="G97" s="3">
        <f t="shared" si="16"/>
        <v>0.72222223214339476</v>
      </c>
      <c r="H97" s="22">
        <f t="shared" si="17"/>
        <v>4.6386920007445015E-2</v>
      </c>
    </row>
    <row r="98" spans="1:8" x14ac:dyDescent="0.15">
      <c r="A98" s="3">
        <f t="shared" si="12"/>
        <v>222.000000346452</v>
      </c>
      <c r="B98" s="19">
        <f t="shared" si="13"/>
        <v>3.7000000057742</v>
      </c>
      <c r="C98" s="40">
        <v>38533.651875000003</v>
      </c>
      <c r="D98">
        <v>0.1</v>
      </c>
      <c r="E98" s="15">
        <f t="shared" si="14"/>
        <v>0.17222222222222222</v>
      </c>
      <c r="F98" s="3">
        <f t="shared" si="15"/>
        <v>10.00000013737008</v>
      </c>
      <c r="G98" s="3">
        <f t="shared" si="16"/>
        <v>0</v>
      </c>
      <c r="H98" s="22">
        <f t="shared" si="17"/>
        <v>0</v>
      </c>
    </row>
    <row r="99" spans="1:8" x14ac:dyDescent="0.15">
      <c r="A99" s="3">
        <f t="shared" si="12"/>
        <v>232.00000016950071</v>
      </c>
      <c r="B99" s="19">
        <f t="shared" si="13"/>
        <v>3.8666666694916785</v>
      </c>
      <c r="C99" s="40">
        <v>38533.651990740742</v>
      </c>
      <c r="D99">
        <v>0.1</v>
      </c>
      <c r="E99" s="15">
        <f t="shared" si="14"/>
        <v>0.17222222222222222</v>
      </c>
      <c r="F99" s="3">
        <f t="shared" si="15"/>
        <v>0</v>
      </c>
      <c r="G99" s="3">
        <f t="shared" si="16"/>
        <v>0</v>
      </c>
      <c r="H99" s="22">
        <f t="shared" si="17"/>
        <v>0</v>
      </c>
    </row>
    <row r="100" spans="1:8" x14ac:dyDescent="0.15">
      <c r="A100" s="3">
        <f t="shared" si="12"/>
        <v>0</v>
      </c>
      <c r="B100" s="19">
        <f t="shared" si="13"/>
        <v>0</v>
      </c>
      <c r="E100" s="15">
        <f t="shared" si="14"/>
        <v>7.2222222222222229E-2</v>
      </c>
      <c r="F100" s="3">
        <f t="shared" si="15"/>
        <v>0</v>
      </c>
      <c r="G100" s="3">
        <f t="shared" si="16"/>
        <v>0</v>
      </c>
      <c r="H100" s="22">
        <f t="shared" si="17"/>
        <v>0</v>
      </c>
    </row>
    <row r="101" spans="1:8" x14ac:dyDescent="0.15">
      <c r="A101" s="3">
        <f t="shared" si="12"/>
        <v>0</v>
      </c>
      <c r="B101" s="19">
        <f t="shared" si="13"/>
        <v>0</v>
      </c>
      <c r="E101" s="15">
        <f t="shared" si="14"/>
        <v>7.2222222222222229E-2</v>
      </c>
      <c r="F101" s="3">
        <f t="shared" si="15"/>
        <v>0</v>
      </c>
      <c r="G101" s="3">
        <f t="shared" si="16"/>
        <v>0</v>
      </c>
      <c r="H101" s="22">
        <f t="shared" si="17"/>
        <v>0</v>
      </c>
    </row>
    <row r="102" spans="1:8" x14ac:dyDescent="0.15">
      <c r="A102" s="3">
        <f t="shared" si="12"/>
        <v>0</v>
      </c>
      <c r="B102" s="19">
        <f t="shared" si="13"/>
        <v>0</v>
      </c>
      <c r="E102" s="15">
        <f t="shared" si="14"/>
        <v>7.2222222222222229E-2</v>
      </c>
      <c r="F102" s="3">
        <f t="shared" si="15"/>
        <v>0</v>
      </c>
      <c r="G102" s="3">
        <f t="shared" si="16"/>
        <v>0</v>
      </c>
      <c r="H102" s="22">
        <f t="shared" si="17"/>
        <v>0</v>
      </c>
    </row>
    <row r="103" spans="1:8" x14ac:dyDescent="0.15">
      <c r="A103" s="3">
        <f t="shared" si="12"/>
        <v>0</v>
      </c>
      <c r="B103" s="19">
        <f t="shared" si="13"/>
        <v>0</v>
      </c>
      <c r="E103" s="15">
        <f t="shared" si="14"/>
        <v>7.2222222222222229E-2</v>
      </c>
      <c r="F103" s="3">
        <f t="shared" si="15"/>
        <v>0</v>
      </c>
      <c r="G103" s="3">
        <f t="shared" si="16"/>
        <v>0</v>
      </c>
      <c r="H103" s="22">
        <f t="shared" si="17"/>
        <v>0</v>
      </c>
    </row>
    <row r="104" spans="1:8" x14ac:dyDescent="0.15">
      <c r="A104" s="3">
        <f t="shared" si="12"/>
        <v>0</v>
      </c>
      <c r="B104" s="19">
        <f t="shared" si="13"/>
        <v>0</v>
      </c>
      <c r="E104" s="15">
        <f t="shared" si="14"/>
        <v>7.2222222222222229E-2</v>
      </c>
      <c r="F104" s="3">
        <f t="shared" si="15"/>
        <v>0</v>
      </c>
      <c r="G104" s="3">
        <f t="shared" si="16"/>
        <v>0</v>
      </c>
      <c r="H104" s="22">
        <f t="shared" si="17"/>
        <v>0</v>
      </c>
    </row>
    <row r="105" spans="1:8" x14ac:dyDescent="0.15">
      <c r="A105" s="3">
        <f t="shared" si="12"/>
        <v>0</v>
      </c>
      <c r="B105" s="19">
        <f t="shared" si="13"/>
        <v>0</v>
      </c>
      <c r="E105" s="15">
        <f t="shared" si="14"/>
        <v>7.2222222222222229E-2</v>
      </c>
      <c r="F105" s="3">
        <f t="shared" si="15"/>
        <v>0</v>
      </c>
      <c r="G105" s="3">
        <f t="shared" si="16"/>
        <v>0</v>
      </c>
      <c r="H105" s="22">
        <f t="shared" si="17"/>
        <v>0</v>
      </c>
    </row>
    <row r="106" spans="1:8" x14ac:dyDescent="0.15">
      <c r="A106" s="3">
        <f t="shared" si="12"/>
        <v>0</v>
      </c>
      <c r="B106" s="19">
        <f t="shared" si="13"/>
        <v>0</v>
      </c>
      <c r="E106" s="15">
        <f t="shared" si="14"/>
        <v>7.2222222222222229E-2</v>
      </c>
      <c r="F106" s="3">
        <f t="shared" si="15"/>
        <v>0</v>
      </c>
      <c r="G106" s="3">
        <f t="shared" si="16"/>
        <v>0</v>
      </c>
      <c r="H106" s="22">
        <f t="shared" si="17"/>
        <v>0</v>
      </c>
    </row>
    <row r="107" spans="1:8" x14ac:dyDescent="0.15">
      <c r="A107" s="3">
        <f t="shared" si="12"/>
        <v>0</v>
      </c>
      <c r="B107" s="19">
        <f t="shared" si="13"/>
        <v>0</v>
      </c>
      <c r="E107" s="15">
        <f t="shared" si="14"/>
        <v>7.2222222222222229E-2</v>
      </c>
      <c r="F107" s="3">
        <f t="shared" si="15"/>
        <v>0</v>
      </c>
      <c r="G107" s="3">
        <f t="shared" si="16"/>
        <v>0</v>
      </c>
      <c r="H107" s="22">
        <f t="shared" si="17"/>
        <v>0</v>
      </c>
    </row>
    <row r="108" spans="1:8" x14ac:dyDescent="0.15">
      <c r="A108" s="3">
        <f t="shared" si="12"/>
        <v>0</v>
      </c>
      <c r="B108" s="19">
        <f t="shared" si="13"/>
        <v>0</v>
      </c>
      <c r="E108" s="15">
        <f t="shared" si="14"/>
        <v>7.2222222222222229E-2</v>
      </c>
      <c r="F108" s="3">
        <f t="shared" si="15"/>
        <v>0</v>
      </c>
      <c r="G108" s="3">
        <f t="shared" si="16"/>
        <v>0</v>
      </c>
      <c r="H108" s="22">
        <f t="shared" si="17"/>
        <v>0</v>
      </c>
    </row>
    <row r="109" spans="1:8" x14ac:dyDescent="0.15">
      <c r="A109" s="3">
        <f t="shared" si="12"/>
        <v>0</v>
      </c>
      <c r="B109" s="19">
        <f t="shared" si="13"/>
        <v>0</v>
      </c>
      <c r="E109" s="15">
        <f t="shared" si="14"/>
        <v>7.2222222222222229E-2</v>
      </c>
      <c r="F109" s="3">
        <f t="shared" si="15"/>
        <v>0</v>
      </c>
      <c r="G109" s="3">
        <f t="shared" si="16"/>
        <v>0</v>
      </c>
      <c r="H109" s="22">
        <f t="shared" si="17"/>
        <v>0</v>
      </c>
    </row>
    <row r="110" spans="1:8" x14ac:dyDescent="0.15">
      <c r="A110" s="3">
        <f t="shared" si="12"/>
        <v>0</v>
      </c>
      <c r="B110" s="19">
        <f t="shared" si="13"/>
        <v>0</v>
      </c>
      <c r="E110" s="15">
        <f t="shared" si="14"/>
        <v>7.2222222222222229E-2</v>
      </c>
      <c r="F110" s="3">
        <f t="shared" si="15"/>
        <v>0</v>
      </c>
      <c r="G110" s="3">
        <f t="shared" si="16"/>
        <v>0</v>
      </c>
      <c r="H110" s="22">
        <f t="shared" si="17"/>
        <v>0</v>
      </c>
    </row>
    <row r="111" spans="1:8" x14ac:dyDescent="0.15">
      <c r="A111" s="3">
        <f t="shared" si="12"/>
        <v>0</v>
      </c>
      <c r="B111" s="19">
        <f t="shared" si="13"/>
        <v>0</v>
      </c>
      <c r="E111" s="15">
        <f t="shared" si="14"/>
        <v>7.2222222222222229E-2</v>
      </c>
      <c r="F111" s="3">
        <f t="shared" si="15"/>
        <v>0</v>
      </c>
      <c r="G111" s="3">
        <f t="shared" si="16"/>
        <v>0</v>
      </c>
      <c r="H111" s="22">
        <f t="shared" si="17"/>
        <v>0</v>
      </c>
    </row>
    <row r="112" spans="1:8" x14ac:dyDescent="0.15">
      <c r="A112" s="3">
        <f t="shared" si="12"/>
        <v>0</v>
      </c>
      <c r="B112" s="19">
        <f t="shared" si="13"/>
        <v>0</v>
      </c>
      <c r="E112" s="15">
        <f t="shared" si="14"/>
        <v>7.2222222222222229E-2</v>
      </c>
      <c r="F112" s="3">
        <f t="shared" si="15"/>
        <v>0</v>
      </c>
      <c r="G112" s="3">
        <f t="shared" si="16"/>
        <v>0</v>
      </c>
      <c r="H112" s="22">
        <f t="shared" si="17"/>
        <v>0</v>
      </c>
    </row>
    <row r="113" spans="1:8" x14ac:dyDescent="0.15">
      <c r="A113" s="3">
        <f t="shared" si="12"/>
        <v>0</v>
      </c>
      <c r="B113" s="19">
        <f t="shared" si="13"/>
        <v>0</v>
      </c>
      <c r="E113" s="15">
        <f t="shared" si="14"/>
        <v>7.2222222222222229E-2</v>
      </c>
      <c r="F113" s="3">
        <f t="shared" si="15"/>
        <v>0</v>
      </c>
      <c r="G113" s="3">
        <f t="shared" si="16"/>
        <v>0</v>
      </c>
      <c r="H113" s="22">
        <f t="shared" si="17"/>
        <v>0</v>
      </c>
    </row>
    <row r="114" spans="1:8" x14ac:dyDescent="0.15">
      <c r="A114" s="3">
        <f t="shared" ref="A114:A145" si="18">B114*60</f>
        <v>0</v>
      </c>
      <c r="B114" s="19">
        <f t="shared" ref="B114:B145" si="19">IF(C114&gt;B$9,(C114-B$9)*1440,0)</f>
        <v>0</v>
      </c>
      <c r="E114" s="15">
        <f t="shared" ref="E114:E145" si="20">D114-$F$3</f>
        <v>7.2222222222222229E-2</v>
      </c>
      <c r="F114" s="3">
        <f t="shared" si="15"/>
        <v>0</v>
      </c>
      <c r="G114" s="3">
        <f t="shared" si="16"/>
        <v>0</v>
      </c>
      <c r="H114" s="22">
        <f t="shared" si="17"/>
        <v>0</v>
      </c>
    </row>
    <row r="115" spans="1:8" x14ac:dyDescent="0.15">
      <c r="A115" s="3">
        <f t="shared" si="18"/>
        <v>0</v>
      </c>
      <c r="B115" s="19">
        <f t="shared" si="19"/>
        <v>0</v>
      </c>
      <c r="E115" s="15">
        <f t="shared" si="20"/>
        <v>7.2222222222222229E-2</v>
      </c>
      <c r="F115" s="3">
        <f t="shared" ref="F115:F146" si="21">IF(A116&gt;0,(A116-A114)/2,0)</f>
        <v>0</v>
      </c>
      <c r="G115" s="3">
        <f t="shared" ref="G115:G146" si="22">IF((F116-F115&gt;-0.01),E115*F115,0)</f>
        <v>0</v>
      </c>
      <c r="H115" s="22">
        <f t="shared" ref="H115:H146" si="23">G115*$B$3/10^6</f>
        <v>0</v>
      </c>
    </row>
    <row r="116" spans="1:8" x14ac:dyDescent="0.15">
      <c r="A116" s="3">
        <f t="shared" si="18"/>
        <v>0</v>
      </c>
      <c r="B116" s="19">
        <f t="shared" si="19"/>
        <v>0</v>
      </c>
      <c r="E116" s="15">
        <f t="shared" si="20"/>
        <v>7.2222222222222229E-2</v>
      </c>
      <c r="F116" s="3">
        <f t="shared" si="21"/>
        <v>0</v>
      </c>
      <c r="G116" s="3">
        <f t="shared" si="22"/>
        <v>0</v>
      </c>
      <c r="H116" s="22">
        <f t="shared" si="23"/>
        <v>0</v>
      </c>
    </row>
    <row r="117" spans="1:8" x14ac:dyDescent="0.15">
      <c r="A117" s="3">
        <f t="shared" si="18"/>
        <v>0</v>
      </c>
      <c r="B117" s="19">
        <f t="shared" si="19"/>
        <v>0</v>
      </c>
      <c r="E117" s="15">
        <f t="shared" si="20"/>
        <v>7.2222222222222229E-2</v>
      </c>
      <c r="F117" s="3">
        <f t="shared" si="21"/>
        <v>0</v>
      </c>
      <c r="G117" s="3">
        <f t="shared" si="22"/>
        <v>0</v>
      </c>
      <c r="H117" s="22">
        <f t="shared" si="23"/>
        <v>0</v>
      </c>
    </row>
    <row r="118" spans="1:8" x14ac:dyDescent="0.15">
      <c r="A118" s="3">
        <f t="shared" si="18"/>
        <v>0</v>
      </c>
      <c r="B118" s="19">
        <f t="shared" si="19"/>
        <v>0</v>
      </c>
      <c r="E118" s="15">
        <f t="shared" si="20"/>
        <v>7.2222222222222229E-2</v>
      </c>
      <c r="F118" s="3">
        <f t="shared" si="21"/>
        <v>0</v>
      </c>
      <c r="G118" s="3">
        <f t="shared" si="22"/>
        <v>0</v>
      </c>
      <c r="H118" s="22">
        <f t="shared" si="23"/>
        <v>0</v>
      </c>
    </row>
    <row r="119" spans="1:8" x14ac:dyDescent="0.15">
      <c r="A119" s="3">
        <f t="shared" si="18"/>
        <v>0</v>
      </c>
      <c r="B119" s="19">
        <f t="shared" si="19"/>
        <v>0</v>
      </c>
      <c r="E119" s="15">
        <f t="shared" si="20"/>
        <v>7.2222222222222229E-2</v>
      </c>
      <c r="F119" s="3">
        <f t="shared" si="21"/>
        <v>0</v>
      </c>
      <c r="G119" s="3">
        <f t="shared" si="22"/>
        <v>0</v>
      </c>
      <c r="H119" s="22">
        <f t="shared" si="23"/>
        <v>0</v>
      </c>
    </row>
    <row r="120" spans="1:8" x14ac:dyDescent="0.15">
      <c r="A120" s="3">
        <f t="shared" si="18"/>
        <v>0</v>
      </c>
      <c r="B120" s="19">
        <f t="shared" si="19"/>
        <v>0</v>
      </c>
      <c r="E120" s="15">
        <f t="shared" si="20"/>
        <v>7.2222222222222229E-2</v>
      </c>
      <c r="F120" s="3">
        <f t="shared" si="21"/>
        <v>0</v>
      </c>
      <c r="G120" s="3">
        <f t="shared" si="22"/>
        <v>0</v>
      </c>
      <c r="H120" s="22">
        <f t="shared" si="23"/>
        <v>0</v>
      </c>
    </row>
    <row r="121" spans="1:8" x14ac:dyDescent="0.15">
      <c r="A121" s="3">
        <f t="shared" si="18"/>
        <v>0</v>
      </c>
      <c r="B121" s="19">
        <f t="shared" si="19"/>
        <v>0</v>
      </c>
      <c r="E121" s="15">
        <f t="shared" si="20"/>
        <v>7.2222222222222229E-2</v>
      </c>
      <c r="F121" s="3">
        <f t="shared" si="21"/>
        <v>0</v>
      </c>
      <c r="G121" s="3">
        <f t="shared" si="22"/>
        <v>0</v>
      </c>
      <c r="H121" s="22">
        <f t="shared" si="23"/>
        <v>0</v>
      </c>
    </row>
    <row r="122" spans="1:8" x14ac:dyDescent="0.15">
      <c r="A122" s="3">
        <f t="shared" si="18"/>
        <v>0</v>
      </c>
      <c r="B122" s="19">
        <f t="shared" si="19"/>
        <v>0</v>
      </c>
      <c r="E122" s="15">
        <f t="shared" si="20"/>
        <v>7.2222222222222229E-2</v>
      </c>
      <c r="F122" s="3">
        <f t="shared" si="21"/>
        <v>0</v>
      </c>
      <c r="G122" s="3">
        <f t="shared" si="22"/>
        <v>0</v>
      </c>
      <c r="H122" s="22">
        <f t="shared" si="23"/>
        <v>0</v>
      </c>
    </row>
    <row r="123" spans="1:8" x14ac:dyDescent="0.15">
      <c r="A123" s="3">
        <f t="shared" si="18"/>
        <v>0</v>
      </c>
      <c r="B123" s="19">
        <f t="shared" si="19"/>
        <v>0</v>
      </c>
      <c r="E123" s="15">
        <f t="shared" si="20"/>
        <v>7.2222222222222229E-2</v>
      </c>
      <c r="F123" s="3">
        <f t="shared" si="21"/>
        <v>0</v>
      </c>
      <c r="G123" s="3">
        <f t="shared" si="22"/>
        <v>0</v>
      </c>
      <c r="H123" s="22">
        <f t="shared" si="23"/>
        <v>0</v>
      </c>
    </row>
    <row r="124" spans="1:8" x14ac:dyDescent="0.15">
      <c r="A124" s="3">
        <f t="shared" si="18"/>
        <v>0</v>
      </c>
      <c r="B124" s="19">
        <f t="shared" si="19"/>
        <v>0</v>
      </c>
      <c r="E124" s="15">
        <f t="shared" si="20"/>
        <v>7.2222222222222229E-2</v>
      </c>
      <c r="F124" s="3">
        <f t="shared" si="21"/>
        <v>0</v>
      </c>
      <c r="G124" s="3">
        <f t="shared" si="22"/>
        <v>0</v>
      </c>
      <c r="H124" s="22">
        <f t="shared" si="23"/>
        <v>0</v>
      </c>
    </row>
    <row r="125" spans="1:8" x14ac:dyDescent="0.15">
      <c r="A125" s="3">
        <f t="shared" si="18"/>
        <v>0</v>
      </c>
      <c r="B125" s="19">
        <f t="shared" si="19"/>
        <v>0</v>
      </c>
      <c r="E125" s="15">
        <f t="shared" si="20"/>
        <v>7.2222222222222229E-2</v>
      </c>
      <c r="F125" s="3">
        <f t="shared" si="21"/>
        <v>0</v>
      </c>
      <c r="G125" s="3">
        <f t="shared" si="22"/>
        <v>0</v>
      </c>
      <c r="H125" s="22">
        <f t="shared" si="23"/>
        <v>0</v>
      </c>
    </row>
    <row r="126" spans="1:8" x14ac:dyDescent="0.15">
      <c r="A126" s="3">
        <f t="shared" si="18"/>
        <v>0</v>
      </c>
      <c r="B126" s="19">
        <f t="shared" si="19"/>
        <v>0</v>
      </c>
      <c r="E126" s="15">
        <f t="shared" si="20"/>
        <v>7.2222222222222229E-2</v>
      </c>
      <c r="F126" s="3">
        <f t="shared" si="21"/>
        <v>0</v>
      </c>
      <c r="G126" s="3">
        <f t="shared" si="22"/>
        <v>0</v>
      </c>
      <c r="H126" s="22">
        <f t="shared" si="23"/>
        <v>0</v>
      </c>
    </row>
    <row r="127" spans="1:8" x14ac:dyDescent="0.15">
      <c r="A127" s="3">
        <f t="shared" si="18"/>
        <v>0</v>
      </c>
      <c r="B127" s="19">
        <f t="shared" si="19"/>
        <v>0</v>
      </c>
      <c r="E127" s="15">
        <f t="shared" si="20"/>
        <v>7.2222222222222229E-2</v>
      </c>
      <c r="F127" s="3">
        <f t="shared" si="21"/>
        <v>0</v>
      </c>
      <c r="G127" s="3">
        <f t="shared" si="22"/>
        <v>0</v>
      </c>
      <c r="H127" s="22">
        <f t="shared" si="23"/>
        <v>0</v>
      </c>
    </row>
    <row r="128" spans="1:8" x14ac:dyDescent="0.15">
      <c r="A128" s="3">
        <f t="shared" si="18"/>
        <v>0</v>
      </c>
      <c r="B128" s="19">
        <f t="shared" si="19"/>
        <v>0</v>
      </c>
      <c r="E128" s="15">
        <f t="shared" si="20"/>
        <v>7.2222222222222229E-2</v>
      </c>
      <c r="F128" s="3">
        <f t="shared" si="21"/>
        <v>0</v>
      </c>
      <c r="G128" s="3">
        <f t="shared" si="22"/>
        <v>0</v>
      </c>
      <c r="H128" s="22">
        <f t="shared" si="23"/>
        <v>0</v>
      </c>
    </row>
    <row r="129" spans="1:8" x14ac:dyDescent="0.15">
      <c r="A129" s="3">
        <f t="shared" si="18"/>
        <v>0</v>
      </c>
      <c r="B129" s="19">
        <f t="shared" si="19"/>
        <v>0</v>
      </c>
      <c r="E129" s="15">
        <f t="shared" si="20"/>
        <v>7.2222222222222229E-2</v>
      </c>
      <c r="F129" s="3">
        <f t="shared" si="21"/>
        <v>0</v>
      </c>
      <c r="G129" s="3">
        <f t="shared" si="22"/>
        <v>0</v>
      </c>
      <c r="H129" s="22">
        <f t="shared" si="23"/>
        <v>0</v>
      </c>
    </row>
    <row r="130" spans="1:8" x14ac:dyDescent="0.15">
      <c r="A130" s="3">
        <f t="shared" si="18"/>
        <v>0</v>
      </c>
      <c r="B130" s="19">
        <f t="shared" si="19"/>
        <v>0</v>
      </c>
      <c r="E130" s="15">
        <f t="shared" si="20"/>
        <v>7.2222222222222229E-2</v>
      </c>
      <c r="F130" s="3">
        <f t="shared" si="21"/>
        <v>0</v>
      </c>
      <c r="G130" s="3">
        <f t="shared" si="22"/>
        <v>0</v>
      </c>
      <c r="H130" s="22">
        <f t="shared" si="23"/>
        <v>0</v>
      </c>
    </row>
    <row r="131" spans="1:8" x14ac:dyDescent="0.15">
      <c r="A131" s="3">
        <f t="shared" si="18"/>
        <v>0</v>
      </c>
      <c r="B131" s="19">
        <f t="shared" si="19"/>
        <v>0</v>
      </c>
      <c r="E131" s="15">
        <f t="shared" si="20"/>
        <v>7.2222222222222229E-2</v>
      </c>
      <c r="F131" s="3">
        <f t="shared" si="21"/>
        <v>0</v>
      </c>
      <c r="G131" s="3">
        <f t="shared" si="22"/>
        <v>0</v>
      </c>
      <c r="H131" s="22">
        <f t="shared" si="23"/>
        <v>0</v>
      </c>
    </row>
    <row r="132" spans="1:8" x14ac:dyDescent="0.15">
      <c r="A132" s="3">
        <f t="shared" si="18"/>
        <v>0</v>
      </c>
      <c r="B132" s="19">
        <f t="shared" si="19"/>
        <v>0</v>
      </c>
      <c r="E132" s="15">
        <f t="shared" si="20"/>
        <v>7.2222222222222229E-2</v>
      </c>
      <c r="F132" s="3">
        <f t="shared" si="21"/>
        <v>0</v>
      </c>
      <c r="G132" s="3">
        <f t="shared" si="22"/>
        <v>0</v>
      </c>
      <c r="H132" s="22">
        <f t="shared" si="23"/>
        <v>0</v>
      </c>
    </row>
    <row r="133" spans="1:8" x14ac:dyDescent="0.15">
      <c r="A133" s="3">
        <f t="shared" si="18"/>
        <v>0</v>
      </c>
      <c r="B133" s="19">
        <f t="shared" si="19"/>
        <v>0</v>
      </c>
      <c r="E133" s="15">
        <f t="shared" si="20"/>
        <v>7.2222222222222229E-2</v>
      </c>
      <c r="F133" s="3">
        <f t="shared" si="21"/>
        <v>0</v>
      </c>
      <c r="G133" s="3">
        <f t="shared" si="22"/>
        <v>0</v>
      </c>
      <c r="H133" s="22">
        <f t="shared" si="23"/>
        <v>0</v>
      </c>
    </row>
    <row r="134" spans="1:8" x14ac:dyDescent="0.15">
      <c r="A134" s="3">
        <f t="shared" si="18"/>
        <v>0</v>
      </c>
      <c r="B134" s="19">
        <f t="shared" si="19"/>
        <v>0</v>
      </c>
      <c r="E134" s="15">
        <f t="shared" si="20"/>
        <v>7.2222222222222229E-2</v>
      </c>
      <c r="F134" s="3">
        <f t="shared" si="21"/>
        <v>0</v>
      </c>
      <c r="G134" s="3">
        <f t="shared" si="22"/>
        <v>0</v>
      </c>
      <c r="H134" s="22">
        <f t="shared" si="23"/>
        <v>0</v>
      </c>
    </row>
    <row r="135" spans="1:8" x14ac:dyDescent="0.15">
      <c r="A135" s="3">
        <f t="shared" si="18"/>
        <v>0</v>
      </c>
      <c r="B135" s="19">
        <f t="shared" si="19"/>
        <v>0</v>
      </c>
      <c r="E135" s="15">
        <f t="shared" si="20"/>
        <v>7.2222222222222229E-2</v>
      </c>
      <c r="F135" s="3">
        <f t="shared" si="21"/>
        <v>0</v>
      </c>
      <c r="G135" s="3">
        <f t="shared" si="22"/>
        <v>0</v>
      </c>
      <c r="H135" s="22">
        <f t="shared" si="23"/>
        <v>0</v>
      </c>
    </row>
    <row r="136" spans="1:8" x14ac:dyDescent="0.15">
      <c r="A136" s="3">
        <f t="shared" si="18"/>
        <v>0</v>
      </c>
      <c r="B136" s="19">
        <f t="shared" si="19"/>
        <v>0</v>
      </c>
      <c r="E136" s="15">
        <f t="shared" si="20"/>
        <v>7.2222222222222229E-2</v>
      </c>
      <c r="F136" s="3">
        <f t="shared" si="21"/>
        <v>0</v>
      </c>
      <c r="G136" s="3">
        <f t="shared" si="22"/>
        <v>0</v>
      </c>
      <c r="H136" s="22">
        <f t="shared" si="23"/>
        <v>0</v>
      </c>
    </row>
    <row r="137" spans="1:8" x14ac:dyDescent="0.15">
      <c r="A137" s="3">
        <f t="shared" si="18"/>
        <v>0</v>
      </c>
      <c r="B137" s="19">
        <f t="shared" si="19"/>
        <v>0</v>
      </c>
      <c r="E137" s="15">
        <f t="shared" si="20"/>
        <v>7.2222222222222229E-2</v>
      </c>
      <c r="F137" s="3">
        <f t="shared" si="21"/>
        <v>0</v>
      </c>
      <c r="G137" s="3">
        <f t="shared" si="22"/>
        <v>0</v>
      </c>
      <c r="H137" s="22">
        <f t="shared" si="23"/>
        <v>0</v>
      </c>
    </row>
    <row r="138" spans="1:8" x14ac:dyDescent="0.15">
      <c r="A138" s="3">
        <f t="shared" si="18"/>
        <v>0</v>
      </c>
      <c r="B138" s="19">
        <f t="shared" si="19"/>
        <v>0</v>
      </c>
      <c r="E138" s="15">
        <f t="shared" si="20"/>
        <v>7.2222222222222229E-2</v>
      </c>
      <c r="F138" s="3">
        <f t="shared" si="21"/>
        <v>0</v>
      </c>
      <c r="G138" s="3">
        <f t="shared" si="22"/>
        <v>0</v>
      </c>
      <c r="H138" s="22">
        <f t="shared" si="23"/>
        <v>0</v>
      </c>
    </row>
    <row r="139" spans="1:8" x14ac:dyDescent="0.15">
      <c r="A139" s="3">
        <f t="shared" si="18"/>
        <v>0</v>
      </c>
      <c r="B139" s="19">
        <f t="shared" si="19"/>
        <v>0</v>
      </c>
      <c r="E139" s="15">
        <f t="shared" si="20"/>
        <v>7.2222222222222229E-2</v>
      </c>
      <c r="F139" s="3">
        <f t="shared" si="21"/>
        <v>0</v>
      </c>
      <c r="G139" s="3">
        <f t="shared" si="22"/>
        <v>0</v>
      </c>
      <c r="H139" s="22">
        <f t="shared" si="23"/>
        <v>0</v>
      </c>
    </row>
    <row r="140" spans="1:8" x14ac:dyDescent="0.15">
      <c r="A140" s="3">
        <f t="shared" si="18"/>
        <v>0</v>
      </c>
      <c r="B140" s="19">
        <f t="shared" si="19"/>
        <v>0</v>
      </c>
      <c r="E140" s="15">
        <f t="shared" si="20"/>
        <v>7.2222222222222229E-2</v>
      </c>
      <c r="F140" s="3">
        <f t="shared" si="21"/>
        <v>0</v>
      </c>
      <c r="G140" s="3">
        <f t="shared" si="22"/>
        <v>0</v>
      </c>
      <c r="H140" s="22">
        <f t="shared" si="23"/>
        <v>0</v>
      </c>
    </row>
    <row r="141" spans="1:8" x14ac:dyDescent="0.15">
      <c r="A141" s="3">
        <f t="shared" si="18"/>
        <v>0</v>
      </c>
      <c r="B141" s="19">
        <f t="shared" si="19"/>
        <v>0</v>
      </c>
      <c r="E141" s="15">
        <f t="shared" si="20"/>
        <v>7.2222222222222229E-2</v>
      </c>
      <c r="F141" s="3">
        <f t="shared" si="21"/>
        <v>0</v>
      </c>
      <c r="G141" s="3">
        <f t="shared" si="22"/>
        <v>0</v>
      </c>
      <c r="H141" s="22">
        <f t="shared" si="23"/>
        <v>0</v>
      </c>
    </row>
    <row r="142" spans="1:8" x14ac:dyDescent="0.15">
      <c r="A142" s="3">
        <f t="shared" si="18"/>
        <v>0</v>
      </c>
      <c r="B142" s="19">
        <f t="shared" si="19"/>
        <v>0</v>
      </c>
      <c r="E142" s="15">
        <f t="shared" si="20"/>
        <v>7.2222222222222229E-2</v>
      </c>
      <c r="F142" s="3">
        <f t="shared" si="21"/>
        <v>0</v>
      </c>
      <c r="G142" s="3">
        <f t="shared" si="22"/>
        <v>0</v>
      </c>
      <c r="H142" s="22">
        <f t="shared" si="23"/>
        <v>0</v>
      </c>
    </row>
    <row r="143" spans="1:8" x14ac:dyDescent="0.15">
      <c r="A143" s="3">
        <f t="shared" si="18"/>
        <v>0</v>
      </c>
      <c r="B143" s="19">
        <f t="shared" si="19"/>
        <v>0</v>
      </c>
      <c r="E143" s="15">
        <f t="shared" si="20"/>
        <v>7.2222222222222229E-2</v>
      </c>
      <c r="F143" s="3">
        <f t="shared" si="21"/>
        <v>0</v>
      </c>
      <c r="G143" s="3">
        <f t="shared" si="22"/>
        <v>0</v>
      </c>
      <c r="H143" s="22">
        <f t="shared" si="23"/>
        <v>0</v>
      </c>
    </row>
    <row r="144" spans="1:8" x14ac:dyDescent="0.15">
      <c r="A144" s="3">
        <f t="shared" si="18"/>
        <v>0</v>
      </c>
      <c r="B144" s="19">
        <f t="shared" si="19"/>
        <v>0</v>
      </c>
      <c r="E144" s="15">
        <f t="shared" si="20"/>
        <v>7.2222222222222229E-2</v>
      </c>
      <c r="F144" s="3">
        <f t="shared" si="21"/>
        <v>0</v>
      </c>
      <c r="G144" s="3">
        <f t="shared" si="22"/>
        <v>0</v>
      </c>
      <c r="H144" s="22">
        <f t="shared" si="23"/>
        <v>0</v>
      </c>
    </row>
    <row r="145" spans="1:8" x14ac:dyDescent="0.15">
      <c r="A145" s="3">
        <f t="shared" si="18"/>
        <v>0</v>
      </c>
      <c r="B145" s="19">
        <f t="shared" si="19"/>
        <v>0</v>
      </c>
      <c r="E145" s="15">
        <f t="shared" si="20"/>
        <v>7.2222222222222229E-2</v>
      </c>
      <c r="F145" s="3">
        <f t="shared" si="21"/>
        <v>0</v>
      </c>
      <c r="G145" s="3">
        <f t="shared" si="22"/>
        <v>0</v>
      </c>
      <c r="H145" s="22">
        <f t="shared" si="23"/>
        <v>0</v>
      </c>
    </row>
    <row r="146" spans="1:8" x14ac:dyDescent="0.15">
      <c r="A146" s="3">
        <f t="shared" ref="A146:A177" si="24">B146*60</f>
        <v>0</v>
      </c>
      <c r="B146" s="19">
        <f t="shared" ref="B146:B177" si="25">IF(C146&gt;B$9,(C146-B$9)*1440,0)</f>
        <v>0</v>
      </c>
      <c r="E146" s="15">
        <f t="shared" ref="E146:E177" si="26">D146-$F$3</f>
        <v>7.2222222222222229E-2</v>
      </c>
      <c r="F146" s="3">
        <f t="shared" si="21"/>
        <v>0</v>
      </c>
      <c r="G146" s="3">
        <f t="shared" si="22"/>
        <v>0</v>
      </c>
      <c r="H146" s="22">
        <f t="shared" si="23"/>
        <v>0</v>
      </c>
    </row>
    <row r="147" spans="1:8" x14ac:dyDescent="0.15">
      <c r="A147" s="3">
        <f t="shared" si="24"/>
        <v>0</v>
      </c>
      <c r="B147" s="19">
        <f t="shared" si="25"/>
        <v>0</v>
      </c>
      <c r="E147" s="15">
        <f t="shared" si="26"/>
        <v>7.2222222222222229E-2</v>
      </c>
      <c r="F147" s="3">
        <f t="shared" ref="F147:F178" si="27">IF(A148&gt;0,(A148-A146)/2,0)</f>
        <v>0</v>
      </c>
      <c r="G147" s="3">
        <f t="shared" ref="G147:G178" si="28">IF((F148-F147&gt;-0.01),E147*F147,0)</f>
        <v>0</v>
      </c>
      <c r="H147" s="22">
        <f t="shared" ref="H147:H178" si="29">G147*$B$3/10^6</f>
        <v>0</v>
      </c>
    </row>
    <row r="148" spans="1:8" x14ac:dyDescent="0.15">
      <c r="A148" s="3">
        <f t="shared" si="24"/>
        <v>0</v>
      </c>
      <c r="B148" s="19">
        <f t="shared" si="25"/>
        <v>0</v>
      </c>
      <c r="E148" s="15">
        <f t="shared" si="26"/>
        <v>7.2222222222222229E-2</v>
      </c>
      <c r="F148" s="3">
        <f t="shared" si="27"/>
        <v>0</v>
      </c>
      <c r="G148" s="3">
        <f t="shared" si="28"/>
        <v>0</v>
      </c>
      <c r="H148" s="22">
        <f t="shared" si="29"/>
        <v>0</v>
      </c>
    </row>
    <row r="149" spans="1:8" x14ac:dyDescent="0.15">
      <c r="A149" s="3">
        <f t="shared" si="24"/>
        <v>0</v>
      </c>
      <c r="B149" s="19">
        <f t="shared" si="25"/>
        <v>0</v>
      </c>
      <c r="E149" s="15">
        <f t="shared" si="26"/>
        <v>7.2222222222222229E-2</v>
      </c>
      <c r="F149" s="3">
        <f t="shared" si="27"/>
        <v>0</v>
      </c>
      <c r="G149" s="3">
        <f t="shared" si="28"/>
        <v>0</v>
      </c>
      <c r="H149" s="22">
        <f t="shared" si="29"/>
        <v>0</v>
      </c>
    </row>
    <row r="150" spans="1:8" x14ac:dyDescent="0.15">
      <c r="A150" s="3">
        <f t="shared" si="24"/>
        <v>0</v>
      </c>
      <c r="B150" s="19">
        <f t="shared" si="25"/>
        <v>0</v>
      </c>
      <c r="E150" s="15">
        <f t="shared" si="26"/>
        <v>7.2222222222222229E-2</v>
      </c>
      <c r="F150" s="3">
        <f t="shared" si="27"/>
        <v>0</v>
      </c>
      <c r="G150" s="3">
        <f t="shared" si="28"/>
        <v>0</v>
      </c>
      <c r="H150" s="22">
        <f t="shared" si="29"/>
        <v>0</v>
      </c>
    </row>
    <row r="151" spans="1:8" x14ac:dyDescent="0.15">
      <c r="A151" s="3">
        <f t="shared" si="24"/>
        <v>0</v>
      </c>
      <c r="B151" s="19">
        <f t="shared" si="25"/>
        <v>0</v>
      </c>
      <c r="E151" s="15">
        <f t="shared" si="26"/>
        <v>7.2222222222222229E-2</v>
      </c>
      <c r="F151" s="3">
        <f t="shared" si="27"/>
        <v>0</v>
      </c>
      <c r="G151" s="3">
        <f t="shared" si="28"/>
        <v>0</v>
      </c>
      <c r="H151" s="22">
        <f t="shared" si="29"/>
        <v>0</v>
      </c>
    </row>
    <row r="152" spans="1:8" x14ac:dyDescent="0.15">
      <c r="A152" s="3">
        <f t="shared" si="24"/>
        <v>0</v>
      </c>
      <c r="B152" s="19">
        <f t="shared" si="25"/>
        <v>0</v>
      </c>
      <c r="E152" s="15">
        <f t="shared" si="26"/>
        <v>7.2222222222222229E-2</v>
      </c>
      <c r="F152" s="3">
        <f t="shared" si="27"/>
        <v>0</v>
      </c>
      <c r="G152" s="3">
        <f t="shared" si="28"/>
        <v>0</v>
      </c>
      <c r="H152" s="22">
        <f t="shared" si="29"/>
        <v>0</v>
      </c>
    </row>
    <row r="153" spans="1:8" x14ac:dyDescent="0.15">
      <c r="A153" s="3">
        <f t="shared" si="24"/>
        <v>0</v>
      </c>
      <c r="B153" s="19">
        <f t="shared" si="25"/>
        <v>0</v>
      </c>
      <c r="E153" s="15">
        <f t="shared" si="26"/>
        <v>7.2222222222222229E-2</v>
      </c>
      <c r="F153" s="3">
        <f t="shared" si="27"/>
        <v>0</v>
      </c>
      <c r="G153" s="3">
        <f t="shared" si="28"/>
        <v>0</v>
      </c>
      <c r="H153" s="22">
        <f t="shared" si="29"/>
        <v>0</v>
      </c>
    </row>
    <row r="154" spans="1:8" x14ac:dyDescent="0.15">
      <c r="A154" s="3">
        <f t="shared" si="24"/>
        <v>0</v>
      </c>
      <c r="B154" s="19">
        <f t="shared" si="25"/>
        <v>0</v>
      </c>
      <c r="E154" s="15">
        <f t="shared" si="26"/>
        <v>7.2222222222222229E-2</v>
      </c>
      <c r="F154" s="3">
        <f t="shared" si="27"/>
        <v>0</v>
      </c>
      <c r="G154" s="3">
        <f t="shared" si="28"/>
        <v>0</v>
      </c>
      <c r="H154" s="22">
        <f t="shared" si="29"/>
        <v>0</v>
      </c>
    </row>
    <row r="155" spans="1:8" x14ac:dyDescent="0.15">
      <c r="A155" s="3">
        <f t="shared" si="24"/>
        <v>0</v>
      </c>
      <c r="B155" s="19">
        <f t="shared" si="25"/>
        <v>0</v>
      </c>
      <c r="E155" s="15">
        <f t="shared" si="26"/>
        <v>7.2222222222222229E-2</v>
      </c>
      <c r="F155" s="3">
        <f t="shared" si="27"/>
        <v>0</v>
      </c>
      <c r="G155" s="3">
        <f t="shared" si="28"/>
        <v>0</v>
      </c>
      <c r="H155" s="22">
        <f t="shared" si="29"/>
        <v>0</v>
      </c>
    </row>
    <row r="156" spans="1:8" x14ac:dyDescent="0.15">
      <c r="A156" s="3">
        <f t="shared" si="24"/>
        <v>0</v>
      </c>
      <c r="B156" s="19">
        <f t="shared" si="25"/>
        <v>0</v>
      </c>
      <c r="E156" s="15">
        <f t="shared" si="26"/>
        <v>7.2222222222222229E-2</v>
      </c>
      <c r="F156" s="3">
        <f t="shared" si="27"/>
        <v>0</v>
      </c>
      <c r="G156" s="3">
        <f t="shared" si="28"/>
        <v>0</v>
      </c>
      <c r="H156" s="22">
        <f t="shared" si="29"/>
        <v>0</v>
      </c>
    </row>
    <row r="157" spans="1:8" x14ac:dyDescent="0.15">
      <c r="A157" s="3">
        <f t="shared" si="24"/>
        <v>0</v>
      </c>
      <c r="B157" s="19">
        <f t="shared" si="25"/>
        <v>0</v>
      </c>
      <c r="E157" s="15">
        <f t="shared" si="26"/>
        <v>7.2222222222222229E-2</v>
      </c>
      <c r="F157" s="3">
        <f t="shared" si="27"/>
        <v>0</v>
      </c>
      <c r="G157" s="3">
        <f t="shared" si="28"/>
        <v>0</v>
      </c>
      <c r="H157" s="22">
        <f t="shared" si="29"/>
        <v>0</v>
      </c>
    </row>
    <row r="158" spans="1:8" x14ac:dyDescent="0.15">
      <c r="A158" s="3">
        <f t="shared" si="24"/>
        <v>0</v>
      </c>
      <c r="B158" s="19">
        <f t="shared" si="25"/>
        <v>0</v>
      </c>
      <c r="E158" s="15">
        <f t="shared" si="26"/>
        <v>7.2222222222222229E-2</v>
      </c>
      <c r="F158" s="3">
        <f t="shared" si="27"/>
        <v>0</v>
      </c>
      <c r="G158" s="3">
        <f t="shared" si="28"/>
        <v>0</v>
      </c>
      <c r="H158" s="22">
        <f t="shared" si="29"/>
        <v>0</v>
      </c>
    </row>
    <row r="159" spans="1:8" x14ac:dyDescent="0.15">
      <c r="A159" s="3">
        <f t="shared" si="24"/>
        <v>0</v>
      </c>
      <c r="B159" s="19">
        <f t="shared" si="25"/>
        <v>0</v>
      </c>
      <c r="E159" s="15">
        <f t="shared" si="26"/>
        <v>7.2222222222222229E-2</v>
      </c>
      <c r="F159" s="3">
        <f t="shared" si="27"/>
        <v>0</v>
      </c>
      <c r="G159" s="3">
        <f t="shared" si="28"/>
        <v>0</v>
      </c>
      <c r="H159" s="22">
        <f t="shared" si="29"/>
        <v>0</v>
      </c>
    </row>
    <row r="160" spans="1:8" x14ac:dyDescent="0.15">
      <c r="A160" s="3">
        <f t="shared" si="24"/>
        <v>0</v>
      </c>
      <c r="B160" s="19">
        <f t="shared" si="25"/>
        <v>0</v>
      </c>
      <c r="E160" s="15">
        <f t="shared" si="26"/>
        <v>7.2222222222222229E-2</v>
      </c>
      <c r="F160" s="3">
        <f t="shared" si="27"/>
        <v>0</v>
      </c>
      <c r="G160" s="3">
        <f t="shared" si="28"/>
        <v>0</v>
      </c>
      <c r="H160" s="22">
        <f t="shared" si="29"/>
        <v>0</v>
      </c>
    </row>
    <row r="161" spans="1:8" x14ac:dyDescent="0.15">
      <c r="A161" s="3">
        <f t="shared" si="24"/>
        <v>0</v>
      </c>
      <c r="B161" s="19">
        <f t="shared" si="25"/>
        <v>0</v>
      </c>
      <c r="E161" s="15">
        <f t="shared" si="26"/>
        <v>7.2222222222222229E-2</v>
      </c>
      <c r="F161" s="3">
        <f t="shared" si="27"/>
        <v>0</v>
      </c>
      <c r="G161" s="3">
        <f t="shared" si="28"/>
        <v>0</v>
      </c>
      <c r="H161" s="22">
        <f t="shared" si="29"/>
        <v>0</v>
      </c>
    </row>
    <row r="162" spans="1:8" x14ac:dyDescent="0.15">
      <c r="A162" s="3">
        <f t="shared" si="24"/>
        <v>0</v>
      </c>
      <c r="B162" s="19">
        <f t="shared" si="25"/>
        <v>0</v>
      </c>
      <c r="E162" s="15">
        <f t="shared" si="26"/>
        <v>7.2222222222222229E-2</v>
      </c>
      <c r="F162" s="3">
        <f t="shared" si="27"/>
        <v>0</v>
      </c>
      <c r="G162" s="3">
        <f t="shared" si="28"/>
        <v>0</v>
      </c>
      <c r="H162" s="22">
        <f t="shared" si="29"/>
        <v>0</v>
      </c>
    </row>
    <row r="163" spans="1:8" x14ac:dyDescent="0.15">
      <c r="A163" s="3">
        <f t="shared" si="24"/>
        <v>0</v>
      </c>
      <c r="B163" s="19">
        <f t="shared" si="25"/>
        <v>0</v>
      </c>
      <c r="E163" s="15">
        <f t="shared" si="26"/>
        <v>7.2222222222222229E-2</v>
      </c>
      <c r="F163" s="3">
        <f t="shared" si="27"/>
        <v>0</v>
      </c>
      <c r="G163" s="3">
        <f t="shared" si="28"/>
        <v>0</v>
      </c>
      <c r="H163" s="22">
        <f t="shared" si="29"/>
        <v>0</v>
      </c>
    </row>
    <row r="164" spans="1:8" x14ac:dyDescent="0.15">
      <c r="A164" s="3">
        <f t="shared" si="24"/>
        <v>0</v>
      </c>
      <c r="B164" s="19">
        <f t="shared" si="25"/>
        <v>0</v>
      </c>
      <c r="E164" s="15">
        <f t="shared" si="26"/>
        <v>7.2222222222222229E-2</v>
      </c>
      <c r="F164" s="3">
        <f t="shared" si="27"/>
        <v>0</v>
      </c>
      <c r="G164" s="3">
        <f t="shared" si="28"/>
        <v>0</v>
      </c>
      <c r="H164" s="22">
        <f t="shared" si="29"/>
        <v>0</v>
      </c>
    </row>
    <row r="165" spans="1:8" x14ac:dyDescent="0.15">
      <c r="A165" s="3">
        <f t="shared" si="24"/>
        <v>0</v>
      </c>
      <c r="B165" s="19">
        <f t="shared" si="25"/>
        <v>0</v>
      </c>
      <c r="E165" s="15">
        <f t="shared" si="26"/>
        <v>7.2222222222222229E-2</v>
      </c>
      <c r="F165" s="3">
        <f t="shared" si="27"/>
        <v>0</v>
      </c>
      <c r="G165" s="3">
        <f t="shared" si="28"/>
        <v>0</v>
      </c>
      <c r="H165" s="22">
        <f t="shared" si="29"/>
        <v>0</v>
      </c>
    </row>
    <row r="166" spans="1:8" x14ac:dyDescent="0.15">
      <c r="A166" s="3">
        <f t="shared" si="24"/>
        <v>0</v>
      </c>
      <c r="B166" s="19">
        <f t="shared" si="25"/>
        <v>0</v>
      </c>
      <c r="E166" s="15">
        <f t="shared" si="26"/>
        <v>7.2222222222222229E-2</v>
      </c>
      <c r="F166" s="3">
        <f t="shared" si="27"/>
        <v>0</v>
      </c>
      <c r="G166" s="3">
        <f t="shared" si="28"/>
        <v>0</v>
      </c>
      <c r="H166" s="22">
        <f t="shared" si="29"/>
        <v>0</v>
      </c>
    </row>
    <row r="167" spans="1:8" x14ac:dyDescent="0.15">
      <c r="A167" s="3">
        <f t="shared" si="24"/>
        <v>0</v>
      </c>
      <c r="B167" s="19">
        <f t="shared" si="25"/>
        <v>0</v>
      </c>
      <c r="E167" s="15">
        <f t="shared" si="26"/>
        <v>7.2222222222222229E-2</v>
      </c>
      <c r="F167" s="3">
        <f t="shared" si="27"/>
        <v>0</v>
      </c>
      <c r="G167" s="3">
        <f t="shared" si="28"/>
        <v>0</v>
      </c>
      <c r="H167" s="22">
        <f t="shared" si="29"/>
        <v>0</v>
      </c>
    </row>
    <row r="168" spans="1:8" x14ac:dyDescent="0.15">
      <c r="A168" s="3">
        <f t="shared" si="24"/>
        <v>0</v>
      </c>
      <c r="B168" s="19">
        <f t="shared" si="25"/>
        <v>0</v>
      </c>
      <c r="E168" s="15">
        <f t="shared" si="26"/>
        <v>7.2222222222222229E-2</v>
      </c>
      <c r="F168" s="3">
        <f t="shared" si="27"/>
        <v>0</v>
      </c>
      <c r="G168" s="3">
        <f t="shared" si="28"/>
        <v>0</v>
      </c>
      <c r="H168" s="22">
        <f t="shared" si="29"/>
        <v>0</v>
      </c>
    </row>
    <row r="169" spans="1:8" x14ac:dyDescent="0.15">
      <c r="A169" s="3">
        <f t="shared" si="24"/>
        <v>0</v>
      </c>
      <c r="B169" s="19">
        <f t="shared" si="25"/>
        <v>0</v>
      </c>
      <c r="E169" s="15">
        <f t="shared" si="26"/>
        <v>7.2222222222222229E-2</v>
      </c>
      <c r="F169" s="3">
        <f t="shared" si="27"/>
        <v>0</v>
      </c>
      <c r="G169" s="3">
        <f t="shared" si="28"/>
        <v>0</v>
      </c>
      <c r="H169" s="22">
        <f t="shared" si="29"/>
        <v>0</v>
      </c>
    </row>
    <row r="170" spans="1:8" x14ac:dyDescent="0.15">
      <c r="A170" s="3">
        <f t="shared" si="24"/>
        <v>0</v>
      </c>
      <c r="B170" s="19">
        <f t="shared" si="25"/>
        <v>0</v>
      </c>
      <c r="E170" s="15">
        <f t="shared" si="26"/>
        <v>7.2222222222222229E-2</v>
      </c>
      <c r="F170" s="3">
        <f t="shared" si="27"/>
        <v>0</v>
      </c>
      <c r="G170" s="3">
        <f t="shared" si="28"/>
        <v>0</v>
      </c>
      <c r="H170" s="22">
        <f t="shared" si="29"/>
        <v>0</v>
      </c>
    </row>
    <row r="171" spans="1:8" x14ac:dyDescent="0.15">
      <c r="A171" s="3">
        <f t="shared" si="24"/>
        <v>0</v>
      </c>
      <c r="B171" s="19">
        <f t="shared" si="25"/>
        <v>0</v>
      </c>
      <c r="E171" s="15">
        <f t="shared" si="26"/>
        <v>7.2222222222222229E-2</v>
      </c>
      <c r="F171" s="3">
        <f t="shared" si="27"/>
        <v>0</v>
      </c>
      <c r="G171" s="3">
        <f t="shared" si="28"/>
        <v>0</v>
      </c>
      <c r="H171" s="22">
        <f t="shared" si="29"/>
        <v>0</v>
      </c>
    </row>
    <row r="172" spans="1:8" x14ac:dyDescent="0.15">
      <c r="A172" s="3">
        <f t="shared" si="24"/>
        <v>0</v>
      </c>
      <c r="B172" s="19">
        <f t="shared" si="25"/>
        <v>0</v>
      </c>
      <c r="E172" s="15">
        <f t="shared" si="26"/>
        <v>7.2222222222222229E-2</v>
      </c>
      <c r="F172" s="3">
        <f t="shared" si="27"/>
        <v>0</v>
      </c>
      <c r="G172" s="3">
        <f t="shared" si="28"/>
        <v>0</v>
      </c>
      <c r="H172" s="22">
        <f t="shared" si="29"/>
        <v>0</v>
      </c>
    </row>
    <row r="173" spans="1:8" x14ac:dyDescent="0.15">
      <c r="A173" s="3">
        <f t="shared" si="24"/>
        <v>0</v>
      </c>
      <c r="B173" s="19">
        <f t="shared" si="25"/>
        <v>0</v>
      </c>
      <c r="E173" s="15">
        <f t="shared" si="26"/>
        <v>7.2222222222222229E-2</v>
      </c>
      <c r="F173" s="3">
        <f t="shared" si="27"/>
        <v>0</v>
      </c>
      <c r="G173" s="3">
        <f t="shared" si="28"/>
        <v>0</v>
      </c>
      <c r="H173" s="22">
        <f t="shared" si="29"/>
        <v>0</v>
      </c>
    </row>
    <row r="174" spans="1:8" x14ac:dyDescent="0.15">
      <c r="A174" s="3">
        <f t="shared" si="24"/>
        <v>0</v>
      </c>
      <c r="B174" s="19">
        <f t="shared" si="25"/>
        <v>0</v>
      </c>
      <c r="E174" s="15">
        <f t="shared" si="26"/>
        <v>7.2222222222222229E-2</v>
      </c>
      <c r="F174" s="3">
        <f t="shared" si="27"/>
        <v>0</v>
      </c>
      <c r="G174" s="3">
        <f t="shared" si="28"/>
        <v>0</v>
      </c>
      <c r="H174" s="22">
        <f t="shared" si="29"/>
        <v>0</v>
      </c>
    </row>
    <row r="175" spans="1:8" x14ac:dyDescent="0.15">
      <c r="A175" s="3">
        <f t="shared" si="24"/>
        <v>0</v>
      </c>
      <c r="B175" s="19">
        <f t="shared" si="25"/>
        <v>0</v>
      </c>
      <c r="E175" s="15">
        <f t="shared" si="26"/>
        <v>7.2222222222222229E-2</v>
      </c>
      <c r="F175" s="3">
        <f t="shared" si="27"/>
        <v>0</v>
      </c>
      <c r="G175" s="3">
        <f t="shared" si="28"/>
        <v>0</v>
      </c>
      <c r="H175" s="22">
        <f t="shared" si="29"/>
        <v>0</v>
      </c>
    </row>
    <row r="176" spans="1:8" x14ac:dyDescent="0.15">
      <c r="A176" s="3">
        <f t="shared" si="24"/>
        <v>0</v>
      </c>
      <c r="B176" s="19">
        <f t="shared" si="25"/>
        <v>0</v>
      </c>
      <c r="E176" s="15">
        <f t="shared" si="26"/>
        <v>7.2222222222222229E-2</v>
      </c>
      <c r="F176" s="3">
        <f t="shared" si="27"/>
        <v>0</v>
      </c>
      <c r="G176" s="3">
        <f t="shared" si="28"/>
        <v>0</v>
      </c>
      <c r="H176" s="22">
        <f t="shared" si="29"/>
        <v>0</v>
      </c>
    </row>
    <row r="177" spans="1:8" x14ac:dyDescent="0.15">
      <c r="A177" s="3">
        <f t="shared" si="24"/>
        <v>0</v>
      </c>
      <c r="B177" s="19">
        <f t="shared" si="25"/>
        <v>0</v>
      </c>
      <c r="E177" s="15">
        <f t="shared" si="26"/>
        <v>7.2222222222222229E-2</v>
      </c>
      <c r="F177" s="3">
        <f t="shared" si="27"/>
        <v>0</v>
      </c>
      <c r="G177" s="3">
        <f t="shared" si="28"/>
        <v>0</v>
      </c>
      <c r="H177" s="22">
        <f t="shared" si="29"/>
        <v>0</v>
      </c>
    </row>
    <row r="178" spans="1:8" x14ac:dyDescent="0.15">
      <c r="A178" s="3">
        <f t="shared" ref="A178:A209" si="30">B178*60</f>
        <v>0</v>
      </c>
      <c r="B178" s="19">
        <f t="shared" ref="B178:B209" si="31">IF(C178&gt;B$9,(C178-B$9)*1440,0)</f>
        <v>0</v>
      </c>
      <c r="E178" s="15">
        <f t="shared" ref="E178:E209" si="32">D178-$F$3</f>
        <v>7.2222222222222229E-2</v>
      </c>
      <c r="F178" s="3">
        <f t="shared" si="27"/>
        <v>0</v>
      </c>
      <c r="G178" s="3">
        <f t="shared" si="28"/>
        <v>0</v>
      </c>
      <c r="H178" s="22">
        <f t="shared" si="29"/>
        <v>0</v>
      </c>
    </row>
    <row r="179" spans="1:8" x14ac:dyDescent="0.15">
      <c r="A179" s="3">
        <f t="shared" si="30"/>
        <v>0</v>
      </c>
      <c r="B179" s="19">
        <f t="shared" si="31"/>
        <v>0</v>
      </c>
      <c r="E179" s="15">
        <f t="shared" si="32"/>
        <v>7.2222222222222229E-2</v>
      </c>
      <c r="F179" s="3">
        <f t="shared" ref="F179:F210" si="33">IF(A180&gt;0,(A180-A178)/2,0)</f>
        <v>0</v>
      </c>
      <c r="G179" s="3">
        <f t="shared" ref="G179:G210" si="34">IF((F180-F179&gt;-0.01),E179*F179,0)</f>
        <v>0</v>
      </c>
      <c r="H179" s="22">
        <f t="shared" ref="H179:H210" si="35">G179*$B$3/10^6</f>
        <v>0</v>
      </c>
    </row>
    <row r="180" spans="1:8" x14ac:dyDescent="0.15">
      <c r="A180" s="3">
        <f t="shared" si="30"/>
        <v>0</v>
      </c>
      <c r="B180" s="19">
        <f t="shared" si="31"/>
        <v>0</v>
      </c>
      <c r="E180" s="15">
        <f t="shared" si="32"/>
        <v>7.2222222222222229E-2</v>
      </c>
      <c r="F180" s="3">
        <f t="shared" si="33"/>
        <v>0</v>
      </c>
      <c r="G180" s="3">
        <f t="shared" si="34"/>
        <v>0</v>
      </c>
      <c r="H180" s="22">
        <f t="shared" si="35"/>
        <v>0</v>
      </c>
    </row>
    <row r="181" spans="1:8" x14ac:dyDescent="0.15">
      <c r="A181" s="3">
        <f t="shared" si="30"/>
        <v>0</v>
      </c>
      <c r="B181" s="19">
        <f t="shared" si="31"/>
        <v>0</v>
      </c>
      <c r="E181" s="15">
        <f t="shared" si="32"/>
        <v>7.2222222222222229E-2</v>
      </c>
      <c r="F181" s="3">
        <f t="shared" si="33"/>
        <v>0</v>
      </c>
      <c r="G181" s="3">
        <f t="shared" si="34"/>
        <v>0</v>
      </c>
      <c r="H181" s="22">
        <f t="shared" si="35"/>
        <v>0</v>
      </c>
    </row>
    <row r="182" spans="1:8" x14ac:dyDescent="0.15">
      <c r="A182" s="3">
        <f t="shared" si="30"/>
        <v>0</v>
      </c>
      <c r="B182" s="19">
        <f t="shared" si="31"/>
        <v>0</v>
      </c>
      <c r="E182" s="15">
        <f t="shared" si="32"/>
        <v>7.2222222222222229E-2</v>
      </c>
      <c r="F182" s="3">
        <f t="shared" si="33"/>
        <v>0</v>
      </c>
      <c r="G182" s="3">
        <f t="shared" si="34"/>
        <v>0</v>
      </c>
      <c r="H182" s="22">
        <f t="shared" si="35"/>
        <v>0</v>
      </c>
    </row>
    <row r="183" spans="1:8" x14ac:dyDescent="0.15">
      <c r="A183" s="3">
        <f t="shared" si="30"/>
        <v>0</v>
      </c>
      <c r="B183" s="19">
        <f t="shared" si="31"/>
        <v>0</v>
      </c>
      <c r="E183" s="15">
        <f t="shared" si="32"/>
        <v>7.2222222222222229E-2</v>
      </c>
      <c r="F183" s="3">
        <f t="shared" si="33"/>
        <v>0</v>
      </c>
      <c r="G183" s="3">
        <f t="shared" si="34"/>
        <v>0</v>
      </c>
      <c r="H183" s="22">
        <f t="shared" si="35"/>
        <v>0</v>
      </c>
    </row>
    <row r="184" spans="1:8" x14ac:dyDescent="0.15">
      <c r="A184" s="3">
        <f t="shared" si="30"/>
        <v>0</v>
      </c>
      <c r="B184" s="19">
        <f t="shared" si="31"/>
        <v>0</v>
      </c>
      <c r="E184" s="15">
        <f t="shared" si="32"/>
        <v>7.2222222222222229E-2</v>
      </c>
      <c r="F184" s="3">
        <f t="shared" si="33"/>
        <v>0</v>
      </c>
      <c r="G184" s="3">
        <f t="shared" si="34"/>
        <v>0</v>
      </c>
      <c r="H184" s="22">
        <f t="shared" si="35"/>
        <v>0</v>
      </c>
    </row>
    <row r="185" spans="1:8" x14ac:dyDescent="0.15">
      <c r="A185" s="3">
        <f t="shared" si="30"/>
        <v>0</v>
      </c>
      <c r="B185" s="19">
        <f t="shared" si="31"/>
        <v>0</v>
      </c>
      <c r="E185" s="15">
        <f t="shared" si="32"/>
        <v>7.2222222222222229E-2</v>
      </c>
      <c r="F185" s="3">
        <f t="shared" si="33"/>
        <v>0</v>
      </c>
      <c r="G185" s="3">
        <f t="shared" si="34"/>
        <v>0</v>
      </c>
      <c r="H185" s="22">
        <f t="shared" si="35"/>
        <v>0</v>
      </c>
    </row>
    <row r="186" spans="1:8" x14ac:dyDescent="0.15">
      <c r="A186" s="3">
        <f t="shared" si="30"/>
        <v>0</v>
      </c>
      <c r="B186" s="19">
        <f t="shared" si="31"/>
        <v>0</v>
      </c>
      <c r="E186" s="15">
        <f t="shared" si="32"/>
        <v>7.2222222222222229E-2</v>
      </c>
      <c r="F186" s="3">
        <f t="shared" si="33"/>
        <v>0</v>
      </c>
      <c r="G186" s="3">
        <f t="shared" si="34"/>
        <v>0</v>
      </c>
      <c r="H186" s="22">
        <f t="shared" si="35"/>
        <v>0</v>
      </c>
    </row>
    <row r="187" spans="1:8" x14ac:dyDescent="0.15">
      <c r="A187" s="3">
        <f t="shared" si="30"/>
        <v>0</v>
      </c>
      <c r="B187" s="19">
        <f t="shared" si="31"/>
        <v>0</v>
      </c>
      <c r="E187" s="15">
        <f t="shared" si="32"/>
        <v>7.2222222222222229E-2</v>
      </c>
      <c r="F187" s="3">
        <f t="shared" si="33"/>
        <v>0</v>
      </c>
      <c r="G187" s="3">
        <f t="shared" si="34"/>
        <v>0</v>
      </c>
      <c r="H187" s="22">
        <f t="shared" si="35"/>
        <v>0</v>
      </c>
    </row>
    <row r="188" spans="1:8" x14ac:dyDescent="0.15">
      <c r="A188" s="3">
        <f t="shared" si="30"/>
        <v>0</v>
      </c>
      <c r="B188" s="19">
        <f t="shared" si="31"/>
        <v>0</v>
      </c>
      <c r="E188" s="15">
        <f t="shared" si="32"/>
        <v>7.2222222222222229E-2</v>
      </c>
      <c r="F188" s="3">
        <f t="shared" si="33"/>
        <v>0</v>
      </c>
      <c r="G188" s="3">
        <f t="shared" si="34"/>
        <v>0</v>
      </c>
      <c r="H188" s="22">
        <f t="shared" si="35"/>
        <v>0</v>
      </c>
    </row>
    <row r="189" spans="1:8" x14ac:dyDescent="0.15">
      <c r="A189" s="3">
        <f t="shared" si="30"/>
        <v>0</v>
      </c>
      <c r="B189" s="19">
        <f t="shared" si="31"/>
        <v>0</v>
      </c>
      <c r="E189" s="15">
        <f t="shared" si="32"/>
        <v>7.2222222222222229E-2</v>
      </c>
      <c r="F189" s="3">
        <f t="shared" si="33"/>
        <v>0</v>
      </c>
      <c r="G189" s="3">
        <f t="shared" si="34"/>
        <v>0</v>
      </c>
      <c r="H189" s="22">
        <f t="shared" si="35"/>
        <v>0</v>
      </c>
    </row>
    <row r="190" spans="1:8" x14ac:dyDescent="0.15">
      <c r="A190" s="3">
        <f t="shared" si="30"/>
        <v>0</v>
      </c>
      <c r="B190" s="19">
        <f t="shared" si="31"/>
        <v>0</v>
      </c>
      <c r="E190" s="15">
        <f t="shared" si="32"/>
        <v>7.2222222222222229E-2</v>
      </c>
      <c r="F190" s="3">
        <f t="shared" si="33"/>
        <v>0</v>
      </c>
      <c r="G190" s="3">
        <f t="shared" si="34"/>
        <v>0</v>
      </c>
      <c r="H190" s="22">
        <f t="shared" si="35"/>
        <v>0</v>
      </c>
    </row>
    <row r="191" spans="1:8" x14ac:dyDescent="0.15">
      <c r="A191" s="3">
        <f t="shared" si="30"/>
        <v>0</v>
      </c>
      <c r="B191" s="19">
        <f t="shared" si="31"/>
        <v>0</v>
      </c>
      <c r="E191" s="15">
        <f t="shared" si="32"/>
        <v>7.2222222222222229E-2</v>
      </c>
      <c r="F191" s="3">
        <f t="shared" si="33"/>
        <v>0</v>
      </c>
      <c r="G191" s="3">
        <f t="shared" si="34"/>
        <v>0</v>
      </c>
      <c r="H191" s="22">
        <f t="shared" si="35"/>
        <v>0</v>
      </c>
    </row>
    <row r="192" spans="1:8" x14ac:dyDescent="0.15">
      <c r="A192" s="3">
        <f t="shared" si="30"/>
        <v>0</v>
      </c>
      <c r="B192" s="19">
        <f t="shared" si="31"/>
        <v>0</v>
      </c>
      <c r="E192" s="15">
        <f t="shared" si="32"/>
        <v>7.2222222222222229E-2</v>
      </c>
      <c r="F192" s="3">
        <f t="shared" si="33"/>
        <v>0</v>
      </c>
      <c r="G192" s="3">
        <f t="shared" si="34"/>
        <v>0</v>
      </c>
      <c r="H192" s="22">
        <f t="shared" si="35"/>
        <v>0</v>
      </c>
    </row>
    <row r="193" spans="1:8" x14ac:dyDescent="0.15">
      <c r="A193" s="3">
        <f t="shared" si="30"/>
        <v>0</v>
      </c>
      <c r="B193" s="19">
        <f t="shared" si="31"/>
        <v>0</v>
      </c>
      <c r="E193" s="15">
        <f t="shared" si="32"/>
        <v>7.2222222222222229E-2</v>
      </c>
      <c r="F193" s="3">
        <f t="shared" si="33"/>
        <v>0</v>
      </c>
      <c r="G193" s="3">
        <f t="shared" si="34"/>
        <v>0</v>
      </c>
      <c r="H193" s="22">
        <f t="shared" si="35"/>
        <v>0</v>
      </c>
    </row>
    <row r="194" spans="1:8" x14ac:dyDescent="0.15">
      <c r="A194" s="3">
        <f t="shared" si="30"/>
        <v>0</v>
      </c>
      <c r="B194" s="19">
        <f t="shared" si="31"/>
        <v>0</v>
      </c>
      <c r="E194" s="15">
        <f t="shared" si="32"/>
        <v>7.2222222222222229E-2</v>
      </c>
      <c r="F194" s="3">
        <f t="shared" si="33"/>
        <v>0</v>
      </c>
      <c r="G194" s="3">
        <f t="shared" si="34"/>
        <v>0</v>
      </c>
      <c r="H194" s="22">
        <f t="shared" si="35"/>
        <v>0</v>
      </c>
    </row>
    <row r="195" spans="1:8" x14ac:dyDescent="0.15">
      <c r="A195" s="3">
        <f t="shared" si="30"/>
        <v>0</v>
      </c>
      <c r="B195" s="19">
        <f t="shared" si="31"/>
        <v>0</v>
      </c>
      <c r="E195" s="15">
        <f t="shared" si="32"/>
        <v>7.2222222222222229E-2</v>
      </c>
      <c r="F195" s="3">
        <f t="shared" si="33"/>
        <v>0</v>
      </c>
      <c r="G195" s="3">
        <f t="shared" si="34"/>
        <v>0</v>
      </c>
      <c r="H195" s="22">
        <f t="shared" si="35"/>
        <v>0</v>
      </c>
    </row>
    <row r="196" spans="1:8" x14ac:dyDescent="0.15">
      <c r="A196" s="3">
        <f t="shared" si="30"/>
        <v>0</v>
      </c>
      <c r="B196" s="19">
        <f t="shared" si="31"/>
        <v>0</v>
      </c>
      <c r="E196" s="15">
        <f t="shared" si="32"/>
        <v>7.2222222222222229E-2</v>
      </c>
      <c r="F196" s="3">
        <f t="shared" si="33"/>
        <v>0</v>
      </c>
      <c r="G196" s="3">
        <f t="shared" si="34"/>
        <v>0</v>
      </c>
      <c r="H196" s="22">
        <f t="shared" si="35"/>
        <v>0</v>
      </c>
    </row>
    <row r="197" spans="1:8" x14ac:dyDescent="0.15">
      <c r="A197" s="3">
        <f t="shared" si="30"/>
        <v>0</v>
      </c>
      <c r="B197" s="19">
        <f t="shared" si="31"/>
        <v>0</v>
      </c>
      <c r="E197" s="15">
        <f t="shared" si="32"/>
        <v>7.2222222222222229E-2</v>
      </c>
      <c r="F197" s="3">
        <f t="shared" si="33"/>
        <v>0</v>
      </c>
      <c r="G197" s="3">
        <f t="shared" si="34"/>
        <v>0</v>
      </c>
      <c r="H197" s="22">
        <f t="shared" si="35"/>
        <v>0</v>
      </c>
    </row>
    <row r="198" spans="1:8" x14ac:dyDescent="0.15">
      <c r="A198" s="3">
        <f t="shared" si="30"/>
        <v>0</v>
      </c>
      <c r="B198" s="19">
        <f t="shared" si="31"/>
        <v>0</v>
      </c>
      <c r="E198" s="15">
        <f t="shared" si="32"/>
        <v>7.2222222222222229E-2</v>
      </c>
      <c r="F198" s="3">
        <f t="shared" si="33"/>
        <v>0</v>
      </c>
      <c r="G198" s="3">
        <f t="shared" si="34"/>
        <v>0</v>
      </c>
      <c r="H198" s="22">
        <f t="shared" si="35"/>
        <v>0</v>
      </c>
    </row>
    <row r="199" spans="1:8" x14ac:dyDescent="0.15">
      <c r="A199" s="3">
        <f t="shared" si="30"/>
        <v>0</v>
      </c>
      <c r="B199" s="19">
        <f t="shared" si="31"/>
        <v>0</v>
      </c>
      <c r="E199" s="15">
        <f t="shared" si="32"/>
        <v>7.2222222222222229E-2</v>
      </c>
      <c r="F199" s="3">
        <f t="shared" si="33"/>
        <v>0</v>
      </c>
      <c r="G199" s="3">
        <f t="shared" si="34"/>
        <v>0</v>
      </c>
      <c r="H199" s="22">
        <f t="shared" si="35"/>
        <v>0</v>
      </c>
    </row>
    <row r="200" spans="1:8" x14ac:dyDescent="0.15">
      <c r="A200" s="3">
        <f t="shared" si="30"/>
        <v>0</v>
      </c>
      <c r="B200" s="19">
        <f t="shared" si="31"/>
        <v>0</v>
      </c>
      <c r="E200" s="15">
        <f t="shared" si="32"/>
        <v>7.2222222222222229E-2</v>
      </c>
      <c r="F200" s="3">
        <f t="shared" si="33"/>
        <v>0</v>
      </c>
      <c r="G200" s="3">
        <f t="shared" si="34"/>
        <v>0</v>
      </c>
      <c r="H200" s="22">
        <f t="shared" si="35"/>
        <v>0</v>
      </c>
    </row>
    <row r="201" spans="1:8" x14ac:dyDescent="0.15">
      <c r="A201" s="3">
        <f t="shared" si="30"/>
        <v>0</v>
      </c>
      <c r="B201" s="19">
        <f t="shared" si="31"/>
        <v>0</v>
      </c>
      <c r="E201" s="15">
        <f t="shared" si="32"/>
        <v>7.2222222222222229E-2</v>
      </c>
      <c r="F201" s="3">
        <f t="shared" si="33"/>
        <v>0</v>
      </c>
      <c r="G201" s="3">
        <f t="shared" si="34"/>
        <v>0</v>
      </c>
      <c r="H201" s="22">
        <f t="shared" si="35"/>
        <v>0</v>
      </c>
    </row>
    <row r="202" spans="1:8" x14ac:dyDescent="0.15">
      <c r="A202" s="3">
        <f t="shared" si="30"/>
        <v>0</v>
      </c>
      <c r="B202" s="19">
        <f t="shared" si="31"/>
        <v>0</v>
      </c>
      <c r="E202" s="15">
        <f t="shared" si="32"/>
        <v>7.2222222222222229E-2</v>
      </c>
      <c r="F202" s="3">
        <f t="shared" si="33"/>
        <v>0</v>
      </c>
      <c r="G202" s="3">
        <f t="shared" si="34"/>
        <v>0</v>
      </c>
      <c r="H202" s="22">
        <f t="shared" si="35"/>
        <v>0</v>
      </c>
    </row>
    <row r="203" spans="1:8" x14ac:dyDescent="0.15">
      <c r="A203" s="3">
        <f t="shared" si="30"/>
        <v>0</v>
      </c>
      <c r="B203" s="19">
        <f t="shared" si="31"/>
        <v>0</v>
      </c>
      <c r="E203" s="15">
        <f t="shared" si="32"/>
        <v>7.2222222222222229E-2</v>
      </c>
      <c r="F203" s="3">
        <f t="shared" si="33"/>
        <v>0</v>
      </c>
      <c r="G203" s="3">
        <f t="shared" si="34"/>
        <v>0</v>
      </c>
      <c r="H203" s="22">
        <f t="shared" si="35"/>
        <v>0</v>
      </c>
    </row>
    <row r="204" spans="1:8" x14ac:dyDescent="0.15">
      <c r="A204" s="3">
        <f t="shared" si="30"/>
        <v>0</v>
      </c>
      <c r="B204" s="19">
        <f t="shared" si="31"/>
        <v>0</v>
      </c>
      <c r="E204" s="15">
        <f t="shared" si="32"/>
        <v>7.2222222222222229E-2</v>
      </c>
      <c r="F204" s="3">
        <f t="shared" si="33"/>
        <v>0</v>
      </c>
      <c r="G204" s="3">
        <f t="shared" si="34"/>
        <v>0</v>
      </c>
      <c r="H204" s="22">
        <f t="shared" si="35"/>
        <v>0</v>
      </c>
    </row>
    <row r="205" spans="1:8" x14ac:dyDescent="0.15">
      <c r="A205" s="3">
        <f t="shared" si="30"/>
        <v>0</v>
      </c>
      <c r="B205" s="19">
        <f t="shared" si="31"/>
        <v>0</v>
      </c>
      <c r="E205" s="15">
        <f t="shared" si="32"/>
        <v>7.2222222222222229E-2</v>
      </c>
      <c r="F205" s="3">
        <f t="shared" si="33"/>
        <v>0</v>
      </c>
      <c r="G205" s="3">
        <f t="shared" si="34"/>
        <v>0</v>
      </c>
      <c r="H205" s="22">
        <f t="shared" si="35"/>
        <v>0</v>
      </c>
    </row>
    <row r="206" spans="1:8" x14ac:dyDescent="0.15">
      <c r="A206" s="3">
        <f t="shared" si="30"/>
        <v>0</v>
      </c>
      <c r="B206" s="19">
        <f t="shared" si="31"/>
        <v>0</v>
      </c>
      <c r="E206" s="15">
        <f t="shared" si="32"/>
        <v>7.2222222222222229E-2</v>
      </c>
      <c r="F206" s="3">
        <f t="shared" si="33"/>
        <v>0</v>
      </c>
      <c r="G206" s="3">
        <f t="shared" si="34"/>
        <v>0</v>
      </c>
      <c r="H206" s="22">
        <f t="shared" si="35"/>
        <v>0</v>
      </c>
    </row>
    <row r="207" spans="1:8" x14ac:dyDescent="0.15">
      <c r="A207" s="3">
        <f t="shared" si="30"/>
        <v>0</v>
      </c>
      <c r="B207" s="19">
        <f t="shared" si="31"/>
        <v>0</v>
      </c>
      <c r="E207" s="15">
        <f t="shared" si="32"/>
        <v>7.2222222222222229E-2</v>
      </c>
      <c r="F207" s="3">
        <f t="shared" si="33"/>
        <v>0</v>
      </c>
      <c r="G207" s="3">
        <f t="shared" si="34"/>
        <v>0</v>
      </c>
      <c r="H207" s="22">
        <f t="shared" si="35"/>
        <v>0</v>
      </c>
    </row>
    <row r="208" spans="1:8" x14ac:dyDescent="0.15">
      <c r="A208" s="3">
        <f t="shared" si="30"/>
        <v>0</v>
      </c>
      <c r="B208" s="19">
        <f t="shared" si="31"/>
        <v>0</v>
      </c>
      <c r="E208" s="15">
        <f t="shared" si="32"/>
        <v>7.2222222222222229E-2</v>
      </c>
      <c r="F208" s="3">
        <f t="shared" si="33"/>
        <v>0</v>
      </c>
      <c r="G208" s="3">
        <f t="shared" si="34"/>
        <v>0</v>
      </c>
      <c r="H208" s="22">
        <f t="shared" si="35"/>
        <v>0</v>
      </c>
    </row>
    <row r="209" spans="1:9" x14ac:dyDescent="0.15">
      <c r="A209" s="3">
        <f t="shared" si="30"/>
        <v>0</v>
      </c>
      <c r="B209" s="19">
        <f t="shared" si="31"/>
        <v>0</v>
      </c>
      <c r="E209" s="15">
        <f t="shared" si="32"/>
        <v>7.2222222222222229E-2</v>
      </c>
      <c r="F209" s="3">
        <f t="shared" si="33"/>
        <v>0</v>
      </c>
      <c r="G209" s="3">
        <f t="shared" si="34"/>
        <v>0</v>
      </c>
      <c r="H209" s="22">
        <f t="shared" si="35"/>
        <v>0</v>
      </c>
    </row>
    <row r="210" spans="1:9" x14ac:dyDescent="0.15">
      <c r="A210" s="3">
        <f>B210*60</f>
        <v>0</v>
      </c>
      <c r="B210" s="19">
        <f>IF(C210&gt;B$9,(C210-B$9)*1440,0)</f>
        <v>0</v>
      </c>
      <c r="E210" s="15">
        <f>D210-$F$3</f>
        <v>7.2222222222222229E-2</v>
      </c>
      <c r="F210" s="3">
        <f t="shared" si="33"/>
        <v>0</v>
      </c>
      <c r="G210" s="3">
        <f t="shared" si="34"/>
        <v>0</v>
      </c>
      <c r="H210" s="22">
        <f t="shared" si="35"/>
        <v>0</v>
      </c>
    </row>
    <row r="212" spans="1:9" x14ac:dyDescent="0.15">
      <c r="H212" s="22">
        <f>SUM(H19:H210)</f>
        <v>12.33</v>
      </c>
      <c r="I212" t="s">
        <v>49</v>
      </c>
    </row>
    <row r="213" spans="1:9" x14ac:dyDescent="0.15">
      <c r="H213" s="22">
        <f>H212*5</f>
        <v>61.65</v>
      </c>
      <c r="I213" t="s">
        <v>50</v>
      </c>
    </row>
  </sheetData>
  <phoneticPr fontId="0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13"/>
  <sheetViews>
    <sheetView workbookViewId="0">
      <pane ySplit="10300" topLeftCell="A203"/>
      <selection activeCell="B4" sqref="B4"/>
      <selection pane="bottomLeft" activeCell="E49" sqref="E49:E66"/>
    </sheetView>
  </sheetViews>
  <sheetFormatPr baseColWidth="10" defaultColWidth="11" defaultRowHeight="13" x14ac:dyDescent="0.15"/>
  <cols>
    <col min="1" max="1" width="14.33203125" customWidth="1"/>
    <col min="2" max="2" width="23.6640625" customWidth="1"/>
    <col min="3" max="3" width="18.33203125" customWidth="1"/>
    <col min="4" max="4" width="6.83203125" customWidth="1"/>
    <col min="5" max="5" width="7.5" customWidth="1"/>
    <col min="6" max="6" width="6.83203125" customWidth="1"/>
    <col min="7" max="7" width="9.5" customWidth="1"/>
    <col min="8" max="8" width="7.83203125" customWidth="1"/>
  </cols>
  <sheetData>
    <row r="1" spans="1:17" x14ac:dyDescent="0.15">
      <c r="A1" s="27" t="s">
        <v>53</v>
      </c>
      <c r="J1" t="s">
        <v>0</v>
      </c>
      <c r="L1" t="s">
        <v>1</v>
      </c>
    </row>
    <row r="2" spans="1:17" x14ac:dyDescent="0.15">
      <c r="B2" s="27" t="s">
        <v>19</v>
      </c>
      <c r="C2" s="27"/>
      <c r="E2" s="4" t="s">
        <v>7</v>
      </c>
      <c r="F2" s="5">
        <f>SUM(G19:G203)</f>
        <v>355.26111068262253</v>
      </c>
      <c r="J2" s="1" t="s">
        <v>2</v>
      </c>
    </row>
    <row r="3" spans="1:17" ht="17" x14ac:dyDescent="0.3">
      <c r="A3" s="10" t="s">
        <v>14</v>
      </c>
      <c r="B3" s="12">
        <f>B5*0.2*1000000/F2</f>
        <v>61757.392915433418</v>
      </c>
      <c r="C3" s="11" t="s">
        <v>12</v>
      </c>
      <c r="E3" s="16" t="s">
        <v>22</v>
      </c>
      <c r="F3" s="17">
        <f>AVERAGE(D18:D35)</f>
        <v>-2.7777777777777776E-2</v>
      </c>
      <c r="G3" s="28">
        <f>MIN(B18:B210)</f>
        <v>0</v>
      </c>
      <c r="H3" s="20" t="s">
        <v>24</v>
      </c>
      <c r="J3" s="2" t="s">
        <v>21</v>
      </c>
      <c r="K3" t="s">
        <v>20</v>
      </c>
    </row>
    <row r="4" spans="1:17" ht="17" x14ac:dyDescent="0.3">
      <c r="A4" s="10" t="s">
        <v>14</v>
      </c>
      <c r="B4" s="13">
        <f>B3*0.0353147</f>
        <v>2180.9438035906564</v>
      </c>
      <c r="C4" s="11" t="s">
        <v>13</v>
      </c>
      <c r="F4" s="17">
        <f>F3</f>
        <v>-2.7777777777777776E-2</v>
      </c>
      <c r="G4" s="28">
        <f>MAX(B18:B210)</f>
        <v>5.8666666655335575</v>
      </c>
      <c r="H4" s="20" t="s">
        <v>23</v>
      </c>
      <c r="J4" s="2" t="s">
        <v>3</v>
      </c>
      <c r="K4" t="s">
        <v>4</v>
      </c>
    </row>
    <row r="5" spans="1:17" x14ac:dyDescent="0.15">
      <c r="A5" s="7" t="s">
        <v>15</v>
      </c>
      <c r="B5" s="29">
        <v>109.7</v>
      </c>
      <c r="C5" t="s">
        <v>40</v>
      </c>
      <c r="D5" s="30" t="s">
        <v>30</v>
      </c>
      <c r="F5" s="6"/>
      <c r="G5" s="6"/>
      <c r="H5" s="6"/>
      <c r="J5" s="2" t="s">
        <v>5</v>
      </c>
      <c r="K5" t="s">
        <v>6</v>
      </c>
    </row>
    <row r="6" spans="1:17" x14ac:dyDescent="0.15">
      <c r="A6" s="7" t="s">
        <v>41</v>
      </c>
      <c r="B6" s="29">
        <v>1</v>
      </c>
      <c r="C6" t="s">
        <v>42</v>
      </c>
      <c r="D6" s="30" t="s">
        <v>46</v>
      </c>
      <c r="F6" s="6"/>
      <c r="G6" s="6"/>
      <c r="H6" s="6"/>
      <c r="J6" s="2"/>
    </row>
    <row r="7" spans="1:17" x14ac:dyDescent="0.15">
      <c r="A7" s="7" t="s">
        <v>45</v>
      </c>
      <c r="B7" s="31">
        <f>(B5*0.2)/(B6+(0.001*B5/1.19))</f>
        <v>20.088174194044779</v>
      </c>
      <c r="C7" t="s">
        <v>44</v>
      </c>
      <c r="D7" s="30" t="s">
        <v>47</v>
      </c>
      <c r="F7" s="6"/>
      <c r="G7" s="6"/>
      <c r="H7" s="6"/>
      <c r="J7" s="2"/>
      <c r="Q7">
        <f>22/250</f>
        <v>8.7999999999999995E-2</v>
      </c>
    </row>
    <row r="8" spans="1:17" x14ac:dyDescent="0.15">
      <c r="A8" s="7" t="s">
        <v>43</v>
      </c>
      <c r="B8" s="32"/>
      <c r="C8" t="s">
        <v>44</v>
      </c>
      <c r="D8" s="30"/>
      <c r="F8" s="6"/>
      <c r="G8" s="6"/>
      <c r="H8" s="6"/>
      <c r="J8" s="23"/>
      <c r="K8" s="23"/>
      <c r="M8" s="23"/>
      <c r="N8" s="23"/>
      <c r="O8" s="23"/>
    </row>
    <row r="9" spans="1:17" x14ac:dyDescent="0.15">
      <c r="A9" s="7" t="s">
        <v>27</v>
      </c>
      <c r="B9" s="32">
        <v>38533.654166666667</v>
      </c>
      <c r="C9" s="33"/>
      <c r="D9" s="34" t="s">
        <v>26</v>
      </c>
      <c r="F9" s="6"/>
      <c r="G9" s="6"/>
      <c r="H9" s="6"/>
      <c r="J9" s="24"/>
      <c r="K9" s="25"/>
      <c r="L9" s="26"/>
      <c r="M9" s="15"/>
      <c r="N9" s="24"/>
      <c r="O9" s="24"/>
    </row>
    <row r="10" spans="1:17" x14ac:dyDescent="0.15">
      <c r="A10" s="7" t="s">
        <v>28</v>
      </c>
      <c r="B10" s="35" t="s">
        <v>58</v>
      </c>
      <c r="C10" s="33"/>
      <c r="D10" s="30" t="s">
        <v>29</v>
      </c>
      <c r="F10" s="6"/>
      <c r="G10" s="6"/>
      <c r="H10" s="6"/>
      <c r="J10" s="2"/>
    </row>
    <row r="11" spans="1:17" x14ac:dyDescent="0.15">
      <c r="A11" s="7" t="s">
        <v>37</v>
      </c>
      <c r="B11" s="36"/>
      <c r="D11" s="30" t="s">
        <v>34</v>
      </c>
      <c r="F11" s="6"/>
      <c r="G11" s="6"/>
      <c r="H11" s="6"/>
      <c r="J11" s="2"/>
    </row>
    <row r="12" spans="1:17" x14ac:dyDescent="0.15">
      <c r="A12" s="7" t="s">
        <v>38</v>
      </c>
      <c r="B12" s="36"/>
      <c r="D12" s="30" t="s">
        <v>35</v>
      </c>
      <c r="F12" s="6"/>
      <c r="G12" s="6"/>
      <c r="H12" s="6"/>
      <c r="J12" s="2"/>
    </row>
    <row r="13" spans="1:17" x14ac:dyDescent="0.15">
      <c r="A13" s="7" t="s">
        <v>39</v>
      </c>
      <c r="B13" s="36"/>
      <c r="D13" s="30" t="s">
        <v>36</v>
      </c>
      <c r="F13" s="6"/>
      <c r="G13" s="6"/>
      <c r="H13" s="6"/>
      <c r="J13" s="2"/>
    </row>
    <row r="14" spans="1:17" x14ac:dyDescent="0.15">
      <c r="A14" s="7" t="s">
        <v>52</v>
      </c>
      <c r="B14" s="37"/>
      <c r="C14" s="30" t="s">
        <v>33</v>
      </c>
      <c r="D14" s="33" t="s">
        <v>51</v>
      </c>
      <c r="F14" s="6"/>
      <c r="G14" s="6"/>
      <c r="H14" s="6"/>
      <c r="J14" s="2"/>
    </row>
    <row r="15" spans="1:17" x14ac:dyDescent="0.15">
      <c r="A15" s="38" t="s">
        <v>31</v>
      </c>
      <c r="B15" s="39">
        <v>3</v>
      </c>
      <c r="C15" s="33"/>
      <c r="D15" s="30" t="s">
        <v>32</v>
      </c>
      <c r="F15" s="6"/>
      <c r="G15" s="6"/>
      <c r="H15" s="6"/>
      <c r="J15" s="2"/>
    </row>
    <row r="16" spans="1:17" x14ac:dyDescent="0.15">
      <c r="A16" s="34" t="s">
        <v>8</v>
      </c>
      <c r="B16" s="6"/>
      <c r="C16" s="6"/>
      <c r="D16" s="6"/>
      <c r="E16" s="6"/>
      <c r="F16" s="6"/>
      <c r="G16" s="6"/>
      <c r="H16" s="6"/>
    </row>
    <row r="17" spans="1:8" ht="56" x14ac:dyDescent="0.15">
      <c r="A17" s="8" t="s">
        <v>17</v>
      </c>
      <c r="B17" s="14" t="s">
        <v>16</v>
      </c>
      <c r="C17" s="18" t="s">
        <v>25</v>
      </c>
      <c r="D17" s="14" t="s">
        <v>18</v>
      </c>
      <c r="E17" s="8" t="s">
        <v>9</v>
      </c>
      <c r="F17" s="9" t="s">
        <v>10</v>
      </c>
      <c r="G17" s="8" t="s">
        <v>11</v>
      </c>
      <c r="H17" s="21" t="s">
        <v>48</v>
      </c>
    </row>
    <row r="18" spans="1:8" x14ac:dyDescent="0.15">
      <c r="A18" s="3">
        <f t="shared" ref="A18:A49" si="0">B18*60</f>
        <v>0</v>
      </c>
      <c r="B18" s="19">
        <f t="shared" ref="B18:B49" si="1">IF(C18&gt;B$9,(C18-B$9)*1440,0)</f>
        <v>0</v>
      </c>
      <c r="C18" s="40">
        <v>38533.652106481481</v>
      </c>
      <c r="D18">
        <v>0</v>
      </c>
      <c r="E18" s="15">
        <f t="shared" ref="E18:E49" si="2">D18-$F$3</f>
        <v>2.7777777777777776E-2</v>
      </c>
    </row>
    <row r="19" spans="1:8" x14ac:dyDescent="0.15">
      <c r="A19" s="3">
        <f t="shared" si="0"/>
        <v>0</v>
      </c>
      <c r="B19" s="19">
        <f t="shared" si="1"/>
        <v>0</v>
      </c>
      <c r="C19" s="40">
        <v>38533.652222222219</v>
      </c>
      <c r="D19">
        <v>0</v>
      </c>
      <c r="E19" s="15">
        <f t="shared" si="2"/>
        <v>2.7777777777777776E-2</v>
      </c>
      <c r="F19" s="3">
        <f t="shared" ref="F19:F50" si="3">IF(A20&gt;0,(A20-A18)/2,0)</f>
        <v>0</v>
      </c>
      <c r="G19" s="3">
        <f t="shared" ref="G19:G50" si="4">IF((F20-F19&gt;-0.01),E19*F19,0)</f>
        <v>0</v>
      </c>
      <c r="H19" s="22">
        <f t="shared" ref="H19:H50" si="5">G19*$B$3/10^6</f>
        <v>0</v>
      </c>
    </row>
    <row r="20" spans="1:8" x14ac:dyDescent="0.15">
      <c r="A20" s="3">
        <f t="shared" si="0"/>
        <v>0</v>
      </c>
      <c r="B20" s="19">
        <f t="shared" si="1"/>
        <v>0</v>
      </c>
      <c r="C20" s="40">
        <v>38533.652337962965</v>
      </c>
      <c r="D20">
        <v>0</v>
      </c>
      <c r="E20" s="15">
        <f t="shared" si="2"/>
        <v>2.7777777777777776E-2</v>
      </c>
      <c r="F20" s="3">
        <f t="shared" si="3"/>
        <v>0</v>
      </c>
      <c r="G20" s="3">
        <f t="shared" si="4"/>
        <v>0</v>
      </c>
      <c r="H20" s="22">
        <f t="shared" si="5"/>
        <v>0</v>
      </c>
    </row>
    <row r="21" spans="1:8" x14ac:dyDescent="0.15">
      <c r="A21" s="3">
        <f t="shared" si="0"/>
        <v>0</v>
      </c>
      <c r="B21" s="19">
        <f t="shared" si="1"/>
        <v>0</v>
      </c>
      <c r="C21" s="40">
        <v>38533.652453703704</v>
      </c>
      <c r="D21">
        <v>0</v>
      </c>
      <c r="E21" s="15">
        <f t="shared" si="2"/>
        <v>2.7777777777777776E-2</v>
      </c>
      <c r="F21" s="3">
        <f t="shared" si="3"/>
        <v>0</v>
      </c>
      <c r="G21" s="3">
        <f t="shared" si="4"/>
        <v>0</v>
      </c>
      <c r="H21" s="22">
        <f t="shared" si="5"/>
        <v>0</v>
      </c>
    </row>
    <row r="22" spans="1:8" x14ac:dyDescent="0.15">
      <c r="A22" s="3">
        <f t="shared" si="0"/>
        <v>0</v>
      </c>
      <c r="B22" s="19">
        <f t="shared" si="1"/>
        <v>0</v>
      </c>
      <c r="C22" s="40">
        <v>38533.652569444443</v>
      </c>
      <c r="D22">
        <v>0.1</v>
      </c>
      <c r="E22" s="15">
        <f t="shared" si="2"/>
        <v>0.12777777777777777</v>
      </c>
      <c r="F22" s="3">
        <f t="shared" si="3"/>
        <v>0</v>
      </c>
      <c r="G22" s="3">
        <f t="shared" si="4"/>
        <v>0</v>
      </c>
      <c r="H22" s="22">
        <f t="shared" si="5"/>
        <v>0</v>
      </c>
    </row>
    <row r="23" spans="1:8" x14ac:dyDescent="0.15">
      <c r="A23" s="3">
        <f t="shared" si="0"/>
        <v>0</v>
      </c>
      <c r="B23" s="19">
        <f t="shared" si="1"/>
        <v>0</v>
      </c>
      <c r="C23" s="40">
        <v>38533.652685185189</v>
      </c>
      <c r="D23">
        <v>0.1</v>
      </c>
      <c r="E23" s="15">
        <f t="shared" si="2"/>
        <v>0.12777777777777777</v>
      </c>
      <c r="F23" s="3">
        <f t="shared" si="3"/>
        <v>0</v>
      </c>
      <c r="G23" s="3">
        <f t="shared" si="4"/>
        <v>0</v>
      </c>
      <c r="H23" s="22">
        <f t="shared" si="5"/>
        <v>0</v>
      </c>
    </row>
    <row r="24" spans="1:8" x14ac:dyDescent="0.15">
      <c r="A24" s="3">
        <f t="shared" si="0"/>
        <v>0</v>
      </c>
      <c r="B24" s="19">
        <f t="shared" si="1"/>
        <v>0</v>
      </c>
      <c r="C24" s="40">
        <v>38533.652800925927</v>
      </c>
      <c r="D24">
        <v>0.1</v>
      </c>
      <c r="E24" s="15">
        <f t="shared" si="2"/>
        <v>0.12777777777777777</v>
      </c>
      <c r="F24" s="3">
        <f t="shared" si="3"/>
        <v>0</v>
      </c>
      <c r="G24" s="3">
        <f t="shared" si="4"/>
        <v>0</v>
      </c>
      <c r="H24" s="22">
        <f t="shared" si="5"/>
        <v>0</v>
      </c>
    </row>
    <row r="25" spans="1:8" x14ac:dyDescent="0.15">
      <c r="A25" s="3">
        <f t="shared" si="0"/>
        <v>0</v>
      </c>
      <c r="B25" s="19">
        <f t="shared" si="1"/>
        <v>0</v>
      </c>
      <c r="C25" s="40">
        <v>38533.652916666666</v>
      </c>
      <c r="D25">
        <v>0.1</v>
      </c>
      <c r="E25" s="15">
        <f t="shared" si="2"/>
        <v>0.12777777777777777</v>
      </c>
      <c r="F25" s="3">
        <f t="shared" si="3"/>
        <v>0</v>
      </c>
      <c r="G25" s="3">
        <f t="shared" si="4"/>
        <v>0</v>
      </c>
      <c r="H25" s="22">
        <f t="shared" si="5"/>
        <v>0</v>
      </c>
    </row>
    <row r="26" spans="1:8" x14ac:dyDescent="0.15">
      <c r="A26" s="3">
        <f t="shared" si="0"/>
        <v>0</v>
      </c>
      <c r="B26" s="19">
        <f t="shared" si="1"/>
        <v>0</v>
      </c>
      <c r="C26" s="40">
        <v>38533.653032407405</v>
      </c>
      <c r="D26">
        <v>-0.1</v>
      </c>
      <c r="E26" s="15">
        <f t="shared" si="2"/>
        <v>-7.2222222222222229E-2</v>
      </c>
      <c r="F26" s="3">
        <f t="shared" si="3"/>
        <v>0</v>
      </c>
      <c r="G26" s="3">
        <f t="shared" si="4"/>
        <v>0</v>
      </c>
      <c r="H26" s="22">
        <f t="shared" si="5"/>
        <v>0</v>
      </c>
    </row>
    <row r="27" spans="1:8" x14ac:dyDescent="0.15">
      <c r="A27" s="3">
        <f t="shared" si="0"/>
        <v>0</v>
      </c>
      <c r="B27" s="19">
        <f t="shared" si="1"/>
        <v>0</v>
      </c>
      <c r="C27" s="40">
        <v>38533.653148148151</v>
      </c>
      <c r="D27">
        <v>-0.1</v>
      </c>
      <c r="E27" s="15">
        <f t="shared" si="2"/>
        <v>-7.2222222222222229E-2</v>
      </c>
      <c r="F27" s="3">
        <f t="shared" si="3"/>
        <v>0</v>
      </c>
      <c r="G27" s="3">
        <f t="shared" si="4"/>
        <v>0</v>
      </c>
      <c r="H27" s="22">
        <f t="shared" si="5"/>
        <v>0</v>
      </c>
    </row>
    <row r="28" spans="1:8" x14ac:dyDescent="0.15">
      <c r="A28" s="3">
        <f t="shared" si="0"/>
        <v>0</v>
      </c>
      <c r="B28" s="19">
        <f t="shared" si="1"/>
        <v>0</v>
      </c>
      <c r="C28" s="40">
        <v>38533.653263888889</v>
      </c>
      <c r="D28">
        <v>-0.1</v>
      </c>
      <c r="E28" s="15">
        <f t="shared" si="2"/>
        <v>-7.2222222222222229E-2</v>
      </c>
      <c r="F28" s="3">
        <f t="shared" si="3"/>
        <v>0</v>
      </c>
      <c r="G28" s="3">
        <f t="shared" si="4"/>
        <v>0</v>
      </c>
      <c r="H28" s="22">
        <f t="shared" si="5"/>
        <v>0</v>
      </c>
    </row>
    <row r="29" spans="1:8" x14ac:dyDescent="0.15">
      <c r="A29" s="3">
        <f t="shared" si="0"/>
        <v>0</v>
      </c>
      <c r="B29" s="19">
        <f t="shared" si="1"/>
        <v>0</v>
      </c>
      <c r="C29" s="40">
        <v>38533.653379629628</v>
      </c>
      <c r="D29">
        <v>-0.1</v>
      </c>
      <c r="E29" s="15">
        <f t="shared" si="2"/>
        <v>-7.2222222222222229E-2</v>
      </c>
      <c r="F29" s="3">
        <f t="shared" si="3"/>
        <v>0</v>
      </c>
      <c r="G29" s="3">
        <f t="shared" si="4"/>
        <v>0</v>
      </c>
      <c r="H29" s="22">
        <f t="shared" si="5"/>
        <v>0</v>
      </c>
    </row>
    <row r="30" spans="1:8" x14ac:dyDescent="0.15">
      <c r="A30" s="3">
        <f t="shared" si="0"/>
        <v>0</v>
      </c>
      <c r="B30" s="19">
        <f t="shared" si="1"/>
        <v>0</v>
      </c>
      <c r="C30" s="40">
        <v>38533.653495370374</v>
      </c>
      <c r="D30">
        <v>-0.1</v>
      </c>
      <c r="E30" s="15">
        <f t="shared" si="2"/>
        <v>-7.2222222222222229E-2</v>
      </c>
      <c r="F30" s="3">
        <f t="shared" si="3"/>
        <v>0</v>
      </c>
      <c r="G30" s="3">
        <f t="shared" si="4"/>
        <v>0</v>
      </c>
      <c r="H30" s="22">
        <f t="shared" si="5"/>
        <v>0</v>
      </c>
    </row>
    <row r="31" spans="1:8" x14ac:dyDescent="0.15">
      <c r="A31" s="3">
        <f t="shared" si="0"/>
        <v>0</v>
      </c>
      <c r="B31" s="19">
        <f t="shared" si="1"/>
        <v>0</v>
      </c>
      <c r="C31" s="40">
        <v>38533.653611111113</v>
      </c>
      <c r="D31">
        <v>-0.1</v>
      </c>
      <c r="E31" s="15">
        <f t="shared" si="2"/>
        <v>-7.2222222222222229E-2</v>
      </c>
      <c r="F31" s="3">
        <f t="shared" si="3"/>
        <v>0</v>
      </c>
      <c r="G31" s="3">
        <f t="shared" si="4"/>
        <v>0</v>
      </c>
      <c r="H31" s="22">
        <f t="shared" si="5"/>
        <v>0</v>
      </c>
    </row>
    <row r="32" spans="1:8" x14ac:dyDescent="0.15">
      <c r="A32" s="3">
        <f t="shared" si="0"/>
        <v>0</v>
      </c>
      <c r="B32" s="19">
        <f t="shared" si="1"/>
        <v>0</v>
      </c>
      <c r="C32" s="40">
        <v>38533.653726851851</v>
      </c>
      <c r="D32">
        <v>-0.1</v>
      </c>
      <c r="E32" s="15">
        <f t="shared" si="2"/>
        <v>-7.2222222222222229E-2</v>
      </c>
      <c r="F32" s="3">
        <f t="shared" si="3"/>
        <v>0</v>
      </c>
      <c r="G32" s="3">
        <f t="shared" si="4"/>
        <v>0</v>
      </c>
      <c r="H32" s="22">
        <f t="shared" si="5"/>
        <v>0</v>
      </c>
    </row>
    <row r="33" spans="1:8" x14ac:dyDescent="0.15">
      <c r="A33" s="3">
        <f t="shared" si="0"/>
        <v>0</v>
      </c>
      <c r="B33" s="19">
        <f t="shared" si="1"/>
        <v>0</v>
      </c>
      <c r="C33" s="40">
        <v>38533.65384259259</v>
      </c>
      <c r="D33">
        <v>-0.1</v>
      </c>
      <c r="E33" s="15">
        <f t="shared" si="2"/>
        <v>-7.2222222222222229E-2</v>
      </c>
      <c r="F33" s="3">
        <f t="shared" si="3"/>
        <v>0</v>
      </c>
      <c r="G33" s="3">
        <f t="shared" si="4"/>
        <v>0</v>
      </c>
      <c r="H33" s="22">
        <f t="shared" si="5"/>
        <v>0</v>
      </c>
    </row>
    <row r="34" spans="1:8" x14ac:dyDescent="0.15">
      <c r="A34" s="3">
        <f t="shared" si="0"/>
        <v>0</v>
      </c>
      <c r="B34" s="19">
        <f t="shared" si="1"/>
        <v>0</v>
      </c>
      <c r="C34" s="40">
        <v>38533.653958333336</v>
      </c>
      <c r="D34">
        <v>0</v>
      </c>
      <c r="E34" s="15">
        <f t="shared" si="2"/>
        <v>2.7777777777777776E-2</v>
      </c>
      <c r="F34" s="3">
        <f t="shared" si="3"/>
        <v>0</v>
      </c>
      <c r="G34" s="3">
        <f t="shared" si="4"/>
        <v>0</v>
      </c>
      <c r="H34" s="22">
        <f t="shared" si="5"/>
        <v>0</v>
      </c>
    </row>
    <row r="35" spans="1:8" x14ac:dyDescent="0.15">
      <c r="A35" s="3">
        <f t="shared" si="0"/>
        <v>0</v>
      </c>
      <c r="B35" s="19">
        <f t="shared" si="1"/>
        <v>0</v>
      </c>
      <c r="C35" s="40">
        <v>38533.654074074075</v>
      </c>
      <c r="D35">
        <v>-0.1</v>
      </c>
      <c r="E35" s="15">
        <f t="shared" si="2"/>
        <v>-7.2222222222222229E-2</v>
      </c>
      <c r="F35" s="3">
        <f t="shared" si="3"/>
        <v>0.9999999194405973</v>
      </c>
      <c r="G35" s="3">
        <f t="shared" si="4"/>
        <v>-7.2222216404043152E-2</v>
      </c>
      <c r="H35" s="22">
        <f t="shared" si="5"/>
        <v>-4.4602557956879537E-3</v>
      </c>
    </row>
    <row r="36" spans="1:8" x14ac:dyDescent="0.15">
      <c r="A36" s="3">
        <f t="shared" si="0"/>
        <v>1.9999998388811946</v>
      </c>
      <c r="B36" s="19">
        <f t="shared" si="1"/>
        <v>3.333333064801991E-2</v>
      </c>
      <c r="C36" s="40">
        <v>38533.654189814813</v>
      </c>
      <c r="D36">
        <v>0</v>
      </c>
      <c r="E36" s="15">
        <f t="shared" si="2"/>
        <v>2.7777777777777776E-2</v>
      </c>
      <c r="F36" s="3">
        <f t="shared" si="3"/>
        <v>5.9999998309649527</v>
      </c>
      <c r="G36" s="3">
        <f t="shared" si="4"/>
        <v>0.16666666197124869</v>
      </c>
      <c r="H36" s="22">
        <f t="shared" si="5"/>
        <v>1.0292898529262129E-2</v>
      </c>
    </row>
    <row r="37" spans="1:8" x14ac:dyDescent="0.15">
      <c r="A37" s="3">
        <f t="shared" si="0"/>
        <v>11.999999661929905</v>
      </c>
      <c r="B37" s="19">
        <f t="shared" si="1"/>
        <v>0.19999999436549842</v>
      </c>
      <c r="C37" s="40">
        <v>38533.654305555552</v>
      </c>
      <c r="D37">
        <v>-0.1</v>
      </c>
      <c r="E37" s="15">
        <f t="shared" si="2"/>
        <v>-7.2222222222222229E-2</v>
      </c>
      <c r="F37" s="3">
        <f t="shared" si="3"/>
        <v>10.00000013737008</v>
      </c>
      <c r="G37" s="3">
        <f t="shared" si="4"/>
        <v>-0.72222223214339476</v>
      </c>
      <c r="H37" s="22">
        <f t="shared" si="5"/>
        <v>-4.4602562162741E-2</v>
      </c>
    </row>
    <row r="38" spans="1:8" x14ac:dyDescent="0.15">
      <c r="A38" s="3">
        <f t="shared" si="0"/>
        <v>22.000000113621354</v>
      </c>
      <c r="B38" s="19">
        <f t="shared" si="1"/>
        <v>0.3666666685603559</v>
      </c>
      <c r="C38" s="40">
        <v>38533.654421296298</v>
      </c>
      <c r="D38">
        <v>-0.1</v>
      </c>
      <c r="E38" s="15">
        <f t="shared" si="2"/>
        <v>-7.2222222222222229E-2</v>
      </c>
      <c r="F38" s="3">
        <f t="shared" si="3"/>
        <v>10.00000013737008</v>
      </c>
      <c r="G38" s="3">
        <f t="shared" si="4"/>
        <v>-0.72222223214339476</v>
      </c>
      <c r="H38" s="22">
        <f t="shared" si="5"/>
        <v>-4.4602562162741E-2</v>
      </c>
    </row>
    <row r="39" spans="1:8" x14ac:dyDescent="0.15">
      <c r="A39" s="3">
        <f t="shared" si="0"/>
        <v>31.999999936670065</v>
      </c>
      <c r="B39" s="19">
        <f t="shared" si="1"/>
        <v>0.53333333227783442</v>
      </c>
      <c r="C39" s="40">
        <v>38533.654537037037</v>
      </c>
      <c r="D39">
        <v>-0.1</v>
      </c>
      <c r="E39" s="15">
        <f t="shared" si="2"/>
        <v>-7.2222222222222229E-2</v>
      </c>
      <c r="F39" s="3">
        <f t="shared" si="3"/>
        <v>9.9999998230487108</v>
      </c>
      <c r="G39" s="3">
        <f t="shared" si="4"/>
        <v>-0.722222209442407</v>
      </c>
      <c r="H39" s="22">
        <f t="shared" si="5"/>
        <v>-4.4602560760787176E-2</v>
      </c>
    </row>
    <row r="40" spans="1:8" x14ac:dyDescent="0.15">
      <c r="A40" s="3">
        <f t="shared" si="0"/>
        <v>41.999999759718776</v>
      </c>
      <c r="B40" s="19">
        <f t="shared" si="1"/>
        <v>0.69999999599531293</v>
      </c>
      <c r="C40" s="40">
        <v>38533.654652777775</v>
      </c>
      <c r="D40">
        <v>0.3</v>
      </c>
      <c r="E40" s="15">
        <f t="shared" si="2"/>
        <v>0.32777777777777778</v>
      </c>
      <c r="F40" s="3">
        <f t="shared" si="3"/>
        <v>10.00000013737008</v>
      </c>
      <c r="G40" s="3">
        <f t="shared" si="4"/>
        <v>3.2777778228046373</v>
      </c>
      <c r="H40" s="22">
        <f t="shared" si="5"/>
        <v>0.20242701289243986</v>
      </c>
    </row>
    <row r="41" spans="1:8" x14ac:dyDescent="0.15">
      <c r="A41" s="3">
        <f t="shared" si="0"/>
        <v>52.000000211410224</v>
      </c>
      <c r="B41" s="19">
        <f t="shared" si="1"/>
        <v>0.86666667019017041</v>
      </c>
      <c r="C41" s="40">
        <v>38533.654768518521</v>
      </c>
      <c r="D41">
        <v>2.7</v>
      </c>
      <c r="E41" s="15">
        <f t="shared" si="2"/>
        <v>2.7277777777777779</v>
      </c>
      <c r="F41" s="3">
        <f t="shared" si="3"/>
        <v>10.00000013737008</v>
      </c>
      <c r="G41" s="3">
        <f t="shared" si="4"/>
        <v>27.277778152492829</v>
      </c>
      <c r="H41" s="22">
        <f t="shared" si="5"/>
        <v>1.6846044632235251</v>
      </c>
    </row>
    <row r="42" spans="1:8" x14ac:dyDescent="0.15">
      <c r="A42" s="3">
        <f t="shared" si="0"/>
        <v>62.000000034458935</v>
      </c>
      <c r="B42" s="19">
        <f t="shared" si="1"/>
        <v>1.0333333339076489</v>
      </c>
      <c r="C42" s="40">
        <v>38533.65488425926</v>
      </c>
      <c r="D42">
        <v>4.2</v>
      </c>
      <c r="E42" s="15">
        <f t="shared" si="2"/>
        <v>4.2277777777777779</v>
      </c>
      <c r="F42" s="3">
        <f t="shared" si="3"/>
        <v>9.9999998230487108</v>
      </c>
      <c r="G42" s="3">
        <f t="shared" si="4"/>
        <v>42.27777702966705</v>
      </c>
      <c r="H42" s="22">
        <f t="shared" si="5"/>
        <v>2.6109652876122338</v>
      </c>
    </row>
    <row r="43" spans="1:8" x14ac:dyDescent="0.15">
      <c r="A43" s="3">
        <f t="shared" si="0"/>
        <v>71.999999857507646</v>
      </c>
      <c r="B43" s="19">
        <f t="shared" si="1"/>
        <v>1.1999999976251274</v>
      </c>
      <c r="C43" s="40">
        <v>38533.654999999999</v>
      </c>
      <c r="D43">
        <v>4.5999999999999996</v>
      </c>
      <c r="E43" s="15">
        <f t="shared" si="2"/>
        <v>4.6277777777777773</v>
      </c>
      <c r="F43" s="3">
        <f t="shared" si="3"/>
        <v>9.9999998230487108</v>
      </c>
      <c r="G43" s="3">
        <f t="shared" si="4"/>
        <v>46.277776958886527</v>
      </c>
      <c r="H43" s="22">
        <f t="shared" si="5"/>
        <v>2.8579948549027465</v>
      </c>
    </row>
    <row r="44" spans="1:8" x14ac:dyDescent="0.15">
      <c r="A44" s="3">
        <f t="shared" si="0"/>
        <v>81.999999680556357</v>
      </c>
      <c r="B44" s="19">
        <f t="shared" si="1"/>
        <v>1.3666666613426059</v>
      </c>
      <c r="C44" s="40">
        <v>38533.655115740738</v>
      </c>
      <c r="D44">
        <v>4.3</v>
      </c>
      <c r="E44" s="15">
        <f t="shared" si="2"/>
        <v>4.3277777777777775</v>
      </c>
      <c r="F44" s="3">
        <f t="shared" si="3"/>
        <v>10.00000013737008</v>
      </c>
      <c r="G44" s="3">
        <f t="shared" si="4"/>
        <v>43.277778372284956</v>
      </c>
      <c r="H44" s="22">
        <f t="shared" si="5"/>
        <v>2.6727227634442485</v>
      </c>
    </row>
    <row r="45" spans="1:8" x14ac:dyDescent="0.15">
      <c r="A45" s="3">
        <f t="shared" si="0"/>
        <v>92.000000132247806</v>
      </c>
      <c r="B45" s="19">
        <f t="shared" si="1"/>
        <v>1.5333333355374634</v>
      </c>
      <c r="C45" s="40">
        <v>38533.655231481483</v>
      </c>
      <c r="D45">
        <v>3.7</v>
      </c>
      <c r="E45" s="15">
        <f t="shared" si="2"/>
        <v>3.7277777777777779</v>
      </c>
      <c r="F45" s="3">
        <f t="shared" si="3"/>
        <v>10.00000013737008</v>
      </c>
      <c r="G45" s="3">
        <f t="shared" si="4"/>
        <v>37.277778289862908</v>
      </c>
      <c r="H45" s="22">
        <f t="shared" si="5"/>
        <v>2.3021784008614774</v>
      </c>
    </row>
    <row r="46" spans="1:8" x14ac:dyDescent="0.15">
      <c r="A46" s="3">
        <f t="shared" si="0"/>
        <v>101.99999995529652</v>
      </c>
      <c r="B46" s="19">
        <f t="shared" si="1"/>
        <v>1.6999999992549419</v>
      </c>
      <c r="C46" s="40">
        <v>38533.655347222222</v>
      </c>
      <c r="D46">
        <v>3.1</v>
      </c>
      <c r="E46" s="15">
        <f t="shared" si="2"/>
        <v>3.1277777777777778</v>
      </c>
      <c r="F46" s="3">
        <f t="shared" si="3"/>
        <v>9.9999998230487108</v>
      </c>
      <c r="G46" s="3">
        <f t="shared" si="4"/>
        <v>31.277777224313468</v>
      </c>
      <c r="H46" s="22">
        <f t="shared" si="5"/>
        <v>1.9316339775633213</v>
      </c>
    </row>
    <row r="47" spans="1:8" x14ac:dyDescent="0.15">
      <c r="A47" s="3">
        <f t="shared" si="0"/>
        <v>111.99999977834523</v>
      </c>
      <c r="B47" s="19">
        <f t="shared" si="1"/>
        <v>1.8666666629724205</v>
      </c>
      <c r="C47" s="40">
        <v>38533.655462962961</v>
      </c>
      <c r="D47">
        <v>2.6</v>
      </c>
      <c r="E47" s="15">
        <f t="shared" si="2"/>
        <v>2.6277777777777778</v>
      </c>
      <c r="F47" s="3">
        <f t="shared" si="3"/>
        <v>10.00000013737008</v>
      </c>
      <c r="G47" s="3">
        <f t="shared" si="4"/>
        <v>26.277778138755821</v>
      </c>
      <c r="H47" s="22">
        <f t="shared" si="5"/>
        <v>1.6228470694597299</v>
      </c>
    </row>
    <row r="48" spans="1:8" x14ac:dyDescent="0.15">
      <c r="A48" s="3">
        <f t="shared" si="0"/>
        <v>122.00000023003668</v>
      </c>
      <c r="B48" s="19">
        <f t="shared" si="1"/>
        <v>2.0333333371672779</v>
      </c>
      <c r="C48" s="40">
        <v>38533.655578703707</v>
      </c>
      <c r="D48">
        <v>2.2000000000000002</v>
      </c>
      <c r="E48" s="15">
        <f t="shared" si="2"/>
        <v>2.2277777777777779</v>
      </c>
      <c r="F48" s="3">
        <f t="shared" si="3"/>
        <v>10.00000013737008</v>
      </c>
      <c r="G48" s="3">
        <f t="shared" si="4"/>
        <v>22.277778083807789</v>
      </c>
      <c r="H48" s="22">
        <f t="shared" si="5"/>
        <v>1.3758174944045489</v>
      </c>
    </row>
    <row r="49" spans="1:8" x14ac:dyDescent="0.15">
      <c r="A49" s="3">
        <f t="shared" si="0"/>
        <v>132.00000005308539</v>
      </c>
      <c r="B49" s="19">
        <f t="shared" si="1"/>
        <v>2.2000000008847564</v>
      </c>
      <c r="C49" s="40">
        <v>38533.655694444446</v>
      </c>
      <c r="D49">
        <v>1.9</v>
      </c>
      <c r="E49" s="15">
        <f t="shared" si="2"/>
        <v>1.9277777777777776</v>
      </c>
      <c r="F49" s="3">
        <f t="shared" si="3"/>
        <v>9.9999998230487108</v>
      </c>
      <c r="G49" s="3">
        <f t="shared" si="4"/>
        <v>19.277777436655011</v>
      </c>
      <c r="H49" s="22">
        <f t="shared" si="5"/>
        <v>1.1905452756917805</v>
      </c>
    </row>
    <row r="50" spans="1:8" x14ac:dyDescent="0.15">
      <c r="A50" s="3">
        <f t="shared" ref="A50:A81" si="6">B50*60</f>
        <v>141.9999998761341</v>
      </c>
      <c r="B50" s="19">
        <f t="shared" ref="B50:B81" si="7">IF(C50&gt;B$9,(C50-B$9)*1440,0)</f>
        <v>2.366666664602235</v>
      </c>
      <c r="C50" s="40">
        <v>38533.655810185184</v>
      </c>
      <c r="D50">
        <v>1.9</v>
      </c>
      <c r="E50" s="15">
        <f t="shared" ref="E50:E81" si="8">D50-$F$3</f>
        <v>1.9277777777777776</v>
      </c>
      <c r="F50" s="3">
        <f t="shared" si="3"/>
        <v>9.9999998230487108</v>
      </c>
      <c r="G50" s="3">
        <f t="shared" si="4"/>
        <v>19.277777436655011</v>
      </c>
      <c r="H50" s="22">
        <f t="shared" si="5"/>
        <v>1.1905452756917805</v>
      </c>
    </row>
    <row r="51" spans="1:8" x14ac:dyDescent="0.15">
      <c r="A51" s="3">
        <f t="shared" si="6"/>
        <v>151.99999969918281</v>
      </c>
      <c r="B51" s="19">
        <f t="shared" si="7"/>
        <v>2.5333333283197135</v>
      </c>
      <c r="C51" s="40">
        <v>38533.655925925923</v>
      </c>
      <c r="D51">
        <v>0.8</v>
      </c>
      <c r="E51" s="15">
        <f t="shared" si="8"/>
        <v>0.82777777777777783</v>
      </c>
      <c r="F51" s="3">
        <f t="shared" ref="F51:F82" si="9">IF(A52&gt;0,(A52-A50)/2,0)</f>
        <v>10.00000013737008</v>
      </c>
      <c r="G51" s="3">
        <f t="shared" ref="G51:G82" si="10">IF((F52-F51&gt;-0.01),E51*F51,0)</f>
        <v>8.2777778914896771</v>
      </c>
      <c r="H51" s="22">
        <f t="shared" ref="H51:H82" si="11">G51*$B$3/10^6</f>
        <v>0.51121398171141597</v>
      </c>
    </row>
    <row r="52" spans="1:8" x14ac:dyDescent="0.15">
      <c r="A52" s="3">
        <f t="shared" si="6"/>
        <v>162.00000015087426</v>
      </c>
      <c r="B52" s="19">
        <f t="shared" si="7"/>
        <v>2.700000002514571</v>
      </c>
      <c r="C52" s="40">
        <v>38533.656041666669</v>
      </c>
      <c r="D52">
        <v>0.7</v>
      </c>
      <c r="E52" s="15">
        <f t="shared" si="8"/>
        <v>0.72777777777777775</v>
      </c>
      <c r="F52" s="3">
        <f t="shared" si="9"/>
        <v>10.00000013737008</v>
      </c>
      <c r="G52" s="3">
        <f t="shared" si="10"/>
        <v>7.2777778777526692</v>
      </c>
      <c r="H52" s="22">
        <f t="shared" si="11"/>
        <v>0.44945658794762072</v>
      </c>
    </row>
    <row r="53" spans="1:8" x14ac:dyDescent="0.15">
      <c r="A53" s="3">
        <f t="shared" si="6"/>
        <v>171.99999997392297</v>
      </c>
      <c r="B53" s="19">
        <f t="shared" si="7"/>
        <v>2.8666666662320495</v>
      </c>
      <c r="C53" s="40">
        <v>38533.656157407408</v>
      </c>
      <c r="D53">
        <v>0.6</v>
      </c>
      <c r="E53" s="15">
        <f t="shared" si="8"/>
        <v>0.62777777777777777</v>
      </c>
      <c r="F53" s="3">
        <f t="shared" si="9"/>
        <v>9.9999998230487108</v>
      </c>
      <c r="G53" s="3">
        <f t="shared" si="10"/>
        <v>6.2777776666916907</v>
      </c>
      <c r="H53" s="22">
        <f t="shared" si="11"/>
        <v>0.38769918199761155</v>
      </c>
    </row>
    <row r="54" spans="1:8" x14ac:dyDescent="0.15">
      <c r="A54" s="3">
        <f t="shared" si="6"/>
        <v>181.99999979697168</v>
      </c>
      <c r="B54" s="19">
        <f t="shared" si="7"/>
        <v>3.033333329949528</v>
      </c>
      <c r="C54" s="40">
        <v>38533.656273148146</v>
      </c>
      <c r="D54">
        <v>0.4</v>
      </c>
      <c r="E54" s="15">
        <f t="shared" si="8"/>
        <v>0.42777777777777781</v>
      </c>
      <c r="F54" s="3">
        <f t="shared" si="9"/>
        <v>10.00000013737008</v>
      </c>
      <c r="G54" s="3">
        <f t="shared" si="10"/>
        <v>4.2777778365416452</v>
      </c>
      <c r="H54" s="22">
        <f t="shared" si="11"/>
        <v>0.2641844066562351</v>
      </c>
    </row>
    <row r="55" spans="1:8" x14ac:dyDescent="0.15">
      <c r="A55" s="3">
        <f t="shared" si="6"/>
        <v>192.00000024866313</v>
      </c>
      <c r="B55" s="19">
        <f t="shared" si="7"/>
        <v>3.2000000041443855</v>
      </c>
      <c r="C55" s="40">
        <v>38533.656388888892</v>
      </c>
      <c r="D55">
        <v>0.4</v>
      </c>
      <c r="E55" s="15">
        <f t="shared" si="8"/>
        <v>0.42777777777777781</v>
      </c>
      <c r="F55" s="3">
        <f t="shared" si="9"/>
        <v>10.00000013737008</v>
      </c>
      <c r="G55" s="3">
        <f t="shared" si="10"/>
        <v>4.2777778365416452</v>
      </c>
      <c r="H55" s="22">
        <f t="shared" si="11"/>
        <v>0.2641844066562351</v>
      </c>
    </row>
    <row r="56" spans="1:8" x14ac:dyDescent="0.15">
      <c r="A56" s="3">
        <f t="shared" si="6"/>
        <v>202.00000007171184</v>
      </c>
      <c r="B56" s="19">
        <f t="shared" si="7"/>
        <v>3.366666667861864</v>
      </c>
      <c r="C56" s="40">
        <v>38533.656504629631</v>
      </c>
      <c r="D56">
        <v>0.2</v>
      </c>
      <c r="E56" s="15">
        <f t="shared" si="8"/>
        <v>0.2277777777777778</v>
      </c>
      <c r="F56" s="3">
        <f t="shared" si="9"/>
        <v>9.9999998230487108</v>
      </c>
      <c r="G56" s="3">
        <f t="shared" si="10"/>
        <v>2.2777777374722068</v>
      </c>
      <c r="H56" s="22">
        <f t="shared" si="11"/>
        <v>0.14066961470709802</v>
      </c>
    </row>
    <row r="57" spans="1:8" x14ac:dyDescent="0.15">
      <c r="A57" s="3">
        <f t="shared" si="6"/>
        <v>211.99999989476055</v>
      </c>
      <c r="B57" s="19">
        <f t="shared" si="7"/>
        <v>3.5333333315793425</v>
      </c>
      <c r="C57" s="40">
        <v>38533.65662037037</v>
      </c>
      <c r="D57">
        <v>0.2</v>
      </c>
      <c r="E57" s="15">
        <f t="shared" si="8"/>
        <v>0.2277777777777778</v>
      </c>
      <c r="F57" s="3">
        <f t="shared" si="9"/>
        <v>9.9999998230487108</v>
      </c>
      <c r="G57" s="3">
        <f t="shared" si="10"/>
        <v>2.2777777374722068</v>
      </c>
      <c r="H57" s="22">
        <f t="shared" si="11"/>
        <v>0.14066961470709802</v>
      </c>
    </row>
    <row r="58" spans="1:8" x14ac:dyDescent="0.15">
      <c r="A58" s="3">
        <f t="shared" si="6"/>
        <v>221.99999971780926</v>
      </c>
      <c r="B58" s="19">
        <f t="shared" si="7"/>
        <v>3.699999995296821</v>
      </c>
      <c r="C58" s="40">
        <v>38533.656736111108</v>
      </c>
      <c r="D58">
        <v>0.1</v>
      </c>
      <c r="E58" s="15">
        <f t="shared" si="8"/>
        <v>0.12777777777777777</v>
      </c>
      <c r="F58" s="3">
        <f t="shared" si="9"/>
        <v>10.00000013737008</v>
      </c>
      <c r="G58" s="3">
        <f t="shared" si="10"/>
        <v>1.2777777953306213</v>
      </c>
      <c r="H58" s="22">
        <f t="shared" si="11"/>
        <v>7.8912225364849431E-2</v>
      </c>
    </row>
    <row r="59" spans="1:8" x14ac:dyDescent="0.15">
      <c r="A59" s="3">
        <f t="shared" si="6"/>
        <v>232.00000016950071</v>
      </c>
      <c r="B59" s="19">
        <f t="shared" si="7"/>
        <v>3.8666666694916785</v>
      </c>
      <c r="C59" s="40">
        <v>38533.656851851854</v>
      </c>
      <c r="D59">
        <v>0.2</v>
      </c>
      <c r="E59" s="15">
        <f t="shared" si="8"/>
        <v>0.2277777777777778</v>
      </c>
      <c r="F59" s="3">
        <f t="shared" si="9"/>
        <v>10.00000013737008</v>
      </c>
      <c r="G59" s="3">
        <f t="shared" si="10"/>
        <v>2.2777778090676297</v>
      </c>
      <c r="H59" s="22">
        <f t="shared" si="11"/>
        <v>0.1406696191286447</v>
      </c>
    </row>
    <row r="60" spans="1:8" x14ac:dyDescent="0.15">
      <c r="A60" s="3">
        <f t="shared" si="6"/>
        <v>241.99999999254942</v>
      </c>
      <c r="B60" s="19">
        <f t="shared" si="7"/>
        <v>4.033333333209157</v>
      </c>
      <c r="C60" s="40">
        <v>38533.656967592593</v>
      </c>
      <c r="D60">
        <v>0.1</v>
      </c>
      <c r="E60" s="15">
        <f t="shared" si="8"/>
        <v>0.12777777777777777</v>
      </c>
      <c r="F60" s="3">
        <f t="shared" si="9"/>
        <v>9.9999998230487108</v>
      </c>
      <c r="G60" s="3">
        <f t="shared" si="10"/>
        <v>1.2777777551673353</v>
      </c>
      <c r="H60" s="22">
        <f t="shared" si="11"/>
        <v>7.8912222884469613E-2</v>
      </c>
    </row>
    <row r="61" spans="1:8" x14ac:dyDescent="0.15">
      <c r="A61" s="3">
        <f t="shared" si="6"/>
        <v>251.99999981559813</v>
      </c>
      <c r="B61" s="19">
        <f t="shared" si="7"/>
        <v>4.1999999969266355</v>
      </c>
      <c r="C61" s="40">
        <v>38533.657083333332</v>
      </c>
      <c r="D61">
        <v>0</v>
      </c>
      <c r="E61" s="15">
        <f t="shared" si="8"/>
        <v>2.7777777777777776E-2</v>
      </c>
      <c r="F61" s="3">
        <f t="shared" si="9"/>
        <v>10.00000013737008</v>
      </c>
      <c r="G61" s="3">
        <f t="shared" si="10"/>
        <v>0.27777778159361333</v>
      </c>
      <c r="H61" s="22">
        <f t="shared" si="11"/>
        <v>1.7154831601054226E-2</v>
      </c>
    </row>
    <row r="62" spans="1:8" x14ac:dyDescent="0.15">
      <c r="A62" s="3">
        <f t="shared" si="6"/>
        <v>262.00000026728958</v>
      </c>
      <c r="B62" s="19">
        <f t="shared" si="7"/>
        <v>4.366666671121493</v>
      </c>
      <c r="C62" s="40">
        <v>38533.657199074078</v>
      </c>
      <c r="D62">
        <v>0</v>
      </c>
      <c r="E62" s="15">
        <f t="shared" si="8"/>
        <v>2.7777777777777776E-2</v>
      </c>
      <c r="F62" s="3">
        <f t="shared" si="9"/>
        <v>10.00000013737008</v>
      </c>
      <c r="G62" s="3">
        <f t="shared" si="10"/>
        <v>0.27777778159361333</v>
      </c>
      <c r="H62" s="22">
        <f t="shared" si="11"/>
        <v>1.7154831601054226E-2</v>
      </c>
    </row>
    <row r="63" spans="1:8" x14ac:dyDescent="0.15">
      <c r="A63" s="3">
        <f t="shared" si="6"/>
        <v>272.00000009033829</v>
      </c>
      <c r="B63" s="19">
        <f t="shared" si="7"/>
        <v>4.5333333348389715</v>
      </c>
      <c r="C63" s="40">
        <v>38533.657314814816</v>
      </c>
      <c r="D63">
        <v>0</v>
      </c>
      <c r="E63" s="15">
        <f t="shared" si="8"/>
        <v>2.7777777777777776E-2</v>
      </c>
      <c r="F63" s="3">
        <f t="shared" si="9"/>
        <v>9.9999998230487108</v>
      </c>
      <c r="G63" s="3">
        <f t="shared" si="10"/>
        <v>0.27777777286246419</v>
      </c>
      <c r="H63" s="22">
        <f t="shared" si="11"/>
        <v>1.7154831061841219E-2</v>
      </c>
    </row>
    <row r="64" spans="1:8" x14ac:dyDescent="0.15">
      <c r="A64" s="3">
        <f t="shared" si="6"/>
        <v>281.999999913387</v>
      </c>
      <c r="B64" s="19">
        <f t="shared" si="7"/>
        <v>4.69999999855645</v>
      </c>
      <c r="C64" s="40">
        <v>38533.657430555555</v>
      </c>
      <c r="D64">
        <v>0</v>
      </c>
      <c r="E64" s="15">
        <f t="shared" si="8"/>
        <v>2.7777777777777776E-2</v>
      </c>
      <c r="F64" s="3">
        <f t="shared" si="9"/>
        <v>9.9999998230487108</v>
      </c>
      <c r="G64" s="3">
        <f t="shared" si="10"/>
        <v>0.27777777286246419</v>
      </c>
      <c r="H64" s="22">
        <f t="shared" si="11"/>
        <v>1.7154831061841219E-2</v>
      </c>
    </row>
    <row r="65" spans="1:8" x14ac:dyDescent="0.15">
      <c r="A65" s="3">
        <f t="shared" si="6"/>
        <v>291.99999973643571</v>
      </c>
      <c r="B65" s="19">
        <f t="shared" si="7"/>
        <v>4.8666666622739285</v>
      </c>
      <c r="C65" s="40">
        <v>38533.657546296294</v>
      </c>
      <c r="D65">
        <v>0</v>
      </c>
      <c r="E65" s="15">
        <f t="shared" si="8"/>
        <v>2.7777777777777776E-2</v>
      </c>
      <c r="F65" s="3">
        <f t="shared" si="9"/>
        <v>10.00000013737008</v>
      </c>
      <c r="G65" s="3">
        <f t="shared" si="10"/>
        <v>0.27777778159361333</v>
      </c>
      <c r="H65" s="22">
        <f t="shared" si="11"/>
        <v>1.7154831601054226E-2</v>
      </c>
    </row>
    <row r="66" spans="1:8" x14ac:dyDescent="0.15">
      <c r="A66" s="3">
        <f t="shared" si="6"/>
        <v>302.00000018812716</v>
      </c>
      <c r="B66" s="19">
        <f t="shared" si="7"/>
        <v>5.033333336468786</v>
      </c>
      <c r="C66" s="40">
        <v>38533.65766203704</v>
      </c>
      <c r="D66">
        <v>0</v>
      </c>
      <c r="E66" s="15">
        <f t="shared" si="8"/>
        <v>2.7777777777777776E-2</v>
      </c>
      <c r="F66" s="3">
        <f t="shared" si="9"/>
        <v>10.00000013737008</v>
      </c>
      <c r="G66" s="3">
        <f t="shared" si="10"/>
        <v>0.27777778159361333</v>
      </c>
      <c r="H66" s="22">
        <f t="shared" si="11"/>
        <v>1.7154831601054226E-2</v>
      </c>
    </row>
    <row r="67" spans="1:8" x14ac:dyDescent="0.15">
      <c r="A67" s="3">
        <f t="shared" si="6"/>
        <v>312.00000001117587</v>
      </c>
      <c r="B67" s="19">
        <f t="shared" si="7"/>
        <v>5.2000000001862645</v>
      </c>
      <c r="C67" s="40">
        <v>38533.657777777778</v>
      </c>
      <c r="D67">
        <v>-0.1</v>
      </c>
      <c r="E67" s="15">
        <f t="shared" si="8"/>
        <v>-7.2222222222222229E-2</v>
      </c>
      <c r="F67" s="3">
        <f t="shared" si="9"/>
        <v>9.9999998230487108</v>
      </c>
      <c r="G67" s="3">
        <f t="shared" si="10"/>
        <v>-0.722222209442407</v>
      </c>
      <c r="H67" s="22">
        <f t="shared" si="11"/>
        <v>-4.4602560760787176E-2</v>
      </c>
    </row>
    <row r="68" spans="1:8" x14ac:dyDescent="0.15">
      <c r="A68" s="3">
        <f t="shared" si="6"/>
        <v>321.99999983422458</v>
      </c>
      <c r="B68" s="19">
        <f t="shared" si="7"/>
        <v>5.366666663903743</v>
      </c>
      <c r="C68" s="40">
        <v>38533.657893518517</v>
      </c>
      <c r="D68">
        <v>-0.1</v>
      </c>
      <c r="E68" s="15">
        <f t="shared" si="8"/>
        <v>-7.2222222222222229E-2</v>
      </c>
      <c r="F68" s="3">
        <f t="shared" si="9"/>
        <v>9.9999998230487108</v>
      </c>
      <c r="G68" s="3">
        <f t="shared" si="10"/>
        <v>-0.722222209442407</v>
      </c>
      <c r="H68" s="22">
        <f t="shared" si="11"/>
        <v>-4.4602560760787176E-2</v>
      </c>
    </row>
    <row r="69" spans="1:8" x14ac:dyDescent="0.15">
      <c r="A69" s="3">
        <f t="shared" si="6"/>
        <v>331.99999965727329</v>
      </c>
      <c r="B69" s="19">
        <f t="shared" si="7"/>
        <v>5.5333333276212215</v>
      </c>
      <c r="C69" s="40">
        <v>38533.658009259256</v>
      </c>
      <c r="D69">
        <v>-0.1</v>
      </c>
      <c r="E69" s="15">
        <f t="shared" si="8"/>
        <v>-7.2222222222222229E-2</v>
      </c>
      <c r="F69" s="3">
        <f t="shared" si="9"/>
        <v>10.00000013737008</v>
      </c>
      <c r="G69" s="3">
        <f t="shared" si="10"/>
        <v>-0.72222223214339476</v>
      </c>
      <c r="H69" s="22">
        <f t="shared" si="11"/>
        <v>-4.4602562162741E-2</v>
      </c>
    </row>
    <row r="70" spans="1:8" x14ac:dyDescent="0.15">
      <c r="A70" s="3">
        <f t="shared" si="6"/>
        <v>342.00000010896474</v>
      </c>
      <c r="B70" s="19">
        <f t="shared" si="7"/>
        <v>5.700000001816079</v>
      </c>
      <c r="C70" s="40">
        <v>38533.658125000002</v>
      </c>
      <c r="D70">
        <v>-0.1</v>
      </c>
      <c r="E70" s="15">
        <f t="shared" si="8"/>
        <v>-7.2222222222222229E-2</v>
      </c>
      <c r="F70" s="3">
        <f t="shared" si="9"/>
        <v>10.00000013737008</v>
      </c>
      <c r="G70" s="3">
        <f t="shared" si="10"/>
        <v>0</v>
      </c>
      <c r="H70" s="22">
        <f t="shared" si="11"/>
        <v>0</v>
      </c>
    </row>
    <row r="71" spans="1:8" x14ac:dyDescent="0.15">
      <c r="A71" s="3">
        <f t="shared" si="6"/>
        <v>351.99999993201345</v>
      </c>
      <c r="B71" s="19">
        <f t="shared" si="7"/>
        <v>5.8666666655335575</v>
      </c>
      <c r="C71" s="40">
        <v>38533.65824074074</v>
      </c>
      <c r="D71">
        <v>0</v>
      </c>
      <c r="E71" s="15">
        <f t="shared" si="8"/>
        <v>2.7777777777777776E-2</v>
      </c>
      <c r="F71" s="3">
        <f t="shared" si="9"/>
        <v>0</v>
      </c>
      <c r="G71" s="3">
        <f t="shared" si="10"/>
        <v>0</v>
      </c>
      <c r="H71" s="22">
        <f t="shared" si="11"/>
        <v>0</v>
      </c>
    </row>
    <row r="72" spans="1:8" x14ac:dyDescent="0.15">
      <c r="A72" s="3">
        <f t="shared" si="6"/>
        <v>0</v>
      </c>
      <c r="B72" s="19">
        <f t="shared" si="7"/>
        <v>0</v>
      </c>
      <c r="E72" s="15">
        <f t="shared" si="8"/>
        <v>2.7777777777777776E-2</v>
      </c>
      <c r="F72" s="3">
        <f t="shared" si="9"/>
        <v>0</v>
      </c>
      <c r="G72" s="3">
        <f t="shared" si="10"/>
        <v>0</v>
      </c>
      <c r="H72" s="22">
        <f t="shared" si="11"/>
        <v>0</v>
      </c>
    </row>
    <row r="73" spans="1:8" x14ac:dyDescent="0.15">
      <c r="A73" s="3">
        <f t="shared" si="6"/>
        <v>0</v>
      </c>
      <c r="B73" s="19">
        <f t="shared" si="7"/>
        <v>0</v>
      </c>
      <c r="E73" s="15">
        <f t="shared" si="8"/>
        <v>2.7777777777777776E-2</v>
      </c>
      <c r="F73" s="3">
        <f t="shared" si="9"/>
        <v>0</v>
      </c>
      <c r="G73" s="3">
        <f t="shared" si="10"/>
        <v>0</v>
      </c>
      <c r="H73" s="22">
        <f t="shared" si="11"/>
        <v>0</v>
      </c>
    </row>
    <row r="74" spans="1:8" x14ac:dyDescent="0.15">
      <c r="A74" s="3">
        <f t="shared" si="6"/>
        <v>0</v>
      </c>
      <c r="B74" s="19">
        <f t="shared" si="7"/>
        <v>0</v>
      </c>
      <c r="E74" s="15">
        <f t="shared" si="8"/>
        <v>2.7777777777777776E-2</v>
      </c>
      <c r="F74" s="3">
        <f t="shared" si="9"/>
        <v>0</v>
      </c>
      <c r="G74" s="3">
        <f t="shared" si="10"/>
        <v>0</v>
      </c>
      <c r="H74" s="22">
        <f t="shared" si="11"/>
        <v>0</v>
      </c>
    </row>
    <row r="75" spans="1:8" x14ac:dyDescent="0.15">
      <c r="A75" s="3">
        <f t="shared" si="6"/>
        <v>0</v>
      </c>
      <c r="B75" s="19">
        <f t="shared" si="7"/>
        <v>0</v>
      </c>
      <c r="E75" s="15">
        <f t="shared" si="8"/>
        <v>2.7777777777777776E-2</v>
      </c>
      <c r="F75" s="3">
        <f t="shared" si="9"/>
        <v>0</v>
      </c>
      <c r="G75" s="3">
        <f t="shared" si="10"/>
        <v>0</v>
      </c>
      <c r="H75" s="22">
        <f t="shared" si="11"/>
        <v>0</v>
      </c>
    </row>
    <row r="76" spans="1:8" x14ac:dyDescent="0.15">
      <c r="A76" s="3">
        <f t="shared" si="6"/>
        <v>0</v>
      </c>
      <c r="B76" s="19">
        <f t="shared" si="7"/>
        <v>0</v>
      </c>
      <c r="E76" s="15">
        <f t="shared" si="8"/>
        <v>2.7777777777777776E-2</v>
      </c>
      <c r="F76" s="3">
        <f t="shared" si="9"/>
        <v>0</v>
      </c>
      <c r="G76" s="3">
        <f t="shared" si="10"/>
        <v>0</v>
      </c>
      <c r="H76" s="22">
        <f t="shared" si="11"/>
        <v>0</v>
      </c>
    </row>
    <row r="77" spans="1:8" x14ac:dyDescent="0.15">
      <c r="A77" s="3">
        <f t="shared" si="6"/>
        <v>0</v>
      </c>
      <c r="B77" s="19">
        <f t="shared" si="7"/>
        <v>0</v>
      </c>
      <c r="E77" s="15">
        <f t="shared" si="8"/>
        <v>2.7777777777777776E-2</v>
      </c>
      <c r="F77" s="3">
        <f t="shared" si="9"/>
        <v>0</v>
      </c>
      <c r="G77" s="3">
        <f t="shared" si="10"/>
        <v>0</v>
      </c>
      <c r="H77" s="22">
        <f t="shared" si="11"/>
        <v>0</v>
      </c>
    </row>
    <row r="78" spans="1:8" x14ac:dyDescent="0.15">
      <c r="A78" s="3">
        <f t="shared" si="6"/>
        <v>0</v>
      </c>
      <c r="B78" s="19">
        <f t="shared" si="7"/>
        <v>0</v>
      </c>
      <c r="E78" s="15">
        <f t="shared" si="8"/>
        <v>2.7777777777777776E-2</v>
      </c>
      <c r="F78" s="3">
        <f t="shared" si="9"/>
        <v>0</v>
      </c>
      <c r="G78" s="3">
        <f t="shared" si="10"/>
        <v>0</v>
      </c>
      <c r="H78" s="22">
        <f t="shared" si="11"/>
        <v>0</v>
      </c>
    </row>
    <row r="79" spans="1:8" x14ac:dyDescent="0.15">
      <c r="A79" s="3">
        <f t="shared" si="6"/>
        <v>0</v>
      </c>
      <c r="B79" s="19">
        <f t="shared" si="7"/>
        <v>0</v>
      </c>
      <c r="E79" s="15">
        <f t="shared" si="8"/>
        <v>2.7777777777777776E-2</v>
      </c>
      <c r="F79" s="3">
        <f t="shared" si="9"/>
        <v>0</v>
      </c>
      <c r="G79" s="3">
        <f t="shared" si="10"/>
        <v>0</v>
      </c>
      <c r="H79" s="22">
        <f t="shared" si="11"/>
        <v>0</v>
      </c>
    </row>
    <row r="80" spans="1:8" x14ac:dyDescent="0.15">
      <c r="A80" s="3">
        <f t="shared" si="6"/>
        <v>0</v>
      </c>
      <c r="B80" s="19">
        <f t="shared" si="7"/>
        <v>0</v>
      </c>
      <c r="E80" s="15">
        <f t="shared" si="8"/>
        <v>2.7777777777777776E-2</v>
      </c>
      <c r="F80" s="3">
        <f t="shared" si="9"/>
        <v>0</v>
      </c>
      <c r="G80" s="3">
        <f t="shared" si="10"/>
        <v>0</v>
      </c>
      <c r="H80" s="22">
        <f t="shared" si="11"/>
        <v>0</v>
      </c>
    </row>
    <row r="81" spans="1:8" x14ac:dyDescent="0.15">
      <c r="A81" s="3">
        <f t="shared" si="6"/>
        <v>0</v>
      </c>
      <c r="B81" s="19">
        <f t="shared" si="7"/>
        <v>0</v>
      </c>
      <c r="E81" s="15">
        <f t="shared" si="8"/>
        <v>2.7777777777777776E-2</v>
      </c>
      <c r="F81" s="3">
        <f t="shared" si="9"/>
        <v>0</v>
      </c>
      <c r="G81" s="3">
        <f t="shared" si="10"/>
        <v>0</v>
      </c>
      <c r="H81" s="22">
        <f t="shared" si="11"/>
        <v>0</v>
      </c>
    </row>
    <row r="82" spans="1:8" x14ac:dyDescent="0.15">
      <c r="A82" s="3">
        <f t="shared" ref="A82:A113" si="12">B82*60</f>
        <v>0</v>
      </c>
      <c r="B82" s="19">
        <f t="shared" ref="B82:B113" si="13">IF(C82&gt;B$9,(C82-B$9)*1440,0)</f>
        <v>0</v>
      </c>
      <c r="E82" s="15">
        <f t="shared" ref="E82:E113" si="14">D82-$F$3</f>
        <v>2.7777777777777776E-2</v>
      </c>
      <c r="F82" s="3">
        <f t="shared" si="9"/>
        <v>0</v>
      </c>
      <c r="G82" s="3">
        <f t="shared" si="10"/>
        <v>0</v>
      </c>
      <c r="H82" s="22">
        <f t="shared" si="11"/>
        <v>0</v>
      </c>
    </row>
    <row r="83" spans="1:8" x14ac:dyDescent="0.15">
      <c r="A83" s="3">
        <f t="shared" si="12"/>
        <v>0</v>
      </c>
      <c r="B83" s="19">
        <f t="shared" si="13"/>
        <v>0</v>
      </c>
      <c r="E83" s="15">
        <f t="shared" si="14"/>
        <v>2.7777777777777776E-2</v>
      </c>
      <c r="F83" s="3">
        <f t="shared" ref="F83:F114" si="15">IF(A84&gt;0,(A84-A82)/2,0)</f>
        <v>0</v>
      </c>
      <c r="G83" s="3">
        <f t="shared" ref="G83:G114" si="16">IF((F84-F83&gt;-0.01),E83*F83,0)</f>
        <v>0</v>
      </c>
      <c r="H83" s="22">
        <f t="shared" ref="H83:H114" si="17">G83*$B$3/10^6</f>
        <v>0</v>
      </c>
    </row>
    <row r="84" spans="1:8" x14ac:dyDescent="0.15">
      <c r="A84" s="3">
        <f t="shared" si="12"/>
        <v>0</v>
      </c>
      <c r="B84" s="19">
        <f t="shared" si="13"/>
        <v>0</v>
      </c>
      <c r="E84" s="15">
        <f t="shared" si="14"/>
        <v>2.7777777777777776E-2</v>
      </c>
      <c r="F84" s="3">
        <f t="shared" si="15"/>
        <v>0</v>
      </c>
      <c r="G84" s="3">
        <f t="shared" si="16"/>
        <v>0</v>
      </c>
      <c r="H84" s="22">
        <f t="shared" si="17"/>
        <v>0</v>
      </c>
    </row>
    <row r="85" spans="1:8" x14ac:dyDescent="0.15">
      <c r="A85" s="3">
        <f t="shared" si="12"/>
        <v>0</v>
      </c>
      <c r="B85" s="19">
        <f t="shared" si="13"/>
        <v>0</v>
      </c>
      <c r="E85" s="15">
        <f t="shared" si="14"/>
        <v>2.7777777777777776E-2</v>
      </c>
      <c r="F85" s="3">
        <f t="shared" si="15"/>
        <v>0</v>
      </c>
      <c r="G85" s="3">
        <f t="shared" si="16"/>
        <v>0</v>
      </c>
      <c r="H85" s="22">
        <f t="shared" si="17"/>
        <v>0</v>
      </c>
    </row>
    <row r="86" spans="1:8" x14ac:dyDescent="0.15">
      <c r="A86" s="3">
        <f t="shared" si="12"/>
        <v>0</v>
      </c>
      <c r="B86" s="19">
        <f t="shared" si="13"/>
        <v>0</v>
      </c>
      <c r="E86" s="15">
        <f t="shared" si="14"/>
        <v>2.7777777777777776E-2</v>
      </c>
      <c r="F86" s="3">
        <f t="shared" si="15"/>
        <v>0</v>
      </c>
      <c r="G86" s="3">
        <f t="shared" si="16"/>
        <v>0</v>
      </c>
      <c r="H86" s="22">
        <f t="shared" si="17"/>
        <v>0</v>
      </c>
    </row>
    <row r="87" spans="1:8" x14ac:dyDescent="0.15">
      <c r="A87" s="3">
        <f t="shared" si="12"/>
        <v>0</v>
      </c>
      <c r="B87" s="19">
        <f t="shared" si="13"/>
        <v>0</v>
      </c>
      <c r="E87" s="15">
        <f t="shared" si="14"/>
        <v>2.7777777777777776E-2</v>
      </c>
      <c r="F87" s="3">
        <f t="shared" si="15"/>
        <v>0</v>
      </c>
      <c r="G87" s="3">
        <f t="shared" si="16"/>
        <v>0</v>
      </c>
      <c r="H87" s="22">
        <f t="shared" si="17"/>
        <v>0</v>
      </c>
    </row>
    <row r="88" spans="1:8" x14ac:dyDescent="0.15">
      <c r="A88" s="3">
        <f t="shared" si="12"/>
        <v>0</v>
      </c>
      <c r="B88" s="19">
        <f t="shared" si="13"/>
        <v>0</v>
      </c>
      <c r="E88" s="15">
        <f t="shared" si="14"/>
        <v>2.7777777777777776E-2</v>
      </c>
      <c r="F88" s="3">
        <f t="shared" si="15"/>
        <v>0</v>
      </c>
      <c r="G88" s="3">
        <f t="shared" si="16"/>
        <v>0</v>
      </c>
      <c r="H88" s="22">
        <f t="shared" si="17"/>
        <v>0</v>
      </c>
    </row>
    <row r="89" spans="1:8" x14ac:dyDescent="0.15">
      <c r="A89" s="3">
        <f t="shared" si="12"/>
        <v>0</v>
      </c>
      <c r="B89" s="19">
        <f t="shared" si="13"/>
        <v>0</v>
      </c>
      <c r="E89" s="15">
        <f t="shared" si="14"/>
        <v>2.7777777777777776E-2</v>
      </c>
      <c r="F89" s="3">
        <f t="shared" si="15"/>
        <v>0</v>
      </c>
      <c r="G89" s="3">
        <f t="shared" si="16"/>
        <v>0</v>
      </c>
      <c r="H89" s="22">
        <f t="shared" si="17"/>
        <v>0</v>
      </c>
    </row>
    <row r="90" spans="1:8" x14ac:dyDescent="0.15">
      <c r="A90" s="3">
        <f t="shared" si="12"/>
        <v>0</v>
      </c>
      <c r="B90" s="19">
        <f t="shared" si="13"/>
        <v>0</v>
      </c>
      <c r="E90" s="15">
        <f t="shared" si="14"/>
        <v>2.7777777777777776E-2</v>
      </c>
      <c r="F90" s="3">
        <f t="shared" si="15"/>
        <v>0</v>
      </c>
      <c r="G90" s="3">
        <f t="shared" si="16"/>
        <v>0</v>
      </c>
      <c r="H90" s="22">
        <f t="shared" si="17"/>
        <v>0</v>
      </c>
    </row>
    <row r="91" spans="1:8" x14ac:dyDescent="0.15">
      <c r="A91" s="3">
        <f t="shared" si="12"/>
        <v>0</v>
      </c>
      <c r="B91" s="19">
        <f t="shared" si="13"/>
        <v>0</v>
      </c>
      <c r="E91" s="15">
        <f t="shared" si="14"/>
        <v>2.7777777777777776E-2</v>
      </c>
      <c r="F91" s="3">
        <f t="shared" si="15"/>
        <v>0</v>
      </c>
      <c r="G91" s="3">
        <f t="shared" si="16"/>
        <v>0</v>
      </c>
      <c r="H91" s="22">
        <f t="shared" si="17"/>
        <v>0</v>
      </c>
    </row>
    <row r="92" spans="1:8" x14ac:dyDescent="0.15">
      <c r="A92" s="3">
        <f t="shared" si="12"/>
        <v>0</v>
      </c>
      <c r="B92" s="19">
        <f t="shared" si="13"/>
        <v>0</v>
      </c>
      <c r="E92" s="15">
        <f t="shared" si="14"/>
        <v>2.7777777777777776E-2</v>
      </c>
      <c r="F92" s="3">
        <f t="shared" si="15"/>
        <v>0</v>
      </c>
      <c r="G92" s="3">
        <f t="shared" si="16"/>
        <v>0</v>
      </c>
      <c r="H92" s="22">
        <f t="shared" si="17"/>
        <v>0</v>
      </c>
    </row>
    <row r="93" spans="1:8" x14ac:dyDescent="0.15">
      <c r="A93" s="3">
        <f t="shared" si="12"/>
        <v>0</v>
      </c>
      <c r="B93" s="19">
        <f t="shared" si="13"/>
        <v>0</v>
      </c>
      <c r="E93" s="15">
        <f t="shared" si="14"/>
        <v>2.7777777777777776E-2</v>
      </c>
      <c r="F93" s="3">
        <f t="shared" si="15"/>
        <v>0</v>
      </c>
      <c r="G93" s="3">
        <f t="shared" si="16"/>
        <v>0</v>
      </c>
      <c r="H93" s="22">
        <f t="shared" si="17"/>
        <v>0</v>
      </c>
    </row>
    <row r="94" spans="1:8" x14ac:dyDescent="0.15">
      <c r="A94" s="3">
        <f t="shared" si="12"/>
        <v>0</v>
      </c>
      <c r="B94" s="19">
        <f t="shared" si="13"/>
        <v>0</v>
      </c>
      <c r="E94" s="15">
        <f t="shared" si="14"/>
        <v>2.7777777777777776E-2</v>
      </c>
      <c r="F94" s="3">
        <f t="shared" si="15"/>
        <v>0</v>
      </c>
      <c r="G94" s="3">
        <f t="shared" si="16"/>
        <v>0</v>
      </c>
      <c r="H94" s="22">
        <f t="shared" si="17"/>
        <v>0</v>
      </c>
    </row>
    <row r="95" spans="1:8" x14ac:dyDescent="0.15">
      <c r="A95" s="3">
        <f t="shared" si="12"/>
        <v>0</v>
      </c>
      <c r="B95" s="19">
        <f t="shared" si="13"/>
        <v>0</v>
      </c>
      <c r="E95" s="15">
        <f t="shared" si="14"/>
        <v>2.7777777777777776E-2</v>
      </c>
      <c r="F95" s="3">
        <f t="shared" si="15"/>
        <v>0</v>
      </c>
      <c r="G95" s="3">
        <f t="shared" si="16"/>
        <v>0</v>
      </c>
      <c r="H95" s="22">
        <f t="shared" si="17"/>
        <v>0</v>
      </c>
    </row>
    <row r="96" spans="1:8" x14ac:dyDescent="0.15">
      <c r="A96" s="3">
        <f t="shared" si="12"/>
        <v>0</v>
      </c>
      <c r="B96" s="19">
        <f t="shared" si="13"/>
        <v>0</v>
      </c>
      <c r="E96" s="15">
        <f t="shared" si="14"/>
        <v>2.7777777777777776E-2</v>
      </c>
      <c r="F96" s="3">
        <f t="shared" si="15"/>
        <v>0</v>
      </c>
      <c r="G96" s="3">
        <f t="shared" si="16"/>
        <v>0</v>
      </c>
      <c r="H96" s="22">
        <f t="shared" si="17"/>
        <v>0</v>
      </c>
    </row>
    <row r="97" spans="1:8" x14ac:dyDescent="0.15">
      <c r="A97" s="3">
        <f t="shared" si="12"/>
        <v>0</v>
      </c>
      <c r="B97" s="19">
        <f t="shared" si="13"/>
        <v>0</v>
      </c>
      <c r="E97" s="15">
        <f t="shared" si="14"/>
        <v>2.7777777777777776E-2</v>
      </c>
      <c r="F97" s="3">
        <f t="shared" si="15"/>
        <v>0</v>
      </c>
      <c r="G97" s="3">
        <f t="shared" si="16"/>
        <v>0</v>
      </c>
      <c r="H97" s="22">
        <f t="shared" si="17"/>
        <v>0</v>
      </c>
    </row>
    <row r="98" spans="1:8" x14ac:dyDescent="0.15">
      <c r="A98" s="3">
        <f t="shared" si="12"/>
        <v>0</v>
      </c>
      <c r="B98" s="19">
        <f t="shared" si="13"/>
        <v>0</v>
      </c>
      <c r="E98" s="15">
        <f t="shared" si="14"/>
        <v>2.7777777777777776E-2</v>
      </c>
      <c r="F98" s="3">
        <f t="shared" si="15"/>
        <v>0</v>
      </c>
      <c r="G98" s="3">
        <f t="shared" si="16"/>
        <v>0</v>
      </c>
      <c r="H98" s="22">
        <f t="shared" si="17"/>
        <v>0</v>
      </c>
    </row>
    <row r="99" spans="1:8" x14ac:dyDescent="0.15">
      <c r="A99" s="3">
        <f t="shared" si="12"/>
        <v>0</v>
      </c>
      <c r="B99" s="19">
        <f t="shared" si="13"/>
        <v>0</v>
      </c>
      <c r="E99" s="15">
        <f t="shared" si="14"/>
        <v>2.7777777777777776E-2</v>
      </c>
      <c r="F99" s="3">
        <f t="shared" si="15"/>
        <v>0</v>
      </c>
      <c r="G99" s="3">
        <f t="shared" si="16"/>
        <v>0</v>
      </c>
      <c r="H99" s="22">
        <f t="shared" si="17"/>
        <v>0</v>
      </c>
    </row>
    <row r="100" spans="1:8" x14ac:dyDescent="0.15">
      <c r="A100" s="3">
        <f t="shared" si="12"/>
        <v>0</v>
      </c>
      <c r="B100" s="19">
        <f t="shared" si="13"/>
        <v>0</v>
      </c>
      <c r="E100" s="15">
        <f t="shared" si="14"/>
        <v>2.7777777777777776E-2</v>
      </c>
      <c r="F100" s="3">
        <f t="shared" si="15"/>
        <v>0</v>
      </c>
      <c r="G100" s="3">
        <f t="shared" si="16"/>
        <v>0</v>
      </c>
      <c r="H100" s="22">
        <f t="shared" si="17"/>
        <v>0</v>
      </c>
    </row>
    <row r="101" spans="1:8" x14ac:dyDescent="0.15">
      <c r="A101" s="3">
        <f t="shared" si="12"/>
        <v>0</v>
      </c>
      <c r="B101" s="19">
        <f t="shared" si="13"/>
        <v>0</v>
      </c>
      <c r="E101" s="15">
        <f t="shared" si="14"/>
        <v>2.7777777777777776E-2</v>
      </c>
      <c r="F101" s="3">
        <f t="shared" si="15"/>
        <v>0</v>
      </c>
      <c r="G101" s="3">
        <f t="shared" si="16"/>
        <v>0</v>
      </c>
      <c r="H101" s="22">
        <f t="shared" si="17"/>
        <v>0</v>
      </c>
    </row>
    <row r="102" spans="1:8" x14ac:dyDescent="0.15">
      <c r="A102" s="3">
        <f t="shared" si="12"/>
        <v>0</v>
      </c>
      <c r="B102" s="19">
        <f t="shared" si="13"/>
        <v>0</v>
      </c>
      <c r="E102" s="15">
        <f t="shared" si="14"/>
        <v>2.7777777777777776E-2</v>
      </c>
      <c r="F102" s="3">
        <f t="shared" si="15"/>
        <v>0</v>
      </c>
      <c r="G102" s="3">
        <f t="shared" si="16"/>
        <v>0</v>
      </c>
      <c r="H102" s="22">
        <f t="shared" si="17"/>
        <v>0</v>
      </c>
    </row>
    <row r="103" spans="1:8" x14ac:dyDescent="0.15">
      <c r="A103" s="3">
        <f t="shared" si="12"/>
        <v>0</v>
      </c>
      <c r="B103" s="19">
        <f t="shared" si="13"/>
        <v>0</v>
      </c>
      <c r="E103" s="15">
        <f t="shared" si="14"/>
        <v>2.7777777777777776E-2</v>
      </c>
      <c r="F103" s="3">
        <f t="shared" si="15"/>
        <v>0</v>
      </c>
      <c r="G103" s="3">
        <f t="shared" si="16"/>
        <v>0</v>
      </c>
      <c r="H103" s="22">
        <f t="shared" si="17"/>
        <v>0</v>
      </c>
    </row>
    <row r="104" spans="1:8" x14ac:dyDescent="0.15">
      <c r="A104" s="3">
        <f t="shared" si="12"/>
        <v>0</v>
      </c>
      <c r="B104" s="19">
        <f t="shared" si="13"/>
        <v>0</v>
      </c>
      <c r="E104" s="15">
        <f t="shared" si="14"/>
        <v>2.7777777777777776E-2</v>
      </c>
      <c r="F104" s="3">
        <f t="shared" si="15"/>
        <v>0</v>
      </c>
      <c r="G104" s="3">
        <f t="shared" si="16"/>
        <v>0</v>
      </c>
      <c r="H104" s="22">
        <f t="shared" si="17"/>
        <v>0</v>
      </c>
    </row>
    <row r="105" spans="1:8" x14ac:dyDescent="0.15">
      <c r="A105" s="3">
        <f t="shared" si="12"/>
        <v>0</v>
      </c>
      <c r="B105" s="19">
        <f t="shared" si="13"/>
        <v>0</v>
      </c>
      <c r="E105" s="15">
        <f t="shared" si="14"/>
        <v>2.7777777777777776E-2</v>
      </c>
      <c r="F105" s="3">
        <f t="shared" si="15"/>
        <v>0</v>
      </c>
      <c r="G105" s="3">
        <f t="shared" si="16"/>
        <v>0</v>
      </c>
      <c r="H105" s="22">
        <f t="shared" si="17"/>
        <v>0</v>
      </c>
    </row>
    <row r="106" spans="1:8" x14ac:dyDescent="0.15">
      <c r="A106" s="3">
        <f t="shared" si="12"/>
        <v>0</v>
      </c>
      <c r="B106" s="19">
        <f t="shared" si="13"/>
        <v>0</v>
      </c>
      <c r="E106" s="15">
        <f t="shared" si="14"/>
        <v>2.7777777777777776E-2</v>
      </c>
      <c r="F106" s="3">
        <f t="shared" si="15"/>
        <v>0</v>
      </c>
      <c r="G106" s="3">
        <f t="shared" si="16"/>
        <v>0</v>
      </c>
      <c r="H106" s="22">
        <f t="shared" si="17"/>
        <v>0</v>
      </c>
    </row>
    <row r="107" spans="1:8" x14ac:dyDescent="0.15">
      <c r="A107" s="3">
        <f t="shared" si="12"/>
        <v>0</v>
      </c>
      <c r="B107" s="19">
        <f t="shared" si="13"/>
        <v>0</v>
      </c>
      <c r="E107" s="15">
        <f t="shared" si="14"/>
        <v>2.7777777777777776E-2</v>
      </c>
      <c r="F107" s="3">
        <f t="shared" si="15"/>
        <v>0</v>
      </c>
      <c r="G107" s="3">
        <f t="shared" si="16"/>
        <v>0</v>
      </c>
      <c r="H107" s="22">
        <f t="shared" si="17"/>
        <v>0</v>
      </c>
    </row>
    <row r="108" spans="1:8" x14ac:dyDescent="0.15">
      <c r="A108" s="3">
        <f t="shared" si="12"/>
        <v>0</v>
      </c>
      <c r="B108" s="19">
        <f t="shared" si="13"/>
        <v>0</v>
      </c>
      <c r="E108" s="15">
        <f t="shared" si="14"/>
        <v>2.7777777777777776E-2</v>
      </c>
      <c r="F108" s="3">
        <f t="shared" si="15"/>
        <v>0</v>
      </c>
      <c r="G108" s="3">
        <f t="shared" si="16"/>
        <v>0</v>
      </c>
      <c r="H108" s="22">
        <f t="shared" si="17"/>
        <v>0</v>
      </c>
    </row>
    <row r="109" spans="1:8" x14ac:dyDescent="0.15">
      <c r="A109" s="3">
        <f t="shared" si="12"/>
        <v>0</v>
      </c>
      <c r="B109" s="19">
        <f t="shared" si="13"/>
        <v>0</v>
      </c>
      <c r="E109" s="15">
        <f t="shared" si="14"/>
        <v>2.7777777777777776E-2</v>
      </c>
      <c r="F109" s="3">
        <f t="shared" si="15"/>
        <v>0</v>
      </c>
      <c r="G109" s="3">
        <f t="shared" si="16"/>
        <v>0</v>
      </c>
      <c r="H109" s="22">
        <f t="shared" si="17"/>
        <v>0</v>
      </c>
    </row>
    <row r="110" spans="1:8" x14ac:dyDescent="0.15">
      <c r="A110" s="3">
        <f t="shared" si="12"/>
        <v>0</v>
      </c>
      <c r="B110" s="19">
        <f t="shared" si="13"/>
        <v>0</v>
      </c>
      <c r="E110" s="15">
        <f t="shared" si="14"/>
        <v>2.7777777777777776E-2</v>
      </c>
      <c r="F110" s="3">
        <f t="shared" si="15"/>
        <v>0</v>
      </c>
      <c r="G110" s="3">
        <f t="shared" si="16"/>
        <v>0</v>
      </c>
      <c r="H110" s="22">
        <f t="shared" si="17"/>
        <v>0</v>
      </c>
    </row>
    <row r="111" spans="1:8" x14ac:dyDescent="0.15">
      <c r="A111" s="3">
        <f t="shared" si="12"/>
        <v>0</v>
      </c>
      <c r="B111" s="19">
        <f t="shared" si="13"/>
        <v>0</v>
      </c>
      <c r="E111" s="15">
        <f t="shared" si="14"/>
        <v>2.7777777777777776E-2</v>
      </c>
      <c r="F111" s="3">
        <f t="shared" si="15"/>
        <v>0</v>
      </c>
      <c r="G111" s="3">
        <f t="shared" si="16"/>
        <v>0</v>
      </c>
      <c r="H111" s="22">
        <f t="shared" si="17"/>
        <v>0</v>
      </c>
    </row>
    <row r="112" spans="1:8" x14ac:dyDescent="0.15">
      <c r="A112" s="3">
        <f t="shared" si="12"/>
        <v>0</v>
      </c>
      <c r="B112" s="19">
        <f t="shared" si="13"/>
        <v>0</v>
      </c>
      <c r="E112" s="15">
        <f t="shared" si="14"/>
        <v>2.7777777777777776E-2</v>
      </c>
      <c r="F112" s="3">
        <f t="shared" si="15"/>
        <v>0</v>
      </c>
      <c r="G112" s="3">
        <f t="shared" si="16"/>
        <v>0</v>
      </c>
      <c r="H112" s="22">
        <f t="shared" si="17"/>
        <v>0</v>
      </c>
    </row>
    <row r="113" spans="1:8" x14ac:dyDescent="0.15">
      <c r="A113" s="3">
        <f t="shared" si="12"/>
        <v>0</v>
      </c>
      <c r="B113" s="19">
        <f t="shared" si="13"/>
        <v>0</v>
      </c>
      <c r="E113" s="15">
        <f t="shared" si="14"/>
        <v>2.7777777777777776E-2</v>
      </c>
      <c r="F113" s="3">
        <f t="shared" si="15"/>
        <v>0</v>
      </c>
      <c r="G113" s="3">
        <f t="shared" si="16"/>
        <v>0</v>
      </c>
      <c r="H113" s="22">
        <f t="shared" si="17"/>
        <v>0</v>
      </c>
    </row>
    <row r="114" spans="1:8" x14ac:dyDescent="0.15">
      <c r="A114" s="3">
        <f t="shared" ref="A114:A145" si="18">B114*60</f>
        <v>0</v>
      </c>
      <c r="B114" s="19">
        <f t="shared" ref="B114:B145" si="19">IF(C114&gt;B$9,(C114-B$9)*1440,0)</f>
        <v>0</v>
      </c>
      <c r="E114" s="15">
        <f t="shared" ref="E114:E145" si="20">D114-$F$3</f>
        <v>2.7777777777777776E-2</v>
      </c>
      <c r="F114" s="3">
        <f t="shared" si="15"/>
        <v>0</v>
      </c>
      <c r="G114" s="3">
        <f t="shared" si="16"/>
        <v>0</v>
      </c>
      <c r="H114" s="22">
        <f t="shared" si="17"/>
        <v>0</v>
      </c>
    </row>
    <row r="115" spans="1:8" x14ac:dyDescent="0.15">
      <c r="A115" s="3">
        <f t="shared" si="18"/>
        <v>0</v>
      </c>
      <c r="B115" s="19">
        <f t="shared" si="19"/>
        <v>0</v>
      </c>
      <c r="E115" s="15">
        <f t="shared" si="20"/>
        <v>2.7777777777777776E-2</v>
      </c>
      <c r="F115" s="3">
        <f t="shared" ref="F115:F146" si="21">IF(A116&gt;0,(A116-A114)/2,0)</f>
        <v>0</v>
      </c>
      <c r="G115" s="3">
        <f t="shared" ref="G115:G146" si="22">IF((F116-F115&gt;-0.01),E115*F115,0)</f>
        <v>0</v>
      </c>
      <c r="H115" s="22">
        <f t="shared" ref="H115:H146" si="23">G115*$B$3/10^6</f>
        <v>0</v>
      </c>
    </row>
    <row r="116" spans="1:8" x14ac:dyDescent="0.15">
      <c r="A116" s="3">
        <f t="shared" si="18"/>
        <v>0</v>
      </c>
      <c r="B116" s="19">
        <f t="shared" si="19"/>
        <v>0</v>
      </c>
      <c r="E116" s="15">
        <f t="shared" si="20"/>
        <v>2.7777777777777776E-2</v>
      </c>
      <c r="F116" s="3">
        <f t="shared" si="21"/>
        <v>0</v>
      </c>
      <c r="G116" s="3">
        <f t="shared" si="22"/>
        <v>0</v>
      </c>
      <c r="H116" s="22">
        <f t="shared" si="23"/>
        <v>0</v>
      </c>
    </row>
    <row r="117" spans="1:8" x14ac:dyDescent="0.15">
      <c r="A117" s="3">
        <f t="shared" si="18"/>
        <v>0</v>
      </c>
      <c r="B117" s="19">
        <f t="shared" si="19"/>
        <v>0</v>
      </c>
      <c r="E117" s="15">
        <f t="shared" si="20"/>
        <v>2.7777777777777776E-2</v>
      </c>
      <c r="F117" s="3">
        <f t="shared" si="21"/>
        <v>0</v>
      </c>
      <c r="G117" s="3">
        <f t="shared" si="22"/>
        <v>0</v>
      </c>
      <c r="H117" s="22">
        <f t="shared" si="23"/>
        <v>0</v>
      </c>
    </row>
    <row r="118" spans="1:8" x14ac:dyDescent="0.15">
      <c r="A118" s="3">
        <f t="shared" si="18"/>
        <v>0</v>
      </c>
      <c r="B118" s="19">
        <f t="shared" si="19"/>
        <v>0</v>
      </c>
      <c r="E118" s="15">
        <f t="shared" si="20"/>
        <v>2.7777777777777776E-2</v>
      </c>
      <c r="F118" s="3">
        <f t="shared" si="21"/>
        <v>0</v>
      </c>
      <c r="G118" s="3">
        <f t="shared" si="22"/>
        <v>0</v>
      </c>
      <c r="H118" s="22">
        <f t="shared" si="23"/>
        <v>0</v>
      </c>
    </row>
    <row r="119" spans="1:8" x14ac:dyDescent="0.15">
      <c r="A119" s="3">
        <f t="shared" si="18"/>
        <v>0</v>
      </c>
      <c r="B119" s="19">
        <f t="shared" si="19"/>
        <v>0</v>
      </c>
      <c r="E119" s="15">
        <f t="shared" si="20"/>
        <v>2.7777777777777776E-2</v>
      </c>
      <c r="F119" s="3">
        <f t="shared" si="21"/>
        <v>0</v>
      </c>
      <c r="G119" s="3">
        <f t="shared" si="22"/>
        <v>0</v>
      </c>
      <c r="H119" s="22">
        <f t="shared" si="23"/>
        <v>0</v>
      </c>
    </row>
    <row r="120" spans="1:8" x14ac:dyDescent="0.15">
      <c r="A120" s="3">
        <f t="shared" si="18"/>
        <v>0</v>
      </c>
      <c r="B120" s="19">
        <f t="shared" si="19"/>
        <v>0</v>
      </c>
      <c r="E120" s="15">
        <f t="shared" si="20"/>
        <v>2.7777777777777776E-2</v>
      </c>
      <c r="F120" s="3">
        <f t="shared" si="21"/>
        <v>0</v>
      </c>
      <c r="G120" s="3">
        <f t="shared" si="22"/>
        <v>0</v>
      </c>
      <c r="H120" s="22">
        <f t="shared" si="23"/>
        <v>0</v>
      </c>
    </row>
    <row r="121" spans="1:8" x14ac:dyDescent="0.15">
      <c r="A121" s="3">
        <f t="shared" si="18"/>
        <v>0</v>
      </c>
      <c r="B121" s="19">
        <f t="shared" si="19"/>
        <v>0</v>
      </c>
      <c r="E121" s="15">
        <f t="shared" si="20"/>
        <v>2.7777777777777776E-2</v>
      </c>
      <c r="F121" s="3">
        <f t="shared" si="21"/>
        <v>0</v>
      </c>
      <c r="G121" s="3">
        <f t="shared" si="22"/>
        <v>0</v>
      </c>
      <c r="H121" s="22">
        <f t="shared" si="23"/>
        <v>0</v>
      </c>
    </row>
    <row r="122" spans="1:8" x14ac:dyDescent="0.15">
      <c r="A122" s="3">
        <f t="shared" si="18"/>
        <v>0</v>
      </c>
      <c r="B122" s="19">
        <f t="shared" si="19"/>
        <v>0</v>
      </c>
      <c r="E122" s="15">
        <f t="shared" si="20"/>
        <v>2.7777777777777776E-2</v>
      </c>
      <c r="F122" s="3">
        <f t="shared" si="21"/>
        <v>0</v>
      </c>
      <c r="G122" s="3">
        <f t="shared" si="22"/>
        <v>0</v>
      </c>
      <c r="H122" s="22">
        <f t="shared" si="23"/>
        <v>0</v>
      </c>
    </row>
    <row r="123" spans="1:8" x14ac:dyDescent="0.15">
      <c r="A123" s="3">
        <f t="shared" si="18"/>
        <v>0</v>
      </c>
      <c r="B123" s="19">
        <f t="shared" si="19"/>
        <v>0</v>
      </c>
      <c r="E123" s="15">
        <f t="shared" si="20"/>
        <v>2.7777777777777776E-2</v>
      </c>
      <c r="F123" s="3">
        <f t="shared" si="21"/>
        <v>0</v>
      </c>
      <c r="G123" s="3">
        <f t="shared" si="22"/>
        <v>0</v>
      </c>
      <c r="H123" s="22">
        <f t="shared" si="23"/>
        <v>0</v>
      </c>
    </row>
    <row r="124" spans="1:8" x14ac:dyDescent="0.15">
      <c r="A124" s="3">
        <f t="shared" si="18"/>
        <v>0</v>
      </c>
      <c r="B124" s="19">
        <f t="shared" si="19"/>
        <v>0</v>
      </c>
      <c r="E124" s="15">
        <f t="shared" si="20"/>
        <v>2.7777777777777776E-2</v>
      </c>
      <c r="F124" s="3">
        <f t="shared" si="21"/>
        <v>0</v>
      </c>
      <c r="G124" s="3">
        <f t="shared" si="22"/>
        <v>0</v>
      </c>
      <c r="H124" s="22">
        <f t="shared" si="23"/>
        <v>0</v>
      </c>
    </row>
    <row r="125" spans="1:8" x14ac:dyDescent="0.15">
      <c r="A125" s="3">
        <f t="shared" si="18"/>
        <v>0</v>
      </c>
      <c r="B125" s="19">
        <f t="shared" si="19"/>
        <v>0</v>
      </c>
      <c r="E125" s="15">
        <f t="shared" si="20"/>
        <v>2.7777777777777776E-2</v>
      </c>
      <c r="F125" s="3">
        <f t="shared" si="21"/>
        <v>0</v>
      </c>
      <c r="G125" s="3">
        <f t="shared" si="22"/>
        <v>0</v>
      </c>
      <c r="H125" s="22">
        <f t="shared" si="23"/>
        <v>0</v>
      </c>
    </row>
    <row r="126" spans="1:8" x14ac:dyDescent="0.15">
      <c r="A126" s="3">
        <f t="shared" si="18"/>
        <v>0</v>
      </c>
      <c r="B126" s="19">
        <f t="shared" si="19"/>
        <v>0</v>
      </c>
      <c r="E126" s="15">
        <f t="shared" si="20"/>
        <v>2.7777777777777776E-2</v>
      </c>
      <c r="F126" s="3">
        <f t="shared" si="21"/>
        <v>0</v>
      </c>
      <c r="G126" s="3">
        <f t="shared" si="22"/>
        <v>0</v>
      </c>
      <c r="H126" s="22">
        <f t="shared" si="23"/>
        <v>0</v>
      </c>
    </row>
    <row r="127" spans="1:8" x14ac:dyDescent="0.15">
      <c r="A127" s="3">
        <f t="shared" si="18"/>
        <v>0</v>
      </c>
      <c r="B127" s="19">
        <f t="shared" si="19"/>
        <v>0</v>
      </c>
      <c r="E127" s="15">
        <f t="shared" si="20"/>
        <v>2.7777777777777776E-2</v>
      </c>
      <c r="F127" s="3">
        <f t="shared" si="21"/>
        <v>0</v>
      </c>
      <c r="G127" s="3">
        <f t="shared" si="22"/>
        <v>0</v>
      </c>
      <c r="H127" s="22">
        <f t="shared" si="23"/>
        <v>0</v>
      </c>
    </row>
    <row r="128" spans="1:8" x14ac:dyDescent="0.15">
      <c r="A128" s="3">
        <f t="shared" si="18"/>
        <v>0</v>
      </c>
      <c r="B128" s="19">
        <f t="shared" si="19"/>
        <v>0</v>
      </c>
      <c r="E128" s="15">
        <f t="shared" si="20"/>
        <v>2.7777777777777776E-2</v>
      </c>
      <c r="F128" s="3">
        <f t="shared" si="21"/>
        <v>0</v>
      </c>
      <c r="G128" s="3">
        <f t="shared" si="22"/>
        <v>0</v>
      </c>
      <c r="H128" s="22">
        <f t="shared" si="23"/>
        <v>0</v>
      </c>
    </row>
    <row r="129" spans="1:8" x14ac:dyDescent="0.15">
      <c r="A129" s="3">
        <f t="shared" si="18"/>
        <v>0</v>
      </c>
      <c r="B129" s="19">
        <f t="shared" si="19"/>
        <v>0</v>
      </c>
      <c r="E129" s="15">
        <f t="shared" si="20"/>
        <v>2.7777777777777776E-2</v>
      </c>
      <c r="F129" s="3">
        <f t="shared" si="21"/>
        <v>0</v>
      </c>
      <c r="G129" s="3">
        <f t="shared" si="22"/>
        <v>0</v>
      </c>
      <c r="H129" s="22">
        <f t="shared" si="23"/>
        <v>0</v>
      </c>
    </row>
    <row r="130" spans="1:8" x14ac:dyDescent="0.15">
      <c r="A130" s="3">
        <f t="shared" si="18"/>
        <v>0</v>
      </c>
      <c r="B130" s="19">
        <f t="shared" si="19"/>
        <v>0</v>
      </c>
      <c r="E130" s="15">
        <f t="shared" si="20"/>
        <v>2.7777777777777776E-2</v>
      </c>
      <c r="F130" s="3">
        <f t="shared" si="21"/>
        <v>0</v>
      </c>
      <c r="G130" s="3">
        <f t="shared" si="22"/>
        <v>0</v>
      </c>
      <c r="H130" s="22">
        <f t="shared" si="23"/>
        <v>0</v>
      </c>
    </row>
    <row r="131" spans="1:8" x14ac:dyDescent="0.15">
      <c r="A131" s="3">
        <f t="shared" si="18"/>
        <v>0</v>
      </c>
      <c r="B131" s="19">
        <f t="shared" si="19"/>
        <v>0</v>
      </c>
      <c r="E131" s="15">
        <f t="shared" si="20"/>
        <v>2.7777777777777776E-2</v>
      </c>
      <c r="F131" s="3">
        <f t="shared" si="21"/>
        <v>0</v>
      </c>
      <c r="G131" s="3">
        <f t="shared" si="22"/>
        <v>0</v>
      </c>
      <c r="H131" s="22">
        <f t="shared" si="23"/>
        <v>0</v>
      </c>
    </row>
    <row r="132" spans="1:8" x14ac:dyDescent="0.15">
      <c r="A132" s="3">
        <f t="shared" si="18"/>
        <v>0</v>
      </c>
      <c r="B132" s="19">
        <f t="shared" si="19"/>
        <v>0</v>
      </c>
      <c r="E132" s="15">
        <f t="shared" si="20"/>
        <v>2.7777777777777776E-2</v>
      </c>
      <c r="F132" s="3">
        <f t="shared" si="21"/>
        <v>0</v>
      </c>
      <c r="G132" s="3">
        <f t="shared" si="22"/>
        <v>0</v>
      </c>
      <c r="H132" s="22">
        <f t="shared" si="23"/>
        <v>0</v>
      </c>
    </row>
    <row r="133" spans="1:8" x14ac:dyDescent="0.15">
      <c r="A133" s="3">
        <f t="shared" si="18"/>
        <v>0</v>
      </c>
      <c r="B133" s="19">
        <f t="shared" si="19"/>
        <v>0</v>
      </c>
      <c r="E133" s="15">
        <f t="shared" si="20"/>
        <v>2.7777777777777776E-2</v>
      </c>
      <c r="F133" s="3">
        <f t="shared" si="21"/>
        <v>0</v>
      </c>
      <c r="G133" s="3">
        <f t="shared" si="22"/>
        <v>0</v>
      </c>
      <c r="H133" s="22">
        <f t="shared" si="23"/>
        <v>0</v>
      </c>
    </row>
    <row r="134" spans="1:8" x14ac:dyDescent="0.15">
      <c r="A134" s="3">
        <f t="shared" si="18"/>
        <v>0</v>
      </c>
      <c r="B134" s="19">
        <f t="shared" si="19"/>
        <v>0</v>
      </c>
      <c r="E134" s="15">
        <f t="shared" si="20"/>
        <v>2.7777777777777776E-2</v>
      </c>
      <c r="F134" s="3">
        <f t="shared" si="21"/>
        <v>0</v>
      </c>
      <c r="G134" s="3">
        <f t="shared" si="22"/>
        <v>0</v>
      </c>
      <c r="H134" s="22">
        <f t="shared" si="23"/>
        <v>0</v>
      </c>
    </row>
    <row r="135" spans="1:8" x14ac:dyDescent="0.15">
      <c r="A135" s="3">
        <f t="shared" si="18"/>
        <v>0</v>
      </c>
      <c r="B135" s="19">
        <f t="shared" si="19"/>
        <v>0</v>
      </c>
      <c r="E135" s="15">
        <f t="shared" si="20"/>
        <v>2.7777777777777776E-2</v>
      </c>
      <c r="F135" s="3">
        <f t="shared" si="21"/>
        <v>0</v>
      </c>
      <c r="G135" s="3">
        <f t="shared" si="22"/>
        <v>0</v>
      </c>
      <c r="H135" s="22">
        <f t="shared" si="23"/>
        <v>0</v>
      </c>
    </row>
    <row r="136" spans="1:8" x14ac:dyDescent="0.15">
      <c r="A136" s="3">
        <f t="shared" si="18"/>
        <v>0</v>
      </c>
      <c r="B136" s="19">
        <f t="shared" si="19"/>
        <v>0</v>
      </c>
      <c r="E136" s="15">
        <f t="shared" si="20"/>
        <v>2.7777777777777776E-2</v>
      </c>
      <c r="F136" s="3">
        <f t="shared" si="21"/>
        <v>0</v>
      </c>
      <c r="G136" s="3">
        <f t="shared" si="22"/>
        <v>0</v>
      </c>
      <c r="H136" s="22">
        <f t="shared" si="23"/>
        <v>0</v>
      </c>
    </row>
    <row r="137" spans="1:8" x14ac:dyDescent="0.15">
      <c r="A137" s="3">
        <f t="shared" si="18"/>
        <v>0</v>
      </c>
      <c r="B137" s="19">
        <f t="shared" si="19"/>
        <v>0</v>
      </c>
      <c r="E137" s="15">
        <f t="shared" si="20"/>
        <v>2.7777777777777776E-2</v>
      </c>
      <c r="F137" s="3">
        <f t="shared" si="21"/>
        <v>0</v>
      </c>
      <c r="G137" s="3">
        <f t="shared" si="22"/>
        <v>0</v>
      </c>
      <c r="H137" s="22">
        <f t="shared" si="23"/>
        <v>0</v>
      </c>
    </row>
    <row r="138" spans="1:8" x14ac:dyDescent="0.15">
      <c r="A138" s="3">
        <f t="shared" si="18"/>
        <v>0</v>
      </c>
      <c r="B138" s="19">
        <f t="shared" si="19"/>
        <v>0</v>
      </c>
      <c r="E138" s="15">
        <f t="shared" si="20"/>
        <v>2.7777777777777776E-2</v>
      </c>
      <c r="F138" s="3">
        <f t="shared" si="21"/>
        <v>0</v>
      </c>
      <c r="G138" s="3">
        <f t="shared" si="22"/>
        <v>0</v>
      </c>
      <c r="H138" s="22">
        <f t="shared" si="23"/>
        <v>0</v>
      </c>
    </row>
    <row r="139" spans="1:8" x14ac:dyDescent="0.15">
      <c r="A139" s="3">
        <f t="shared" si="18"/>
        <v>0</v>
      </c>
      <c r="B139" s="19">
        <f t="shared" si="19"/>
        <v>0</v>
      </c>
      <c r="E139" s="15">
        <f t="shared" si="20"/>
        <v>2.7777777777777776E-2</v>
      </c>
      <c r="F139" s="3">
        <f t="shared" si="21"/>
        <v>0</v>
      </c>
      <c r="G139" s="3">
        <f t="shared" si="22"/>
        <v>0</v>
      </c>
      <c r="H139" s="22">
        <f t="shared" si="23"/>
        <v>0</v>
      </c>
    </row>
    <row r="140" spans="1:8" x14ac:dyDescent="0.15">
      <c r="A140" s="3">
        <f t="shared" si="18"/>
        <v>0</v>
      </c>
      <c r="B140" s="19">
        <f t="shared" si="19"/>
        <v>0</v>
      </c>
      <c r="E140" s="15">
        <f t="shared" si="20"/>
        <v>2.7777777777777776E-2</v>
      </c>
      <c r="F140" s="3">
        <f t="shared" si="21"/>
        <v>0</v>
      </c>
      <c r="G140" s="3">
        <f t="shared" si="22"/>
        <v>0</v>
      </c>
      <c r="H140" s="22">
        <f t="shared" si="23"/>
        <v>0</v>
      </c>
    </row>
    <row r="141" spans="1:8" x14ac:dyDescent="0.15">
      <c r="A141" s="3">
        <f t="shared" si="18"/>
        <v>0</v>
      </c>
      <c r="B141" s="19">
        <f t="shared" si="19"/>
        <v>0</v>
      </c>
      <c r="E141" s="15">
        <f t="shared" si="20"/>
        <v>2.7777777777777776E-2</v>
      </c>
      <c r="F141" s="3">
        <f t="shared" si="21"/>
        <v>0</v>
      </c>
      <c r="G141" s="3">
        <f t="shared" si="22"/>
        <v>0</v>
      </c>
      <c r="H141" s="22">
        <f t="shared" si="23"/>
        <v>0</v>
      </c>
    </row>
    <row r="142" spans="1:8" x14ac:dyDescent="0.15">
      <c r="A142" s="3">
        <f t="shared" si="18"/>
        <v>0</v>
      </c>
      <c r="B142" s="19">
        <f t="shared" si="19"/>
        <v>0</v>
      </c>
      <c r="E142" s="15">
        <f t="shared" si="20"/>
        <v>2.7777777777777776E-2</v>
      </c>
      <c r="F142" s="3">
        <f t="shared" si="21"/>
        <v>0</v>
      </c>
      <c r="G142" s="3">
        <f t="shared" si="22"/>
        <v>0</v>
      </c>
      <c r="H142" s="22">
        <f t="shared" si="23"/>
        <v>0</v>
      </c>
    </row>
    <row r="143" spans="1:8" x14ac:dyDescent="0.15">
      <c r="A143" s="3">
        <f t="shared" si="18"/>
        <v>0</v>
      </c>
      <c r="B143" s="19">
        <f t="shared" si="19"/>
        <v>0</v>
      </c>
      <c r="E143" s="15">
        <f t="shared" si="20"/>
        <v>2.7777777777777776E-2</v>
      </c>
      <c r="F143" s="3">
        <f t="shared" si="21"/>
        <v>0</v>
      </c>
      <c r="G143" s="3">
        <f t="shared" si="22"/>
        <v>0</v>
      </c>
      <c r="H143" s="22">
        <f t="shared" si="23"/>
        <v>0</v>
      </c>
    </row>
    <row r="144" spans="1:8" x14ac:dyDescent="0.15">
      <c r="A144" s="3">
        <f t="shared" si="18"/>
        <v>0</v>
      </c>
      <c r="B144" s="19">
        <f t="shared" si="19"/>
        <v>0</v>
      </c>
      <c r="E144" s="15">
        <f t="shared" si="20"/>
        <v>2.7777777777777776E-2</v>
      </c>
      <c r="F144" s="3">
        <f t="shared" si="21"/>
        <v>0</v>
      </c>
      <c r="G144" s="3">
        <f t="shared" si="22"/>
        <v>0</v>
      </c>
      <c r="H144" s="22">
        <f t="shared" si="23"/>
        <v>0</v>
      </c>
    </row>
    <row r="145" spans="1:8" x14ac:dyDescent="0.15">
      <c r="A145" s="3">
        <f t="shared" si="18"/>
        <v>0</v>
      </c>
      <c r="B145" s="19">
        <f t="shared" si="19"/>
        <v>0</v>
      </c>
      <c r="E145" s="15">
        <f t="shared" si="20"/>
        <v>2.7777777777777776E-2</v>
      </c>
      <c r="F145" s="3">
        <f t="shared" si="21"/>
        <v>0</v>
      </c>
      <c r="G145" s="3">
        <f t="shared" si="22"/>
        <v>0</v>
      </c>
      <c r="H145" s="22">
        <f t="shared" si="23"/>
        <v>0</v>
      </c>
    </row>
    <row r="146" spans="1:8" x14ac:dyDescent="0.15">
      <c r="A146" s="3">
        <f t="shared" ref="A146:A177" si="24">B146*60</f>
        <v>0</v>
      </c>
      <c r="B146" s="19">
        <f t="shared" ref="B146:B177" si="25">IF(C146&gt;B$9,(C146-B$9)*1440,0)</f>
        <v>0</v>
      </c>
      <c r="E146" s="15">
        <f t="shared" ref="E146:E177" si="26">D146-$F$3</f>
        <v>2.7777777777777776E-2</v>
      </c>
      <c r="F146" s="3">
        <f t="shared" si="21"/>
        <v>0</v>
      </c>
      <c r="G146" s="3">
        <f t="shared" si="22"/>
        <v>0</v>
      </c>
      <c r="H146" s="22">
        <f t="shared" si="23"/>
        <v>0</v>
      </c>
    </row>
    <row r="147" spans="1:8" x14ac:dyDescent="0.15">
      <c r="A147" s="3">
        <f t="shared" si="24"/>
        <v>0</v>
      </c>
      <c r="B147" s="19">
        <f t="shared" si="25"/>
        <v>0</v>
      </c>
      <c r="E147" s="15">
        <f t="shared" si="26"/>
        <v>2.7777777777777776E-2</v>
      </c>
      <c r="F147" s="3">
        <f t="shared" ref="F147:F178" si="27">IF(A148&gt;0,(A148-A146)/2,0)</f>
        <v>0</v>
      </c>
      <c r="G147" s="3">
        <f t="shared" ref="G147:G178" si="28">IF((F148-F147&gt;-0.01),E147*F147,0)</f>
        <v>0</v>
      </c>
      <c r="H147" s="22">
        <f t="shared" ref="H147:H178" si="29">G147*$B$3/10^6</f>
        <v>0</v>
      </c>
    </row>
    <row r="148" spans="1:8" x14ac:dyDescent="0.15">
      <c r="A148" s="3">
        <f t="shared" si="24"/>
        <v>0</v>
      </c>
      <c r="B148" s="19">
        <f t="shared" si="25"/>
        <v>0</v>
      </c>
      <c r="E148" s="15">
        <f t="shared" si="26"/>
        <v>2.7777777777777776E-2</v>
      </c>
      <c r="F148" s="3">
        <f t="shared" si="27"/>
        <v>0</v>
      </c>
      <c r="G148" s="3">
        <f t="shared" si="28"/>
        <v>0</v>
      </c>
      <c r="H148" s="22">
        <f t="shared" si="29"/>
        <v>0</v>
      </c>
    </row>
    <row r="149" spans="1:8" x14ac:dyDescent="0.15">
      <c r="A149" s="3">
        <f t="shared" si="24"/>
        <v>0</v>
      </c>
      <c r="B149" s="19">
        <f t="shared" si="25"/>
        <v>0</v>
      </c>
      <c r="E149" s="15">
        <f t="shared" si="26"/>
        <v>2.7777777777777776E-2</v>
      </c>
      <c r="F149" s="3">
        <f t="shared" si="27"/>
        <v>0</v>
      </c>
      <c r="G149" s="3">
        <f t="shared" si="28"/>
        <v>0</v>
      </c>
      <c r="H149" s="22">
        <f t="shared" si="29"/>
        <v>0</v>
      </c>
    </row>
    <row r="150" spans="1:8" x14ac:dyDescent="0.15">
      <c r="A150" s="3">
        <f t="shared" si="24"/>
        <v>0</v>
      </c>
      <c r="B150" s="19">
        <f t="shared" si="25"/>
        <v>0</v>
      </c>
      <c r="E150" s="15">
        <f t="shared" si="26"/>
        <v>2.7777777777777776E-2</v>
      </c>
      <c r="F150" s="3">
        <f t="shared" si="27"/>
        <v>0</v>
      </c>
      <c r="G150" s="3">
        <f t="shared" si="28"/>
        <v>0</v>
      </c>
      <c r="H150" s="22">
        <f t="shared" si="29"/>
        <v>0</v>
      </c>
    </row>
    <row r="151" spans="1:8" x14ac:dyDescent="0.15">
      <c r="A151" s="3">
        <f t="shared" si="24"/>
        <v>0</v>
      </c>
      <c r="B151" s="19">
        <f t="shared" si="25"/>
        <v>0</v>
      </c>
      <c r="E151" s="15">
        <f t="shared" si="26"/>
        <v>2.7777777777777776E-2</v>
      </c>
      <c r="F151" s="3">
        <f t="shared" si="27"/>
        <v>0</v>
      </c>
      <c r="G151" s="3">
        <f t="shared" si="28"/>
        <v>0</v>
      </c>
      <c r="H151" s="22">
        <f t="shared" si="29"/>
        <v>0</v>
      </c>
    </row>
    <row r="152" spans="1:8" x14ac:dyDescent="0.15">
      <c r="A152" s="3">
        <f t="shared" si="24"/>
        <v>0</v>
      </c>
      <c r="B152" s="19">
        <f t="shared" si="25"/>
        <v>0</v>
      </c>
      <c r="E152" s="15">
        <f t="shared" si="26"/>
        <v>2.7777777777777776E-2</v>
      </c>
      <c r="F152" s="3">
        <f t="shared" si="27"/>
        <v>0</v>
      </c>
      <c r="G152" s="3">
        <f t="shared" si="28"/>
        <v>0</v>
      </c>
      <c r="H152" s="22">
        <f t="shared" si="29"/>
        <v>0</v>
      </c>
    </row>
    <row r="153" spans="1:8" x14ac:dyDescent="0.15">
      <c r="A153" s="3">
        <f t="shared" si="24"/>
        <v>0</v>
      </c>
      <c r="B153" s="19">
        <f t="shared" si="25"/>
        <v>0</v>
      </c>
      <c r="E153" s="15">
        <f t="shared" si="26"/>
        <v>2.7777777777777776E-2</v>
      </c>
      <c r="F153" s="3">
        <f t="shared" si="27"/>
        <v>0</v>
      </c>
      <c r="G153" s="3">
        <f t="shared" si="28"/>
        <v>0</v>
      </c>
      <c r="H153" s="22">
        <f t="shared" si="29"/>
        <v>0</v>
      </c>
    </row>
    <row r="154" spans="1:8" x14ac:dyDescent="0.15">
      <c r="A154" s="3">
        <f t="shared" si="24"/>
        <v>0</v>
      </c>
      <c r="B154" s="19">
        <f t="shared" si="25"/>
        <v>0</v>
      </c>
      <c r="E154" s="15">
        <f t="shared" si="26"/>
        <v>2.7777777777777776E-2</v>
      </c>
      <c r="F154" s="3">
        <f t="shared" si="27"/>
        <v>0</v>
      </c>
      <c r="G154" s="3">
        <f t="shared" si="28"/>
        <v>0</v>
      </c>
      <c r="H154" s="22">
        <f t="shared" si="29"/>
        <v>0</v>
      </c>
    </row>
    <row r="155" spans="1:8" x14ac:dyDescent="0.15">
      <c r="A155" s="3">
        <f t="shared" si="24"/>
        <v>0</v>
      </c>
      <c r="B155" s="19">
        <f t="shared" si="25"/>
        <v>0</v>
      </c>
      <c r="E155" s="15">
        <f t="shared" si="26"/>
        <v>2.7777777777777776E-2</v>
      </c>
      <c r="F155" s="3">
        <f t="shared" si="27"/>
        <v>0</v>
      </c>
      <c r="G155" s="3">
        <f t="shared" si="28"/>
        <v>0</v>
      </c>
      <c r="H155" s="22">
        <f t="shared" si="29"/>
        <v>0</v>
      </c>
    </row>
    <row r="156" spans="1:8" x14ac:dyDescent="0.15">
      <c r="A156" s="3">
        <f t="shared" si="24"/>
        <v>0</v>
      </c>
      <c r="B156" s="19">
        <f t="shared" si="25"/>
        <v>0</v>
      </c>
      <c r="E156" s="15">
        <f t="shared" si="26"/>
        <v>2.7777777777777776E-2</v>
      </c>
      <c r="F156" s="3">
        <f t="shared" si="27"/>
        <v>0</v>
      </c>
      <c r="G156" s="3">
        <f t="shared" si="28"/>
        <v>0</v>
      </c>
      <c r="H156" s="22">
        <f t="shared" si="29"/>
        <v>0</v>
      </c>
    </row>
    <row r="157" spans="1:8" x14ac:dyDescent="0.15">
      <c r="A157" s="3">
        <f t="shared" si="24"/>
        <v>0</v>
      </c>
      <c r="B157" s="19">
        <f t="shared" si="25"/>
        <v>0</v>
      </c>
      <c r="E157" s="15">
        <f t="shared" si="26"/>
        <v>2.7777777777777776E-2</v>
      </c>
      <c r="F157" s="3">
        <f t="shared" si="27"/>
        <v>0</v>
      </c>
      <c r="G157" s="3">
        <f t="shared" si="28"/>
        <v>0</v>
      </c>
      <c r="H157" s="22">
        <f t="shared" si="29"/>
        <v>0</v>
      </c>
    </row>
    <row r="158" spans="1:8" x14ac:dyDescent="0.15">
      <c r="A158" s="3">
        <f t="shared" si="24"/>
        <v>0</v>
      </c>
      <c r="B158" s="19">
        <f t="shared" si="25"/>
        <v>0</v>
      </c>
      <c r="E158" s="15">
        <f t="shared" si="26"/>
        <v>2.7777777777777776E-2</v>
      </c>
      <c r="F158" s="3">
        <f t="shared" si="27"/>
        <v>0</v>
      </c>
      <c r="G158" s="3">
        <f t="shared" si="28"/>
        <v>0</v>
      </c>
      <c r="H158" s="22">
        <f t="shared" si="29"/>
        <v>0</v>
      </c>
    </row>
    <row r="159" spans="1:8" x14ac:dyDescent="0.15">
      <c r="A159" s="3">
        <f t="shared" si="24"/>
        <v>0</v>
      </c>
      <c r="B159" s="19">
        <f t="shared" si="25"/>
        <v>0</v>
      </c>
      <c r="E159" s="15">
        <f t="shared" si="26"/>
        <v>2.7777777777777776E-2</v>
      </c>
      <c r="F159" s="3">
        <f t="shared" si="27"/>
        <v>0</v>
      </c>
      <c r="G159" s="3">
        <f t="shared" si="28"/>
        <v>0</v>
      </c>
      <c r="H159" s="22">
        <f t="shared" si="29"/>
        <v>0</v>
      </c>
    </row>
    <row r="160" spans="1:8" x14ac:dyDescent="0.15">
      <c r="A160" s="3">
        <f t="shared" si="24"/>
        <v>0</v>
      </c>
      <c r="B160" s="19">
        <f t="shared" si="25"/>
        <v>0</v>
      </c>
      <c r="E160" s="15">
        <f t="shared" si="26"/>
        <v>2.7777777777777776E-2</v>
      </c>
      <c r="F160" s="3">
        <f t="shared" si="27"/>
        <v>0</v>
      </c>
      <c r="G160" s="3">
        <f t="shared" si="28"/>
        <v>0</v>
      </c>
      <c r="H160" s="22">
        <f t="shared" si="29"/>
        <v>0</v>
      </c>
    </row>
    <row r="161" spans="1:8" x14ac:dyDescent="0.15">
      <c r="A161" s="3">
        <f t="shared" si="24"/>
        <v>0</v>
      </c>
      <c r="B161" s="19">
        <f t="shared" si="25"/>
        <v>0</v>
      </c>
      <c r="E161" s="15">
        <f t="shared" si="26"/>
        <v>2.7777777777777776E-2</v>
      </c>
      <c r="F161" s="3">
        <f t="shared" si="27"/>
        <v>0</v>
      </c>
      <c r="G161" s="3">
        <f t="shared" si="28"/>
        <v>0</v>
      </c>
      <c r="H161" s="22">
        <f t="shared" si="29"/>
        <v>0</v>
      </c>
    </row>
    <row r="162" spans="1:8" x14ac:dyDescent="0.15">
      <c r="A162" s="3">
        <f t="shared" si="24"/>
        <v>0</v>
      </c>
      <c r="B162" s="19">
        <f t="shared" si="25"/>
        <v>0</v>
      </c>
      <c r="E162" s="15">
        <f t="shared" si="26"/>
        <v>2.7777777777777776E-2</v>
      </c>
      <c r="F162" s="3">
        <f t="shared" si="27"/>
        <v>0</v>
      </c>
      <c r="G162" s="3">
        <f t="shared" si="28"/>
        <v>0</v>
      </c>
      <c r="H162" s="22">
        <f t="shared" si="29"/>
        <v>0</v>
      </c>
    </row>
    <row r="163" spans="1:8" x14ac:dyDescent="0.15">
      <c r="A163" s="3">
        <f t="shared" si="24"/>
        <v>0</v>
      </c>
      <c r="B163" s="19">
        <f t="shared" si="25"/>
        <v>0</v>
      </c>
      <c r="E163" s="15">
        <f t="shared" si="26"/>
        <v>2.7777777777777776E-2</v>
      </c>
      <c r="F163" s="3">
        <f t="shared" si="27"/>
        <v>0</v>
      </c>
      <c r="G163" s="3">
        <f t="shared" si="28"/>
        <v>0</v>
      </c>
      <c r="H163" s="22">
        <f t="shared" si="29"/>
        <v>0</v>
      </c>
    </row>
    <row r="164" spans="1:8" x14ac:dyDescent="0.15">
      <c r="A164" s="3">
        <f t="shared" si="24"/>
        <v>0</v>
      </c>
      <c r="B164" s="19">
        <f t="shared" si="25"/>
        <v>0</v>
      </c>
      <c r="E164" s="15">
        <f t="shared" si="26"/>
        <v>2.7777777777777776E-2</v>
      </c>
      <c r="F164" s="3">
        <f t="shared" si="27"/>
        <v>0</v>
      </c>
      <c r="G164" s="3">
        <f t="shared" si="28"/>
        <v>0</v>
      </c>
      <c r="H164" s="22">
        <f t="shared" si="29"/>
        <v>0</v>
      </c>
    </row>
    <row r="165" spans="1:8" x14ac:dyDescent="0.15">
      <c r="A165" s="3">
        <f t="shared" si="24"/>
        <v>0</v>
      </c>
      <c r="B165" s="19">
        <f t="shared" si="25"/>
        <v>0</v>
      </c>
      <c r="E165" s="15">
        <f t="shared" si="26"/>
        <v>2.7777777777777776E-2</v>
      </c>
      <c r="F165" s="3">
        <f t="shared" si="27"/>
        <v>0</v>
      </c>
      <c r="G165" s="3">
        <f t="shared" si="28"/>
        <v>0</v>
      </c>
      <c r="H165" s="22">
        <f t="shared" si="29"/>
        <v>0</v>
      </c>
    </row>
    <row r="166" spans="1:8" x14ac:dyDescent="0.15">
      <c r="A166" s="3">
        <f t="shared" si="24"/>
        <v>0</v>
      </c>
      <c r="B166" s="19">
        <f t="shared" si="25"/>
        <v>0</v>
      </c>
      <c r="E166" s="15">
        <f t="shared" si="26"/>
        <v>2.7777777777777776E-2</v>
      </c>
      <c r="F166" s="3">
        <f t="shared" si="27"/>
        <v>0</v>
      </c>
      <c r="G166" s="3">
        <f t="shared" si="28"/>
        <v>0</v>
      </c>
      <c r="H166" s="22">
        <f t="shared" si="29"/>
        <v>0</v>
      </c>
    </row>
    <row r="167" spans="1:8" x14ac:dyDescent="0.15">
      <c r="A167" s="3">
        <f t="shared" si="24"/>
        <v>0</v>
      </c>
      <c r="B167" s="19">
        <f t="shared" si="25"/>
        <v>0</v>
      </c>
      <c r="E167" s="15">
        <f t="shared" si="26"/>
        <v>2.7777777777777776E-2</v>
      </c>
      <c r="F167" s="3">
        <f t="shared" si="27"/>
        <v>0</v>
      </c>
      <c r="G167" s="3">
        <f t="shared" si="28"/>
        <v>0</v>
      </c>
      <c r="H167" s="22">
        <f t="shared" si="29"/>
        <v>0</v>
      </c>
    </row>
    <row r="168" spans="1:8" x14ac:dyDescent="0.15">
      <c r="A168" s="3">
        <f t="shared" si="24"/>
        <v>0</v>
      </c>
      <c r="B168" s="19">
        <f t="shared" si="25"/>
        <v>0</v>
      </c>
      <c r="E168" s="15">
        <f t="shared" si="26"/>
        <v>2.7777777777777776E-2</v>
      </c>
      <c r="F168" s="3">
        <f t="shared" si="27"/>
        <v>0</v>
      </c>
      <c r="G168" s="3">
        <f t="shared" si="28"/>
        <v>0</v>
      </c>
      <c r="H168" s="22">
        <f t="shared" si="29"/>
        <v>0</v>
      </c>
    </row>
    <row r="169" spans="1:8" x14ac:dyDescent="0.15">
      <c r="A169" s="3">
        <f t="shared" si="24"/>
        <v>0</v>
      </c>
      <c r="B169" s="19">
        <f t="shared" si="25"/>
        <v>0</v>
      </c>
      <c r="E169" s="15">
        <f t="shared" si="26"/>
        <v>2.7777777777777776E-2</v>
      </c>
      <c r="F169" s="3">
        <f t="shared" si="27"/>
        <v>0</v>
      </c>
      <c r="G169" s="3">
        <f t="shared" si="28"/>
        <v>0</v>
      </c>
      <c r="H169" s="22">
        <f t="shared" si="29"/>
        <v>0</v>
      </c>
    </row>
    <row r="170" spans="1:8" x14ac:dyDescent="0.15">
      <c r="A170" s="3">
        <f t="shared" si="24"/>
        <v>0</v>
      </c>
      <c r="B170" s="19">
        <f t="shared" si="25"/>
        <v>0</v>
      </c>
      <c r="E170" s="15">
        <f t="shared" si="26"/>
        <v>2.7777777777777776E-2</v>
      </c>
      <c r="F170" s="3">
        <f t="shared" si="27"/>
        <v>0</v>
      </c>
      <c r="G170" s="3">
        <f t="shared" si="28"/>
        <v>0</v>
      </c>
      <c r="H170" s="22">
        <f t="shared" si="29"/>
        <v>0</v>
      </c>
    </row>
    <row r="171" spans="1:8" x14ac:dyDescent="0.15">
      <c r="A171" s="3">
        <f t="shared" si="24"/>
        <v>0</v>
      </c>
      <c r="B171" s="19">
        <f t="shared" si="25"/>
        <v>0</v>
      </c>
      <c r="E171" s="15">
        <f t="shared" si="26"/>
        <v>2.7777777777777776E-2</v>
      </c>
      <c r="F171" s="3">
        <f t="shared" si="27"/>
        <v>0</v>
      </c>
      <c r="G171" s="3">
        <f t="shared" si="28"/>
        <v>0</v>
      </c>
      <c r="H171" s="22">
        <f t="shared" si="29"/>
        <v>0</v>
      </c>
    </row>
    <row r="172" spans="1:8" x14ac:dyDescent="0.15">
      <c r="A172" s="3">
        <f t="shared" si="24"/>
        <v>0</v>
      </c>
      <c r="B172" s="19">
        <f t="shared" si="25"/>
        <v>0</v>
      </c>
      <c r="E172" s="15">
        <f t="shared" si="26"/>
        <v>2.7777777777777776E-2</v>
      </c>
      <c r="F172" s="3">
        <f t="shared" si="27"/>
        <v>0</v>
      </c>
      <c r="G172" s="3">
        <f t="shared" si="28"/>
        <v>0</v>
      </c>
      <c r="H172" s="22">
        <f t="shared" si="29"/>
        <v>0</v>
      </c>
    </row>
    <row r="173" spans="1:8" x14ac:dyDescent="0.15">
      <c r="A173" s="3">
        <f t="shared" si="24"/>
        <v>0</v>
      </c>
      <c r="B173" s="19">
        <f t="shared" si="25"/>
        <v>0</v>
      </c>
      <c r="E173" s="15">
        <f t="shared" si="26"/>
        <v>2.7777777777777776E-2</v>
      </c>
      <c r="F173" s="3">
        <f t="shared" si="27"/>
        <v>0</v>
      </c>
      <c r="G173" s="3">
        <f t="shared" si="28"/>
        <v>0</v>
      </c>
      <c r="H173" s="22">
        <f t="shared" si="29"/>
        <v>0</v>
      </c>
    </row>
    <row r="174" spans="1:8" x14ac:dyDescent="0.15">
      <c r="A174" s="3">
        <f t="shared" si="24"/>
        <v>0</v>
      </c>
      <c r="B174" s="19">
        <f t="shared" si="25"/>
        <v>0</v>
      </c>
      <c r="E174" s="15">
        <f t="shared" si="26"/>
        <v>2.7777777777777776E-2</v>
      </c>
      <c r="F174" s="3">
        <f t="shared" si="27"/>
        <v>0</v>
      </c>
      <c r="G174" s="3">
        <f t="shared" si="28"/>
        <v>0</v>
      </c>
      <c r="H174" s="22">
        <f t="shared" si="29"/>
        <v>0</v>
      </c>
    </row>
    <row r="175" spans="1:8" x14ac:dyDescent="0.15">
      <c r="A175" s="3">
        <f t="shared" si="24"/>
        <v>0</v>
      </c>
      <c r="B175" s="19">
        <f t="shared" si="25"/>
        <v>0</v>
      </c>
      <c r="E175" s="15">
        <f t="shared" si="26"/>
        <v>2.7777777777777776E-2</v>
      </c>
      <c r="F175" s="3">
        <f t="shared" si="27"/>
        <v>0</v>
      </c>
      <c r="G175" s="3">
        <f t="shared" si="28"/>
        <v>0</v>
      </c>
      <c r="H175" s="22">
        <f t="shared" si="29"/>
        <v>0</v>
      </c>
    </row>
    <row r="176" spans="1:8" x14ac:dyDescent="0.15">
      <c r="A176" s="3">
        <f t="shared" si="24"/>
        <v>0</v>
      </c>
      <c r="B176" s="19">
        <f t="shared" si="25"/>
        <v>0</v>
      </c>
      <c r="E176" s="15">
        <f t="shared" si="26"/>
        <v>2.7777777777777776E-2</v>
      </c>
      <c r="F176" s="3">
        <f t="shared" si="27"/>
        <v>0</v>
      </c>
      <c r="G176" s="3">
        <f t="shared" si="28"/>
        <v>0</v>
      </c>
      <c r="H176" s="22">
        <f t="shared" si="29"/>
        <v>0</v>
      </c>
    </row>
    <row r="177" spans="1:8" x14ac:dyDescent="0.15">
      <c r="A177" s="3">
        <f t="shared" si="24"/>
        <v>0</v>
      </c>
      <c r="B177" s="19">
        <f t="shared" si="25"/>
        <v>0</v>
      </c>
      <c r="E177" s="15">
        <f t="shared" si="26"/>
        <v>2.7777777777777776E-2</v>
      </c>
      <c r="F177" s="3">
        <f t="shared" si="27"/>
        <v>0</v>
      </c>
      <c r="G177" s="3">
        <f t="shared" si="28"/>
        <v>0</v>
      </c>
      <c r="H177" s="22">
        <f t="shared" si="29"/>
        <v>0</v>
      </c>
    </row>
    <row r="178" spans="1:8" x14ac:dyDescent="0.15">
      <c r="A178" s="3">
        <f t="shared" ref="A178:A209" si="30">B178*60</f>
        <v>0</v>
      </c>
      <c r="B178" s="19">
        <f t="shared" ref="B178:B209" si="31">IF(C178&gt;B$9,(C178-B$9)*1440,0)</f>
        <v>0</v>
      </c>
      <c r="E178" s="15">
        <f t="shared" ref="E178:E209" si="32">D178-$F$3</f>
        <v>2.7777777777777776E-2</v>
      </c>
      <c r="F178" s="3">
        <f t="shared" si="27"/>
        <v>0</v>
      </c>
      <c r="G178" s="3">
        <f t="shared" si="28"/>
        <v>0</v>
      </c>
      <c r="H178" s="22">
        <f t="shared" si="29"/>
        <v>0</v>
      </c>
    </row>
    <row r="179" spans="1:8" x14ac:dyDescent="0.15">
      <c r="A179" s="3">
        <f t="shared" si="30"/>
        <v>0</v>
      </c>
      <c r="B179" s="19">
        <f t="shared" si="31"/>
        <v>0</v>
      </c>
      <c r="E179" s="15">
        <f t="shared" si="32"/>
        <v>2.7777777777777776E-2</v>
      </c>
      <c r="F179" s="3">
        <f t="shared" ref="F179:F210" si="33">IF(A180&gt;0,(A180-A178)/2,0)</f>
        <v>0</v>
      </c>
      <c r="G179" s="3">
        <f t="shared" ref="G179:G210" si="34">IF((F180-F179&gt;-0.01),E179*F179,0)</f>
        <v>0</v>
      </c>
      <c r="H179" s="22">
        <f t="shared" ref="H179:H210" si="35">G179*$B$3/10^6</f>
        <v>0</v>
      </c>
    </row>
    <row r="180" spans="1:8" x14ac:dyDescent="0.15">
      <c r="A180" s="3">
        <f t="shared" si="30"/>
        <v>0</v>
      </c>
      <c r="B180" s="19">
        <f t="shared" si="31"/>
        <v>0</v>
      </c>
      <c r="E180" s="15">
        <f t="shared" si="32"/>
        <v>2.7777777777777776E-2</v>
      </c>
      <c r="F180" s="3">
        <f t="shared" si="33"/>
        <v>0</v>
      </c>
      <c r="G180" s="3">
        <f t="shared" si="34"/>
        <v>0</v>
      </c>
      <c r="H180" s="22">
        <f t="shared" si="35"/>
        <v>0</v>
      </c>
    </row>
    <row r="181" spans="1:8" x14ac:dyDescent="0.15">
      <c r="A181" s="3">
        <f t="shared" si="30"/>
        <v>0</v>
      </c>
      <c r="B181" s="19">
        <f t="shared" si="31"/>
        <v>0</v>
      </c>
      <c r="E181" s="15">
        <f t="shared" si="32"/>
        <v>2.7777777777777776E-2</v>
      </c>
      <c r="F181" s="3">
        <f t="shared" si="33"/>
        <v>0</v>
      </c>
      <c r="G181" s="3">
        <f t="shared" si="34"/>
        <v>0</v>
      </c>
      <c r="H181" s="22">
        <f t="shared" si="35"/>
        <v>0</v>
      </c>
    </row>
    <row r="182" spans="1:8" x14ac:dyDescent="0.15">
      <c r="A182" s="3">
        <f t="shared" si="30"/>
        <v>0</v>
      </c>
      <c r="B182" s="19">
        <f t="shared" si="31"/>
        <v>0</v>
      </c>
      <c r="E182" s="15">
        <f t="shared" si="32"/>
        <v>2.7777777777777776E-2</v>
      </c>
      <c r="F182" s="3">
        <f t="shared" si="33"/>
        <v>0</v>
      </c>
      <c r="G182" s="3">
        <f t="shared" si="34"/>
        <v>0</v>
      </c>
      <c r="H182" s="22">
        <f t="shared" si="35"/>
        <v>0</v>
      </c>
    </row>
    <row r="183" spans="1:8" x14ac:dyDescent="0.15">
      <c r="A183" s="3">
        <f t="shared" si="30"/>
        <v>0</v>
      </c>
      <c r="B183" s="19">
        <f t="shared" si="31"/>
        <v>0</v>
      </c>
      <c r="E183" s="15">
        <f t="shared" si="32"/>
        <v>2.7777777777777776E-2</v>
      </c>
      <c r="F183" s="3">
        <f t="shared" si="33"/>
        <v>0</v>
      </c>
      <c r="G183" s="3">
        <f t="shared" si="34"/>
        <v>0</v>
      </c>
      <c r="H183" s="22">
        <f t="shared" si="35"/>
        <v>0</v>
      </c>
    </row>
    <row r="184" spans="1:8" x14ac:dyDescent="0.15">
      <c r="A184" s="3">
        <f t="shared" si="30"/>
        <v>0</v>
      </c>
      <c r="B184" s="19">
        <f t="shared" si="31"/>
        <v>0</v>
      </c>
      <c r="E184" s="15">
        <f t="shared" si="32"/>
        <v>2.7777777777777776E-2</v>
      </c>
      <c r="F184" s="3">
        <f t="shared" si="33"/>
        <v>0</v>
      </c>
      <c r="G184" s="3">
        <f t="shared" si="34"/>
        <v>0</v>
      </c>
      <c r="H184" s="22">
        <f t="shared" si="35"/>
        <v>0</v>
      </c>
    </row>
    <row r="185" spans="1:8" x14ac:dyDescent="0.15">
      <c r="A185" s="3">
        <f t="shared" si="30"/>
        <v>0</v>
      </c>
      <c r="B185" s="19">
        <f t="shared" si="31"/>
        <v>0</v>
      </c>
      <c r="E185" s="15">
        <f t="shared" si="32"/>
        <v>2.7777777777777776E-2</v>
      </c>
      <c r="F185" s="3">
        <f t="shared" si="33"/>
        <v>0</v>
      </c>
      <c r="G185" s="3">
        <f t="shared" si="34"/>
        <v>0</v>
      </c>
      <c r="H185" s="22">
        <f t="shared" si="35"/>
        <v>0</v>
      </c>
    </row>
    <row r="186" spans="1:8" x14ac:dyDescent="0.15">
      <c r="A186" s="3">
        <f t="shared" si="30"/>
        <v>0</v>
      </c>
      <c r="B186" s="19">
        <f t="shared" si="31"/>
        <v>0</v>
      </c>
      <c r="E186" s="15">
        <f t="shared" si="32"/>
        <v>2.7777777777777776E-2</v>
      </c>
      <c r="F186" s="3">
        <f t="shared" si="33"/>
        <v>0</v>
      </c>
      <c r="G186" s="3">
        <f t="shared" si="34"/>
        <v>0</v>
      </c>
      <c r="H186" s="22">
        <f t="shared" si="35"/>
        <v>0</v>
      </c>
    </row>
    <row r="187" spans="1:8" x14ac:dyDescent="0.15">
      <c r="A187" s="3">
        <f t="shared" si="30"/>
        <v>0</v>
      </c>
      <c r="B187" s="19">
        <f t="shared" si="31"/>
        <v>0</v>
      </c>
      <c r="E187" s="15">
        <f t="shared" si="32"/>
        <v>2.7777777777777776E-2</v>
      </c>
      <c r="F187" s="3">
        <f t="shared" si="33"/>
        <v>0</v>
      </c>
      <c r="G187" s="3">
        <f t="shared" si="34"/>
        <v>0</v>
      </c>
      <c r="H187" s="22">
        <f t="shared" si="35"/>
        <v>0</v>
      </c>
    </row>
    <row r="188" spans="1:8" x14ac:dyDescent="0.15">
      <c r="A188" s="3">
        <f t="shared" si="30"/>
        <v>0</v>
      </c>
      <c r="B188" s="19">
        <f t="shared" si="31"/>
        <v>0</v>
      </c>
      <c r="E188" s="15">
        <f t="shared" si="32"/>
        <v>2.7777777777777776E-2</v>
      </c>
      <c r="F188" s="3">
        <f t="shared" si="33"/>
        <v>0</v>
      </c>
      <c r="G188" s="3">
        <f t="shared" si="34"/>
        <v>0</v>
      </c>
      <c r="H188" s="22">
        <f t="shared" si="35"/>
        <v>0</v>
      </c>
    </row>
    <row r="189" spans="1:8" x14ac:dyDescent="0.15">
      <c r="A189" s="3">
        <f t="shared" si="30"/>
        <v>0</v>
      </c>
      <c r="B189" s="19">
        <f t="shared" si="31"/>
        <v>0</v>
      </c>
      <c r="E189" s="15">
        <f t="shared" si="32"/>
        <v>2.7777777777777776E-2</v>
      </c>
      <c r="F189" s="3">
        <f t="shared" si="33"/>
        <v>0</v>
      </c>
      <c r="G189" s="3">
        <f t="shared" si="34"/>
        <v>0</v>
      </c>
      <c r="H189" s="22">
        <f t="shared" si="35"/>
        <v>0</v>
      </c>
    </row>
    <row r="190" spans="1:8" x14ac:dyDescent="0.15">
      <c r="A190" s="3">
        <f t="shared" si="30"/>
        <v>0</v>
      </c>
      <c r="B190" s="19">
        <f t="shared" si="31"/>
        <v>0</v>
      </c>
      <c r="E190" s="15">
        <f t="shared" si="32"/>
        <v>2.7777777777777776E-2</v>
      </c>
      <c r="F190" s="3">
        <f t="shared" si="33"/>
        <v>0</v>
      </c>
      <c r="G190" s="3">
        <f t="shared" si="34"/>
        <v>0</v>
      </c>
      <c r="H190" s="22">
        <f t="shared" si="35"/>
        <v>0</v>
      </c>
    </row>
    <row r="191" spans="1:8" x14ac:dyDescent="0.15">
      <c r="A191" s="3">
        <f t="shared" si="30"/>
        <v>0</v>
      </c>
      <c r="B191" s="19">
        <f t="shared" si="31"/>
        <v>0</v>
      </c>
      <c r="E191" s="15">
        <f t="shared" si="32"/>
        <v>2.7777777777777776E-2</v>
      </c>
      <c r="F191" s="3">
        <f t="shared" si="33"/>
        <v>0</v>
      </c>
      <c r="G191" s="3">
        <f t="shared" si="34"/>
        <v>0</v>
      </c>
      <c r="H191" s="22">
        <f t="shared" si="35"/>
        <v>0</v>
      </c>
    </row>
    <row r="192" spans="1:8" x14ac:dyDescent="0.15">
      <c r="A192" s="3">
        <f t="shared" si="30"/>
        <v>0</v>
      </c>
      <c r="B192" s="19">
        <f t="shared" si="31"/>
        <v>0</v>
      </c>
      <c r="E192" s="15">
        <f t="shared" si="32"/>
        <v>2.7777777777777776E-2</v>
      </c>
      <c r="F192" s="3">
        <f t="shared" si="33"/>
        <v>0</v>
      </c>
      <c r="G192" s="3">
        <f t="shared" si="34"/>
        <v>0</v>
      </c>
      <c r="H192" s="22">
        <f t="shared" si="35"/>
        <v>0</v>
      </c>
    </row>
    <row r="193" spans="1:8" x14ac:dyDescent="0.15">
      <c r="A193" s="3">
        <f t="shared" si="30"/>
        <v>0</v>
      </c>
      <c r="B193" s="19">
        <f t="shared" si="31"/>
        <v>0</v>
      </c>
      <c r="E193" s="15">
        <f t="shared" si="32"/>
        <v>2.7777777777777776E-2</v>
      </c>
      <c r="F193" s="3">
        <f t="shared" si="33"/>
        <v>0</v>
      </c>
      <c r="G193" s="3">
        <f t="shared" si="34"/>
        <v>0</v>
      </c>
      <c r="H193" s="22">
        <f t="shared" si="35"/>
        <v>0</v>
      </c>
    </row>
    <row r="194" spans="1:8" x14ac:dyDescent="0.15">
      <c r="A194" s="3">
        <f t="shared" si="30"/>
        <v>0</v>
      </c>
      <c r="B194" s="19">
        <f t="shared" si="31"/>
        <v>0</v>
      </c>
      <c r="E194" s="15">
        <f t="shared" si="32"/>
        <v>2.7777777777777776E-2</v>
      </c>
      <c r="F194" s="3">
        <f t="shared" si="33"/>
        <v>0</v>
      </c>
      <c r="G194" s="3">
        <f t="shared" si="34"/>
        <v>0</v>
      </c>
      <c r="H194" s="22">
        <f t="shared" si="35"/>
        <v>0</v>
      </c>
    </row>
    <row r="195" spans="1:8" x14ac:dyDescent="0.15">
      <c r="A195" s="3">
        <f t="shared" si="30"/>
        <v>0</v>
      </c>
      <c r="B195" s="19">
        <f t="shared" si="31"/>
        <v>0</v>
      </c>
      <c r="E195" s="15">
        <f t="shared" si="32"/>
        <v>2.7777777777777776E-2</v>
      </c>
      <c r="F195" s="3">
        <f t="shared" si="33"/>
        <v>0</v>
      </c>
      <c r="G195" s="3">
        <f t="shared" si="34"/>
        <v>0</v>
      </c>
      <c r="H195" s="22">
        <f t="shared" si="35"/>
        <v>0</v>
      </c>
    </row>
    <row r="196" spans="1:8" x14ac:dyDescent="0.15">
      <c r="A196" s="3">
        <f t="shared" si="30"/>
        <v>0</v>
      </c>
      <c r="B196" s="19">
        <f t="shared" si="31"/>
        <v>0</v>
      </c>
      <c r="E196" s="15">
        <f t="shared" si="32"/>
        <v>2.7777777777777776E-2</v>
      </c>
      <c r="F196" s="3">
        <f t="shared" si="33"/>
        <v>0</v>
      </c>
      <c r="G196" s="3">
        <f t="shared" si="34"/>
        <v>0</v>
      </c>
      <c r="H196" s="22">
        <f t="shared" si="35"/>
        <v>0</v>
      </c>
    </row>
    <row r="197" spans="1:8" x14ac:dyDescent="0.15">
      <c r="A197" s="3">
        <f t="shared" si="30"/>
        <v>0</v>
      </c>
      <c r="B197" s="19">
        <f t="shared" si="31"/>
        <v>0</v>
      </c>
      <c r="E197" s="15">
        <f t="shared" si="32"/>
        <v>2.7777777777777776E-2</v>
      </c>
      <c r="F197" s="3">
        <f t="shared" si="33"/>
        <v>0</v>
      </c>
      <c r="G197" s="3">
        <f t="shared" si="34"/>
        <v>0</v>
      </c>
      <c r="H197" s="22">
        <f t="shared" si="35"/>
        <v>0</v>
      </c>
    </row>
    <row r="198" spans="1:8" x14ac:dyDescent="0.15">
      <c r="A198" s="3">
        <f t="shared" si="30"/>
        <v>0</v>
      </c>
      <c r="B198" s="19">
        <f t="shared" si="31"/>
        <v>0</v>
      </c>
      <c r="E198" s="15">
        <f t="shared" si="32"/>
        <v>2.7777777777777776E-2</v>
      </c>
      <c r="F198" s="3">
        <f t="shared" si="33"/>
        <v>0</v>
      </c>
      <c r="G198" s="3">
        <f t="shared" si="34"/>
        <v>0</v>
      </c>
      <c r="H198" s="22">
        <f t="shared" si="35"/>
        <v>0</v>
      </c>
    </row>
    <row r="199" spans="1:8" x14ac:dyDescent="0.15">
      <c r="A199" s="3">
        <f t="shared" si="30"/>
        <v>0</v>
      </c>
      <c r="B199" s="19">
        <f t="shared" si="31"/>
        <v>0</v>
      </c>
      <c r="E199" s="15">
        <f t="shared" si="32"/>
        <v>2.7777777777777776E-2</v>
      </c>
      <c r="F199" s="3">
        <f t="shared" si="33"/>
        <v>0</v>
      </c>
      <c r="G199" s="3">
        <f t="shared" si="34"/>
        <v>0</v>
      </c>
      <c r="H199" s="22">
        <f t="shared" si="35"/>
        <v>0</v>
      </c>
    </row>
    <row r="200" spans="1:8" x14ac:dyDescent="0.15">
      <c r="A200" s="3">
        <f t="shared" si="30"/>
        <v>0</v>
      </c>
      <c r="B200" s="19">
        <f t="shared" si="31"/>
        <v>0</v>
      </c>
      <c r="E200" s="15">
        <f t="shared" si="32"/>
        <v>2.7777777777777776E-2</v>
      </c>
      <c r="F200" s="3">
        <f t="shared" si="33"/>
        <v>0</v>
      </c>
      <c r="G200" s="3">
        <f t="shared" si="34"/>
        <v>0</v>
      </c>
      <c r="H200" s="22">
        <f t="shared" si="35"/>
        <v>0</v>
      </c>
    </row>
    <row r="201" spans="1:8" x14ac:dyDescent="0.15">
      <c r="A201" s="3">
        <f t="shared" si="30"/>
        <v>0</v>
      </c>
      <c r="B201" s="19">
        <f t="shared" si="31"/>
        <v>0</v>
      </c>
      <c r="E201" s="15">
        <f t="shared" si="32"/>
        <v>2.7777777777777776E-2</v>
      </c>
      <c r="F201" s="3">
        <f t="shared" si="33"/>
        <v>0</v>
      </c>
      <c r="G201" s="3">
        <f t="shared" si="34"/>
        <v>0</v>
      </c>
      <c r="H201" s="22">
        <f t="shared" si="35"/>
        <v>0</v>
      </c>
    </row>
    <row r="202" spans="1:8" x14ac:dyDescent="0.15">
      <c r="A202" s="3">
        <f t="shared" si="30"/>
        <v>0</v>
      </c>
      <c r="B202" s="19">
        <f t="shared" si="31"/>
        <v>0</v>
      </c>
      <c r="E202" s="15">
        <f t="shared" si="32"/>
        <v>2.7777777777777776E-2</v>
      </c>
      <c r="F202" s="3">
        <f t="shared" si="33"/>
        <v>0</v>
      </c>
      <c r="G202" s="3">
        <f t="shared" si="34"/>
        <v>0</v>
      </c>
      <c r="H202" s="22">
        <f t="shared" si="35"/>
        <v>0</v>
      </c>
    </row>
    <row r="203" spans="1:8" x14ac:dyDescent="0.15">
      <c r="A203" s="3">
        <f t="shared" si="30"/>
        <v>0</v>
      </c>
      <c r="B203" s="19">
        <f t="shared" si="31"/>
        <v>0</v>
      </c>
      <c r="E203" s="15">
        <f t="shared" si="32"/>
        <v>2.7777777777777776E-2</v>
      </c>
      <c r="F203" s="3">
        <f t="shared" si="33"/>
        <v>0</v>
      </c>
      <c r="G203" s="3">
        <f t="shared" si="34"/>
        <v>0</v>
      </c>
      <c r="H203" s="22">
        <f t="shared" si="35"/>
        <v>0</v>
      </c>
    </row>
    <row r="204" spans="1:8" x14ac:dyDescent="0.15">
      <c r="A204" s="3">
        <f t="shared" si="30"/>
        <v>0</v>
      </c>
      <c r="B204" s="19">
        <f t="shared" si="31"/>
        <v>0</v>
      </c>
      <c r="E204" s="15">
        <f t="shared" si="32"/>
        <v>2.7777777777777776E-2</v>
      </c>
      <c r="F204" s="3">
        <f t="shared" si="33"/>
        <v>0</v>
      </c>
      <c r="G204" s="3">
        <f t="shared" si="34"/>
        <v>0</v>
      </c>
      <c r="H204" s="22">
        <f t="shared" si="35"/>
        <v>0</v>
      </c>
    </row>
    <row r="205" spans="1:8" x14ac:dyDescent="0.15">
      <c r="A205" s="3">
        <f t="shared" si="30"/>
        <v>0</v>
      </c>
      <c r="B205" s="19">
        <f t="shared" si="31"/>
        <v>0</v>
      </c>
      <c r="E205" s="15">
        <f t="shared" si="32"/>
        <v>2.7777777777777776E-2</v>
      </c>
      <c r="F205" s="3">
        <f t="shared" si="33"/>
        <v>0</v>
      </c>
      <c r="G205" s="3">
        <f t="shared" si="34"/>
        <v>0</v>
      </c>
      <c r="H205" s="22">
        <f t="shared" si="35"/>
        <v>0</v>
      </c>
    </row>
    <row r="206" spans="1:8" x14ac:dyDescent="0.15">
      <c r="A206" s="3">
        <f t="shared" si="30"/>
        <v>0</v>
      </c>
      <c r="B206" s="19">
        <f t="shared" si="31"/>
        <v>0</v>
      </c>
      <c r="E206" s="15">
        <f t="shared" si="32"/>
        <v>2.7777777777777776E-2</v>
      </c>
      <c r="F206" s="3">
        <f t="shared" si="33"/>
        <v>0</v>
      </c>
      <c r="G206" s="3">
        <f t="shared" si="34"/>
        <v>0</v>
      </c>
      <c r="H206" s="22">
        <f t="shared" si="35"/>
        <v>0</v>
      </c>
    </row>
    <row r="207" spans="1:8" x14ac:dyDescent="0.15">
      <c r="A207" s="3">
        <f t="shared" si="30"/>
        <v>0</v>
      </c>
      <c r="B207" s="19">
        <f t="shared" si="31"/>
        <v>0</v>
      </c>
      <c r="E207" s="15">
        <f t="shared" si="32"/>
        <v>2.7777777777777776E-2</v>
      </c>
      <c r="F207" s="3">
        <f t="shared" si="33"/>
        <v>0</v>
      </c>
      <c r="G207" s="3">
        <f t="shared" si="34"/>
        <v>0</v>
      </c>
      <c r="H207" s="22">
        <f t="shared" si="35"/>
        <v>0</v>
      </c>
    </row>
    <row r="208" spans="1:8" x14ac:dyDescent="0.15">
      <c r="A208" s="3">
        <f t="shared" si="30"/>
        <v>0</v>
      </c>
      <c r="B208" s="19">
        <f t="shared" si="31"/>
        <v>0</v>
      </c>
      <c r="E208" s="15">
        <f t="shared" si="32"/>
        <v>2.7777777777777776E-2</v>
      </c>
      <c r="F208" s="3">
        <f t="shared" si="33"/>
        <v>0</v>
      </c>
      <c r="G208" s="3">
        <f t="shared" si="34"/>
        <v>0</v>
      </c>
      <c r="H208" s="22">
        <f t="shared" si="35"/>
        <v>0</v>
      </c>
    </row>
    <row r="209" spans="1:9" x14ac:dyDescent="0.15">
      <c r="A209" s="3">
        <f t="shared" si="30"/>
        <v>0</v>
      </c>
      <c r="B209" s="19">
        <f t="shared" si="31"/>
        <v>0</v>
      </c>
      <c r="E209" s="15">
        <f t="shared" si="32"/>
        <v>2.7777777777777776E-2</v>
      </c>
      <c r="F209" s="3">
        <f t="shared" si="33"/>
        <v>0</v>
      </c>
      <c r="G209" s="3">
        <f t="shared" si="34"/>
        <v>0</v>
      </c>
      <c r="H209" s="22">
        <f t="shared" si="35"/>
        <v>0</v>
      </c>
    </row>
    <row r="210" spans="1:9" x14ac:dyDescent="0.15">
      <c r="A210" s="3">
        <f>B210*60</f>
        <v>0</v>
      </c>
      <c r="B210" s="19">
        <f>IF(C210&gt;B$9,(C210-B$9)*1440,0)</f>
        <v>0</v>
      </c>
      <c r="E210" s="15">
        <f>D210-$F$3</f>
        <v>2.7777777777777776E-2</v>
      </c>
      <c r="F210" s="3">
        <f t="shared" si="33"/>
        <v>0</v>
      </c>
      <c r="G210" s="3">
        <f t="shared" si="34"/>
        <v>0</v>
      </c>
      <c r="H210" s="22">
        <f t="shared" si="35"/>
        <v>0</v>
      </c>
    </row>
    <row r="212" spans="1:9" x14ac:dyDescent="0.15">
      <c r="H212" s="22">
        <f>SUM(H19:H210)</f>
        <v>21.939999999999991</v>
      </c>
      <c r="I212" t="s">
        <v>49</v>
      </c>
    </row>
    <row r="213" spans="1:9" x14ac:dyDescent="0.15">
      <c r="H213" s="22">
        <f>H212*5</f>
        <v>109.69999999999996</v>
      </c>
      <c r="I213" t="s">
        <v>50</v>
      </c>
    </row>
  </sheetData>
  <phoneticPr fontId="0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13"/>
  <sheetViews>
    <sheetView tabSelected="1" workbookViewId="0">
      <pane ySplit="10300" topLeftCell="A203"/>
      <selection activeCell="B4" sqref="B4"/>
      <selection pane="bottomLeft" activeCell="E49" sqref="E49:E66"/>
    </sheetView>
  </sheetViews>
  <sheetFormatPr baseColWidth="10" defaultColWidth="11" defaultRowHeight="13" x14ac:dyDescent="0.15"/>
  <cols>
    <col min="1" max="1" width="14.33203125" customWidth="1"/>
    <col min="2" max="2" width="22.33203125" customWidth="1"/>
    <col min="3" max="3" width="18.33203125" customWidth="1"/>
    <col min="4" max="4" width="6.83203125" customWidth="1"/>
    <col min="5" max="5" width="7.5" customWidth="1"/>
    <col min="6" max="6" width="6.83203125" customWidth="1"/>
    <col min="7" max="7" width="9.5" customWidth="1"/>
    <col min="8" max="8" width="7.83203125" customWidth="1"/>
  </cols>
  <sheetData>
    <row r="1" spans="1:15" x14ac:dyDescent="0.15">
      <c r="A1" s="27" t="s">
        <v>53</v>
      </c>
      <c r="J1" t="s">
        <v>0</v>
      </c>
      <c r="L1" t="s">
        <v>1</v>
      </c>
    </row>
    <row r="2" spans="1:15" x14ac:dyDescent="0.15">
      <c r="B2" s="27" t="s">
        <v>19</v>
      </c>
      <c r="C2" s="27"/>
      <c r="E2" s="4" t="s">
        <v>7</v>
      </c>
      <c r="F2" s="5">
        <f>SUM(G19:G203)</f>
        <v>822.44999766116962</v>
      </c>
      <c r="J2" s="1" t="s">
        <v>2</v>
      </c>
    </row>
    <row r="3" spans="1:15" ht="17" x14ac:dyDescent="0.3">
      <c r="A3" s="10" t="s">
        <v>14</v>
      </c>
      <c r="B3" s="12">
        <f>B5*0.2*1000000/F2</f>
        <v>31345.370628380453</v>
      </c>
      <c r="C3" s="11" t="s">
        <v>12</v>
      </c>
      <c r="E3" s="16" t="s">
        <v>22</v>
      </c>
      <c r="F3" s="17">
        <f>AVERAGE(D18:D35)</f>
        <v>-4.9999999999999989E-2</v>
      </c>
      <c r="G3" s="28">
        <f>MIN(B18:B210)</f>
        <v>0</v>
      </c>
      <c r="H3" s="20" t="s">
        <v>24</v>
      </c>
      <c r="J3" s="2" t="s">
        <v>21</v>
      </c>
      <c r="K3" t="s">
        <v>20</v>
      </c>
    </row>
    <row r="4" spans="1:15" ht="17" x14ac:dyDescent="0.3">
      <c r="A4" s="10" t="s">
        <v>14</v>
      </c>
      <c r="B4" s="13">
        <f>B3*0.0353147</f>
        <v>1106.9523601300671</v>
      </c>
      <c r="C4" s="11" t="s">
        <v>13</v>
      </c>
      <c r="F4" s="17">
        <f>F3</f>
        <v>-4.9999999999999989E-2</v>
      </c>
      <c r="G4" s="28">
        <f>MAX(B18:B210)</f>
        <v>6.033333339728415</v>
      </c>
      <c r="H4" s="20" t="s">
        <v>23</v>
      </c>
      <c r="J4" s="2" t="s">
        <v>3</v>
      </c>
      <c r="K4" t="s">
        <v>4</v>
      </c>
    </row>
    <row r="5" spans="1:15" x14ac:dyDescent="0.15">
      <c r="A5" s="7" t="s">
        <v>15</v>
      </c>
      <c r="B5" s="29">
        <v>128.9</v>
      </c>
      <c r="C5" t="s">
        <v>40</v>
      </c>
      <c r="D5" s="30" t="s">
        <v>30</v>
      </c>
      <c r="F5" s="6"/>
      <c r="G5" s="6"/>
      <c r="H5" s="6"/>
      <c r="J5" s="2" t="s">
        <v>5</v>
      </c>
      <c r="K5" t="s">
        <v>6</v>
      </c>
    </row>
    <row r="6" spans="1:15" x14ac:dyDescent="0.15">
      <c r="A6" s="7" t="s">
        <v>41</v>
      </c>
      <c r="B6" s="29">
        <v>1</v>
      </c>
      <c r="C6" t="s">
        <v>42</v>
      </c>
      <c r="D6" s="30" t="s">
        <v>46</v>
      </c>
      <c r="F6" s="6"/>
      <c r="G6" s="6"/>
      <c r="H6" s="6"/>
      <c r="J6" s="2"/>
    </row>
    <row r="7" spans="1:15" x14ac:dyDescent="0.15">
      <c r="A7" s="7" t="s">
        <v>45</v>
      </c>
      <c r="B7" s="31">
        <f>(B5*0.2)/(B6+(0.001*B5/1.19))</f>
        <v>23.26044430965198</v>
      </c>
      <c r="C7" t="s">
        <v>44</v>
      </c>
      <c r="D7" s="30" t="s">
        <v>47</v>
      </c>
      <c r="F7" s="6"/>
      <c r="G7" s="6"/>
      <c r="H7" s="6"/>
      <c r="J7" s="2"/>
    </row>
    <row r="8" spans="1:15" x14ac:dyDescent="0.15">
      <c r="A8" s="7" t="s">
        <v>43</v>
      </c>
      <c r="B8" s="32"/>
      <c r="C8" t="s">
        <v>44</v>
      </c>
      <c r="D8" s="30"/>
      <c r="F8" s="6"/>
      <c r="G8" s="6"/>
      <c r="H8" s="6"/>
      <c r="J8" s="23"/>
      <c r="K8" s="23"/>
      <c r="M8" s="23"/>
      <c r="N8" s="23"/>
      <c r="O8" s="23"/>
    </row>
    <row r="9" spans="1:15" x14ac:dyDescent="0.15">
      <c r="A9" s="7" t="s">
        <v>27</v>
      </c>
      <c r="B9" s="32">
        <v>38533.660416666666</v>
      </c>
      <c r="C9" s="33"/>
      <c r="D9" s="34" t="s">
        <v>26</v>
      </c>
      <c r="F9" s="6"/>
      <c r="G9" s="6"/>
      <c r="H9" s="6"/>
      <c r="J9" s="24"/>
      <c r="K9" s="25"/>
      <c r="L9" s="26"/>
      <c r="M9" s="15"/>
      <c r="N9" s="24"/>
      <c r="O9" s="24"/>
    </row>
    <row r="10" spans="1:15" x14ac:dyDescent="0.15">
      <c r="A10" s="7" t="s">
        <v>28</v>
      </c>
      <c r="B10" s="35" t="s">
        <v>56</v>
      </c>
      <c r="C10" s="33"/>
      <c r="D10" s="30" t="s">
        <v>29</v>
      </c>
      <c r="F10" s="6"/>
      <c r="G10" s="6"/>
      <c r="H10" s="6"/>
      <c r="J10" s="2"/>
    </row>
    <row r="11" spans="1:15" x14ac:dyDescent="0.15">
      <c r="A11" s="7" t="s">
        <v>37</v>
      </c>
      <c r="B11" s="36"/>
      <c r="D11" s="30" t="s">
        <v>34</v>
      </c>
      <c r="F11" s="6"/>
      <c r="G11" s="6"/>
      <c r="H11" s="6"/>
      <c r="J11" s="2"/>
    </row>
    <row r="12" spans="1:15" x14ac:dyDescent="0.15">
      <c r="A12" s="7" t="s">
        <v>38</v>
      </c>
      <c r="B12" s="36"/>
      <c r="D12" s="30" t="s">
        <v>35</v>
      </c>
      <c r="F12" s="6"/>
      <c r="G12" s="6"/>
      <c r="H12" s="6"/>
      <c r="J12" s="2"/>
    </row>
    <row r="13" spans="1:15" x14ac:dyDescent="0.15">
      <c r="A13" s="7" t="s">
        <v>39</v>
      </c>
      <c r="B13" s="36"/>
      <c r="D13" s="30" t="s">
        <v>36</v>
      </c>
      <c r="F13" s="6"/>
      <c r="G13" s="6"/>
      <c r="H13" s="6"/>
      <c r="J13" s="2"/>
    </row>
    <row r="14" spans="1:15" x14ac:dyDescent="0.15">
      <c r="A14" s="7" t="s">
        <v>52</v>
      </c>
      <c r="B14" s="37"/>
      <c r="C14" s="30" t="s">
        <v>33</v>
      </c>
      <c r="D14" s="33" t="s">
        <v>51</v>
      </c>
      <c r="F14" s="6"/>
      <c r="G14" s="6"/>
      <c r="H14" s="6"/>
      <c r="J14" s="2"/>
    </row>
    <row r="15" spans="1:15" x14ac:dyDescent="0.15">
      <c r="A15" s="38" t="s">
        <v>31</v>
      </c>
      <c r="B15" s="39">
        <v>3</v>
      </c>
      <c r="C15" s="33"/>
      <c r="D15" s="30" t="s">
        <v>32</v>
      </c>
      <c r="F15" s="6"/>
      <c r="G15" s="6"/>
      <c r="H15" s="6"/>
      <c r="J15" s="2"/>
    </row>
    <row r="16" spans="1:15" x14ac:dyDescent="0.15">
      <c r="A16" s="34" t="s">
        <v>8</v>
      </c>
      <c r="B16" s="6"/>
      <c r="C16" s="6"/>
      <c r="D16" s="6"/>
      <c r="E16" s="6"/>
      <c r="F16" s="6"/>
      <c r="G16" s="6"/>
      <c r="H16" s="6"/>
    </row>
    <row r="17" spans="1:8" ht="56" x14ac:dyDescent="0.15">
      <c r="A17" s="8" t="s">
        <v>17</v>
      </c>
      <c r="B17" s="14" t="s">
        <v>16</v>
      </c>
      <c r="C17" s="18" t="s">
        <v>25</v>
      </c>
      <c r="D17" s="14" t="s">
        <v>18</v>
      </c>
      <c r="E17" s="8" t="s">
        <v>9</v>
      </c>
      <c r="F17" s="9" t="s">
        <v>10</v>
      </c>
      <c r="G17" s="8" t="s">
        <v>11</v>
      </c>
      <c r="H17" s="21" t="s">
        <v>48</v>
      </c>
    </row>
    <row r="18" spans="1:8" x14ac:dyDescent="0.15">
      <c r="A18" s="3">
        <f t="shared" ref="A18:A49" si="0">B18*60</f>
        <v>0</v>
      </c>
      <c r="B18" s="19">
        <f t="shared" ref="B18:B49" si="1">IF(C18&gt;B$9,(C18-B$9)*1440,0)</f>
        <v>0</v>
      </c>
      <c r="C18" s="40">
        <v>38533.65824074074</v>
      </c>
      <c r="D18">
        <v>0</v>
      </c>
      <c r="E18" s="15">
        <f t="shared" ref="E18:E49" si="2">D18-$F$3</f>
        <v>4.9999999999999989E-2</v>
      </c>
    </row>
    <row r="19" spans="1:8" x14ac:dyDescent="0.15">
      <c r="A19" s="3">
        <f t="shared" si="0"/>
        <v>0</v>
      </c>
      <c r="B19" s="19">
        <f t="shared" si="1"/>
        <v>0</v>
      </c>
      <c r="C19" s="40">
        <v>38533.658356481479</v>
      </c>
      <c r="D19">
        <v>-0.1</v>
      </c>
      <c r="E19" s="15">
        <f t="shared" si="2"/>
        <v>-5.0000000000000017E-2</v>
      </c>
      <c r="F19" s="3">
        <f t="shared" ref="F19:F50" si="3">IF(A20&gt;0,(A20-A18)/2,0)</f>
        <v>0</v>
      </c>
      <c r="G19" s="3">
        <f t="shared" ref="G19:G50" si="4">IF((F20-F19&gt;-0.01),E19*F19,0)</f>
        <v>0</v>
      </c>
      <c r="H19" s="22">
        <f t="shared" ref="H19:H50" si="5">G19*$B$3/10^6</f>
        <v>0</v>
      </c>
    </row>
    <row r="20" spans="1:8" x14ac:dyDescent="0.15">
      <c r="A20" s="3">
        <f t="shared" si="0"/>
        <v>0</v>
      </c>
      <c r="B20" s="19">
        <f t="shared" si="1"/>
        <v>0</v>
      </c>
      <c r="C20" s="40">
        <v>38533.658472222225</v>
      </c>
      <c r="D20">
        <v>-0.1</v>
      </c>
      <c r="E20" s="15">
        <f t="shared" si="2"/>
        <v>-5.0000000000000017E-2</v>
      </c>
      <c r="F20" s="3">
        <f t="shared" si="3"/>
        <v>0</v>
      </c>
      <c r="G20" s="3">
        <f t="shared" si="4"/>
        <v>0</v>
      </c>
      <c r="H20" s="22">
        <f t="shared" si="5"/>
        <v>0</v>
      </c>
    </row>
    <row r="21" spans="1:8" x14ac:dyDescent="0.15">
      <c r="A21" s="3">
        <f t="shared" si="0"/>
        <v>0</v>
      </c>
      <c r="B21" s="19">
        <f t="shared" si="1"/>
        <v>0</v>
      </c>
      <c r="C21" s="40">
        <v>38533.658587962964</v>
      </c>
      <c r="D21">
        <v>-0.1</v>
      </c>
      <c r="E21" s="15">
        <f t="shared" si="2"/>
        <v>-5.0000000000000017E-2</v>
      </c>
      <c r="F21" s="3">
        <f t="shared" si="3"/>
        <v>0</v>
      </c>
      <c r="G21" s="3">
        <f t="shared" si="4"/>
        <v>0</v>
      </c>
      <c r="H21" s="22">
        <f t="shared" si="5"/>
        <v>0</v>
      </c>
    </row>
    <row r="22" spans="1:8" x14ac:dyDescent="0.15">
      <c r="A22" s="3">
        <f t="shared" si="0"/>
        <v>0</v>
      </c>
      <c r="B22" s="19">
        <f t="shared" si="1"/>
        <v>0</v>
      </c>
      <c r="C22" s="40">
        <v>38533.658703703702</v>
      </c>
      <c r="D22">
        <v>0</v>
      </c>
      <c r="E22" s="15">
        <f t="shared" si="2"/>
        <v>4.9999999999999989E-2</v>
      </c>
      <c r="F22" s="3">
        <f t="shared" si="3"/>
        <v>0</v>
      </c>
      <c r="G22" s="3">
        <f t="shared" si="4"/>
        <v>0</v>
      </c>
      <c r="H22" s="22">
        <f t="shared" si="5"/>
        <v>0</v>
      </c>
    </row>
    <row r="23" spans="1:8" x14ac:dyDescent="0.15">
      <c r="A23" s="3">
        <f t="shared" si="0"/>
        <v>0</v>
      </c>
      <c r="B23" s="19">
        <f t="shared" si="1"/>
        <v>0</v>
      </c>
      <c r="C23" s="40">
        <v>38533.658819444441</v>
      </c>
      <c r="D23">
        <v>-0.1</v>
      </c>
      <c r="E23" s="15">
        <f t="shared" si="2"/>
        <v>-5.0000000000000017E-2</v>
      </c>
      <c r="F23" s="3">
        <f t="shared" si="3"/>
        <v>0</v>
      </c>
      <c r="G23" s="3">
        <f t="shared" si="4"/>
        <v>0</v>
      </c>
      <c r="H23" s="22">
        <f t="shared" si="5"/>
        <v>0</v>
      </c>
    </row>
    <row r="24" spans="1:8" x14ac:dyDescent="0.15">
      <c r="A24" s="3">
        <f t="shared" si="0"/>
        <v>0</v>
      </c>
      <c r="B24" s="19">
        <f t="shared" si="1"/>
        <v>0</v>
      </c>
      <c r="C24" s="40">
        <v>38533.658935185187</v>
      </c>
      <c r="D24">
        <v>-0.1</v>
      </c>
      <c r="E24" s="15">
        <f t="shared" si="2"/>
        <v>-5.0000000000000017E-2</v>
      </c>
      <c r="F24" s="3">
        <f t="shared" si="3"/>
        <v>0</v>
      </c>
      <c r="G24" s="3">
        <f t="shared" si="4"/>
        <v>0</v>
      </c>
      <c r="H24" s="22">
        <f t="shared" si="5"/>
        <v>0</v>
      </c>
    </row>
    <row r="25" spans="1:8" x14ac:dyDescent="0.15">
      <c r="A25" s="3">
        <f t="shared" si="0"/>
        <v>0</v>
      </c>
      <c r="B25" s="19">
        <f t="shared" si="1"/>
        <v>0</v>
      </c>
      <c r="C25" s="40">
        <v>38533.659050925926</v>
      </c>
      <c r="D25">
        <v>-0.1</v>
      </c>
      <c r="E25" s="15">
        <f t="shared" si="2"/>
        <v>-5.0000000000000017E-2</v>
      </c>
      <c r="F25" s="3">
        <f t="shared" si="3"/>
        <v>0</v>
      </c>
      <c r="G25" s="3">
        <f t="shared" si="4"/>
        <v>0</v>
      </c>
      <c r="H25" s="22">
        <f t="shared" si="5"/>
        <v>0</v>
      </c>
    </row>
    <row r="26" spans="1:8" x14ac:dyDescent="0.15">
      <c r="A26" s="3">
        <f t="shared" si="0"/>
        <v>0</v>
      </c>
      <c r="B26" s="19">
        <f t="shared" si="1"/>
        <v>0</v>
      </c>
      <c r="C26" s="40">
        <v>38533.659166666665</v>
      </c>
      <c r="D26">
        <v>-0.1</v>
      </c>
      <c r="E26" s="15">
        <f t="shared" si="2"/>
        <v>-5.0000000000000017E-2</v>
      </c>
      <c r="F26" s="3">
        <f t="shared" si="3"/>
        <v>0</v>
      </c>
      <c r="G26" s="3">
        <f t="shared" si="4"/>
        <v>0</v>
      </c>
      <c r="H26" s="22">
        <f t="shared" si="5"/>
        <v>0</v>
      </c>
    </row>
    <row r="27" spans="1:8" x14ac:dyDescent="0.15">
      <c r="A27" s="3">
        <f t="shared" si="0"/>
        <v>0</v>
      </c>
      <c r="B27" s="19">
        <f t="shared" si="1"/>
        <v>0</v>
      </c>
      <c r="C27" s="40">
        <v>38533.659282407411</v>
      </c>
      <c r="D27">
        <v>-0.1</v>
      </c>
      <c r="E27" s="15">
        <f t="shared" si="2"/>
        <v>-5.0000000000000017E-2</v>
      </c>
      <c r="F27" s="3">
        <f t="shared" si="3"/>
        <v>0</v>
      </c>
      <c r="G27" s="3">
        <f t="shared" si="4"/>
        <v>0</v>
      </c>
      <c r="H27" s="22">
        <f t="shared" si="5"/>
        <v>0</v>
      </c>
    </row>
    <row r="28" spans="1:8" x14ac:dyDescent="0.15">
      <c r="A28" s="3">
        <f t="shared" si="0"/>
        <v>0</v>
      </c>
      <c r="B28" s="19">
        <f t="shared" si="1"/>
        <v>0</v>
      </c>
      <c r="C28" s="40">
        <v>38533.659398148149</v>
      </c>
      <c r="D28">
        <v>0.2</v>
      </c>
      <c r="E28" s="15">
        <f t="shared" si="2"/>
        <v>0.25</v>
      </c>
      <c r="F28" s="3">
        <f t="shared" si="3"/>
        <v>0</v>
      </c>
      <c r="G28" s="3">
        <f t="shared" si="4"/>
        <v>0</v>
      </c>
      <c r="H28" s="22">
        <f t="shared" si="5"/>
        <v>0</v>
      </c>
    </row>
    <row r="29" spans="1:8" x14ac:dyDescent="0.15">
      <c r="A29" s="3">
        <f t="shared" si="0"/>
        <v>0</v>
      </c>
      <c r="B29" s="19">
        <f t="shared" si="1"/>
        <v>0</v>
      </c>
      <c r="C29" s="40">
        <v>38533.659513888888</v>
      </c>
      <c r="D29">
        <v>0.1</v>
      </c>
      <c r="E29" s="15">
        <f t="shared" si="2"/>
        <v>0.15</v>
      </c>
      <c r="F29" s="3">
        <f t="shared" si="3"/>
        <v>0</v>
      </c>
      <c r="G29" s="3">
        <f t="shared" si="4"/>
        <v>0</v>
      </c>
      <c r="H29" s="22">
        <f t="shared" si="5"/>
        <v>0</v>
      </c>
    </row>
    <row r="30" spans="1:8" x14ac:dyDescent="0.15">
      <c r="A30" s="3">
        <f t="shared" si="0"/>
        <v>0</v>
      </c>
      <c r="B30" s="19">
        <f t="shared" si="1"/>
        <v>0</v>
      </c>
      <c r="C30" s="40">
        <v>38533.659629629627</v>
      </c>
      <c r="D30">
        <v>0</v>
      </c>
      <c r="E30" s="15">
        <f t="shared" si="2"/>
        <v>4.9999999999999989E-2</v>
      </c>
      <c r="F30" s="3">
        <f t="shared" si="3"/>
        <v>0</v>
      </c>
      <c r="G30" s="3">
        <f t="shared" si="4"/>
        <v>0</v>
      </c>
      <c r="H30" s="22">
        <f t="shared" si="5"/>
        <v>0</v>
      </c>
    </row>
    <row r="31" spans="1:8" x14ac:dyDescent="0.15">
      <c r="A31" s="3">
        <f t="shared" si="0"/>
        <v>0</v>
      </c>
      <c r="B31" s="19">
        <f t="shared" si="1"/>
        <v>0</v>
      </c>
      <c r="C31" s="40">
        <v>38533.659745370373</v>
      </c>
      <c r="D31">
        <v>-0.1</v>
      </c>
      <c r="E31" s="15">
        <f t="shared" si="2"/>
        <v>-5.0000000000000017E-2</v>
      </c>
      <c r="F31" s="3">
        <f t="shared" si="3"/>
        <v>0</v>
      </c>
      <c r="G31" s="3">
        <f t="shared" si="4"/>
        <v>0</v>
      </c>
      <c r="H31" s="22">
        <f t="shared" si="5"/>
        <v>0</v>
      </c>
    </row>
    <row r="32" spans="1:8" x14ac:dyDescent="0.15">
      <c r="A32" s="3">
        <f t="shared" si="0"/>
        <v>0</v>
      </c>
      <c r="B32" s="19">
        <f t="shared" si="1"/>
        <v>0</v>
      </c>
      <c r="C32" s="40">
        <v>38533.659861111111</v>
      </c>
      <c r="D32">
        <v>-0.2</v>
      </c>
      <c r="E32" s="15">
        <f t="shared" si="2"/>
        <v>-0.15000000000000002</v>
      </c>
      <c r="F32" s="3">
        <f t="shared" si="3"/>
        <v>0</v>
      </c>
      <c r="G32" s="3">
        <f t="shared" si="4"/>
        <v>0</v>
      </c>
      <c r="H32" s="22">
        <f t="shared" si="5"/>
        <v>0</v>
      </c>
    </row>
    <row r="33" spans="1:15" x14ac:dyDescent="0.15">
      <c r="A33" s="3">
        <f t="shared" si="0"/>
        <v>0</v>
      </c>
      <c r="B33" s="19">
        <f t="shared" si="1"/>
        <v>0</v>
      </c>
      <c r="C33" s="40">
        <v>38533.65997685185</v>
      </c>
      <c r="D33">
        <v>-0.1</v>
      </c>
      <c r="E33" s="15">
        <f t="shared" si="2"/>
        <v>-5.0000000000000017E-2</v>
      </c>
      <c r="F33" s="3">
        <f t="shared" si="3"/>
        <v>0</v>
      </c>
      <c r="G33" s="3">
        <f t="shared" si="4"/>
        <v>0</v>
      </c>
      <c r="H33" s="22">
        <f t="shared" si="5"/>
        <v>0</v>
      </c>
      <c r="L33" t="s">
        <v>63</v>
      </c>
    </row>
    <row r="34" spans="1:15" x14ac:dyDescent="0.15">
      <c r="A34" s="3">
        <f t="shared" si="0"/>
        <v>0</v>
      </c>
      <c r="B34" s="19">
        <f t="shared" si="1"/>
        <v>0</v>
      </c>
      <c r="C34" s="40">
        <v>38533.660092592596</v>
      </c>
      <c r="D34">
        <v>0</v>
      </c>
      <c r="E34" s="15">
        <f t="shared" si="2"/>
        <v>4.9999999999999989E-2</v>
      </c>
      <c r="F34" s="3">
        <f t="shared" si="3"/>
        <v>0</v>
      </c>
      <c r="G34" s="3">
        <f t="shared" si="4"/>
        <v>0</v>
      </c>
      <c r="H34" s="22">
        <f t="shared" si="5"/>
        <v>0</v>
      </c>
      <c r="L34" t="s">
        <v>59</v>
      </c>
      <c r="M34" t="s">
        <v>60</v>
      </c>
      <c r="N34" t="s">
        <v>61</v>
      </c>
      <c r="O34" t="s">
        <v>62</v>
      </c>
    </row>
    <row r="35" spans="1:15" x14ac:dyDescent="0.15">
      <c r="A35" s="3">
        <f t="shared" si="0"/>
        <v>0</v>
      </c>
      <c r="B35" s="19">
        <f t="shared" si="1"/>
        <v>0</v>
      </c>
      <c r="C35" s="40">
        <v>38533.660208333335</v>
      </c>
      <c r="D35">
        <v>0</v>
      </c>
      <c r="E35" s="15">
        <f t="shared" si="2"/>
        <v>4.9999999999999989E-2</v>
      </c>
      <c r="F35" s="3">
        <f t="shared" si="3"/>
        <v>0</v>
      </c>
      <c r="G35" s="3">
        <f t="shared" si="4"/>
        <v>0</v>
      </c>
      <c r="H35" s="22">
        <f t="shared" si="5"/>
        <v>0</v>
      </c>
      <c r="I35" t="s">
        <v>64</v>
      </c>
      <c r="J35" t="s">
        <v>65</v>
      </c>
      <c r="L35">
        <f>40*0.2</f>
        <v>8</v>
      </c>
      <c r="M35">
        <v>3.6</v>
      </c>
      <c r="N35">
        <f>L35*M35</f>
        <v>28.8</v>
      </c>
      <c r="O35">
        <f>(3.281)^3*N35</f>
        <v>1017.2113067808002</v>
      </c>
    </row>
    <row r="36" spans="1:15" x14ac:dyDescent="0.15">
      <c r="A36" s="3">
        <f t="shared" si="0"/>
        <v>0</v>
      </c>
      <c r="B36" s="19">
        <f t="shared" si="1"/>
        <v>0</v>
      </c>
      <c r="C36" s="40">
        <v>38533.660324074073</v>
      </c>
      <c r="D36">
        <v>0.1</v>
      </c>
      <c r="E36" s="15">
        <f t="shared" si="2"/>
        <v>0.15</v>
      </c>
      <c r="F36" s="3">
        <f t="shared" si="3"/>
        <v>0.9999999194405973</v>
      </c>
      <c r="G36" s="3">
        <f t="shared" si="4"/>
        <v>0.14999998791608959</v>
      </c>
      <c r="H36" s="22">
        <f t="shared" si="5"/>
        <v>4.7018052154824174E-3</v>
      </c>
      <c r="I36" s="22">
        <f>H36</f>
        <v>4.7018052154824174E-3</v>
      </c>
      <c r="J36">
        <f>I36/$I$66</f>
        <v>1.8160904212200874E-4</v>
      </c>
      <c r="L36">
        <f t="shared" ref="L36:L38" si="6">40*0.2</f>
        <v>8</v>
      </c>
      <c r="M36">
        <v>5</v>
      </c>
      <c r="N36">
        <f t="shared" ref="N36:N38" si="7">L36*M36</f>
        <v>40</v>
      </c>
      <c r="O36">
        <f t="shared" ref="O36:O38" si="8">(3.281)^3*N36</f>
        <v>1412.7934816400002</v>
      </c>
    </row>
    <row r="37" spans="1:15" x14ac:dyDescent="0.15">
      <c r="A37" s="3">
        <f t="shared" si="0"/>
        <v>1.9999998388811946</v>
      </c>
      <c r="B37" s="19">
        <f t="shared" si="1"/>
        <v>3.333333064801991E-2</v>
      </c>
      <c r="C37" s="40">
        <v>38533.660439814812</v>
      </c>
      <c r="D37">
        <v>0</v>
      </c>
      <c r="E37" s="15">
        <f t="shared" si="2"/>
        <v>4.9999999999999989E-2</v>
      </c>
      <c r="F37" s="3">
        <f t="shared" si="3"/>
        <v>6.0000001452863216</v>
      </c>
      <c r="G37" s="3">
        <f t="shared" si="4"/>
        <v>0.30000000726431603</v>
      </c>
      <c r="H37" s="22">
        <f t="shared" si="5"/>
        <v>9.4036114162168137E-3</v>
      </c>
      <c r="I37" s="22">
        <f>H37+I36</f>
        <v>1.410541663169923E-2</v>
      </c>
      <c r="J37">
        <f t="shared" ref="J37:J66" si="9">I37/$I$66</f>
        <v>5.448271644217643E-4</v>
      </c>
      <c r="L37">
        <f t="shared" si="6"/>
        <v>8</v>
      </c>
      <c r="M37">
        <v>6.3</v>
      </c>
      <c r="N37">
        <f t="shared" si="7"/>
        <v>50.4</v>
      </c>
      <c r="O37">
        <f t="shared" si="8"/>
        <v>1780.1197868664003</v>
      </c>
    </row>
    <row r="38" spans="1:15" x14ac:dyDescent="0.15">
      <c r="A38" s="3">
        <f t="shared" si="0"/>
        <v>12.000000290572643</v>
      </c>
      <c r="B38" s="19">
        <f t="shared" si="1"/>
        <v>0.20000000484287739</v>
      </c>
      <c r="C38" s="40">
        <v>38533.660555555558</v>
      </c>
      <c r="D38">
        <v>0.1</v>
      </c>
      <c r="E38" s="15">
        <f t="shared" si="2"/>
        <v>0.15</v>
      </c>
      <c r="F38" s="3">
        <f t="shared" si="3"/>
        <v>10.00000013737008</v>
      </c>
      <c r="G38" s="3">
        <f t="shared" si="4"/>
        <v>1.500000020605512</v>
      </c>
      <c r="H38" s="22">
        <f t="shared" si="5"/>
        <v>4.7018056588458083E-2</v>
      </c>
      <c r="I38" s="22">
        <f t="shared" ref="I38:I66" si="10">H38+I37</f>
        <v>6.1123473220157314E-2</v>
      </c>
      <c r="J38">
        <f t="shared" si="9"/>
        <v>2.3609177568926737E-3</v>
      </c>
      <c r="L38">
        <f t="shared" si="6"/>
        <v>8</v>
      </c>
      <c r="M38">
        <v>8.3000000000000007</v>
      </c>
      <c r="N38">
        <f t="shared" si="7"/>
        <v>66.400000000000006</v>
      </c>
      <c r="O38">
        <f t="shared" si="8"/>
        <v>2345.2371795224008</v>
      </c>
    </row>
    <row r="39" spans="1:15" x14ac:dyDescent="0.15">
      <c r="A39" s="3">
        <f t="shared" si="0"/>
        <v>22.000000113621354</v>
      </c>
      <c r="B39" s="19">
        <f t="shared" si="1"/>
        <v>0.3666666685603559</v>
      </c>
      <c r="C39" s="40">
        <v>38533.660671296297</v>
      </c>
      <c r="D39">
        <v>-0.1</v>
      </c>
      <c r="E39" s="15">
        <f t="shared" si="2"/>
        <v>-5.0000000000000017E-2</v>
      </c>
      <c r="F39" s="3">
        <f t="shared" si="3"/>
        <v>9.9999998230487108</v>
      </c>
      <c r="G39" s="3">
        <f t="shared" si="4"/>
        <v>-0.49999999115243571</v>
      </c>
      <c r="H39" s="22">
        <f t="shared" si="5"/>
        <v>-1.5672685036860045E-2</v>
      </c>
      <c r="I39" s="22">
        <f t="shared" si="10"/>
        <v>4.5450788183297272E-2</v>
      </c>
      <c r="J39">
        <f t="shared" si="9"/>
        <v>1.7555542450969062E-3</v>
      </c>
    </row>
    <row r="40" spans="1:15" x14ac:dyDescent="0.15">
      <c r="A40" s="3">
        <f t="shared" si="0"/>
        <v>31.999999936670065</v>
      </c>
      <c r="B40" s="19">
        <f t="shared" si="1"/>
        <v>0.53333333227783442</v>
      </c>
      <c r="C40" s="40">
        <v>38533.660787037035</v>
      </c>
      <c r="D40">
        <v>-0.1</v>
      </c>
      <c r="E40" s="15">
        <f t="shared" si="2"/>
        <v>-5.0000000000000017E-2</v>
      </c>
      <c r="F40" s="3">
        <f t="shared" si="3"/>
        <v>10.00000013737008</v>
      </c>
      <c r="G40" s="3">
        <f t="shared" si="4"/>
        <v>-0.50000000686850421</v>
      </c>
      <c r="H40" s="22">
        <f t="shared" si="5"/>
        <v>-1.5672685529486037E-2</v>
      </c>
      <c r="I40" s="22">
        <f t="shared" si="10"/>
        <v>2.9778102653811235E-2</v>
      </c>
      <c r="J40">
        <f t="shared" si="9"/>
        <v>1.1501907142732694E-3</v>
      </c>
    </row>
    <row r="41" spans="1:15" x14ac:dyDescent="0.15">
      <c r="A41" s="3">
        <f t="shared" si="0"/>
        <v>42.000000388361514</v>
      </c>
      <c r="B41" s="19">
        <f t="shared" si="1"/>
        <v>0.70000000647269189</v>
      </c>
      <c r="C41" s="40">
        <v>38533.660902777781</v>
      </c>
      <c r="D41">
        <v>2.7</v>
      </c>
      <c r="E41" s="15">
        <f t="shared" si="2"/>
        <v>2.75</v>
      </c>
      <c r="F41" s="3">
        <f t="shared" si="3"/>
        <v>10.00000013737008</v>
      </c>
      <c r="G41" s="3">
        <f t="shared" si="4"/>
        <v>27.500000377767719</v>
      </c>
      <c r="H41" s="22">
        <f t="shared" si="5"/>
        <v>0.86199770412173171</v>
      </c>
      <c r="I41" s="22">
        <f t="shared" si="10"/>
        <v>0.89177580677554291</v>
      </c>
      <c r="J41">
        <f t="shared" si="9"/>
        <v>3.4445184909573275E-2</v>
      </c>
    </row>
    <row r="42" spans="1:15" x14ac:dyDescent="0.15">
      <c r="A42" s="3">
        <f t="shared" si="0"/>
        <v>52.000000211410224</v>
      </c>
      <c r="B42" s="19">
        <f t="shared" si="1"/>
        <v>0.86666667019017041</v>
      </c>
      <c r="C42" s="40">
        <v>38533.66101851852</v>
      </c>
      <c r="D42">
        <v>10.7</v>
      </c>
      <c r="E42" s="15">
        <f t="shared" si="2"/>
        <v>10.75</v>
      </c>
      <c r="F42" s="3">
        <f t="shared" si="3"/>
        <v>9.9999998230487108</v>
      </c>
      <c r="G42" s="3">
        <f t="shared" si="4"/>
        <v>107.49999809777364</v>
      </c>
      <c r="H42" s="22">
        <f t="shared" si="5"/>
        <v>3.3696272829249088</v>
      </c>
      <c r="I42" s="22">
        <f t="shared" si="10"/>
        <v>4.261403089700452</v>
      </c>
      <c r="J42">
        <f t="shared" si="9"/>
        <v>0.16459833994566328</v>
      </c>
      <c r="K42" t="s">
        <v>66</v>
      </c>
    </row>
    <row r="43" spans="1:15" x14ac:dyDescent="0.15">
      <c r="A43" s="3">
        <f t="shared" si="0"/>
        <v>62.000000034458935</v>
      </c>
      <c r="B43" s="19">
        <f t="shared" si="1"/>
        <v>1.0333333339076489</v>
      </c>
      <c r="C43" s="40">
        <v>38533.661134259259</v>
      </c>
      <c r="D43">
        <v>12.6</v>
      </c>
      <c r="E43" s="15">
        <f t="shared" si="2"/>
        <v>12.65</v>
      </c>
      <c r="F43" s="3">
        <f t="shared" si="3"/>
        <v>9.9999998230487108</v>
      </c>
      <c r="G43" s="3">
        <f t="shared" si="4"/>
        <v>126.49999776156619</v>
      </c>
      <c r="H43" s="22">
        <f t="shared" si="5"/>
        <v>3.9651893143255901</v>
      </c>
      <c r="I43" s="22">
        <f t="shared" si="10"/>
        <v>8.226592404026043</v>
      </c>
      <c r="J43">
        <f t="shared" si="9"/>
        <v>0.31775530842999244</v>
      </c>
    </row>
    <row r="44" spans="1:15" x14ac:dyDescent="0.15">
      <c r="A44" s="3">
        <f t="shared" si="0"/>
        <v>71.999999857507646</v>
      </c>
      <c r="B44" s="19">
        <f t="shared" si="1"/>
        <v>1.1999999976251274</v>
      </c>
      <c r="C44" s="40">
        <v>38533.661249999997</v>
      </c>
      <c r="D44">
        <v>11.3</v>
      </c>
      <c r="E44" s="15">
        <f t="shared" si="2"/>
        <v>11.350000000000001</v>
      </c>
      <c r="F44" s="3">
        <f t="shared" si="3"/>
        <v>10.00000013737008</v>
      </c>
      <c r="G44" s="3">
        <f t="shared" si="4"/>
        <v>113.50000155915042</v>
      </c>
      <c r="H44" s="22">
        <f t="shared" si="5"/>
        <v>3.5576996151933291</v>
      </c>
      <c r="I44" s="22">
        <f t="shared" si="10"/>
        <v>11.784292019219372</v>
      </c>
      <c r="J44">
        <f t="shared" si="9"/>
        <v>0.45517282992695796</v>
      </c>
    </row>
    <row r="45" spans="1:15" x14ac:dyDescent="0.15">
      <c r="A45" s="3">
        <f t="shared" si="0"/>
        <v>82.000000309199095</v>
      </c>
      <c r="B45" s="19">
        <f t="shared" si="1"/>
        <v>1.3666666718199849</v>
      </c>
      <c r="C45" s="40">
        <v>38533.661365740743</v>
      </c>
      <c r="D45">
        <v>9.4</v>
      </c>
      <c r="E45" s="15">
        <f t="shared" si="2"/>
        <v>9.4500000000000011</v>
      </c>
      <c r="F45" s="3">
        <f t="shared" si="3"/>
        <v>10.00000013737008</v>
      </c>
      <c r="G45" s="3">
        <f t="shared" si="4"/>
        <v>94.500001298147268</v>
      </c>
      <c r="H45" s="22">
        <f t="shared" si="5"/>
        <v>2.9621375650728603</v>
      </c>
      <c r="I45" s="22">
        <f t="shared" si="10"/>
        <v>14.746429584292231</v>
      </c>
      <c r="J45">
        <f t="shared" si="9"/>
        <v>0.5695865372526252</v>
      </c>
      <c r="K45" t="s">
        <v>68</v>
      </c>
    </row>
    <row r="46" spans="1:15" x14ac:dyDescent="0.15">
      <c r="A46" s="3">
        <f t="shared" si="0"/>
        <v>92.000000132247806</v>
      </c>
      <c r="B46" s="19">
        <f t="shared" si="1"/>
        <v>1.5333333355374634</v>
      </c>
      <c r="C46" s="40">
        <v>38533.661481481482</v>
      </c>
      <c r="D46">
        <v>7.6</v>
      </c>
      <c r="E46" s="15">
        <f t="shared" si="2"/>
        <v>7.6499999999999995</v>
      </c>
      <c r="F46" s="3">
        <f t="shared" si="3"/>
        <v>9.9999998230487108</v>
      </c>
      <c r="G46" s="3">
        <f t="shared" si="4"/>
        <v>76.499998646322638</v>
      </c>
      <c r="H46" s="22">
        <f t="shared" si="5"/>
        <v>2.3979208106395857</v>
      </c>
      <c r="I46" s="22">
        <f t="shared" si="10"/>
        <v>17.144350394931816</v>
      </c>
      <c r="J46">
        <f t="shared" si="9"/>
        <v>0.66220715455737766</v>
      </c>
    </row>
    <row r="47" spans="1:15" x14ac:dyDescent="0.15">
      <c r="A47" s="3">
        <f t="shared" si="0"/>
        <v>101.99999995529652</v>
      </c>
      <c r="B47" s="19">
        <f t="shared" si="1"/>
        <v>1.6999999992549419</v>
      </c>
      <c r="C47" s="40">
        <v>38533.661597222221</v>
      </c>
      <c r="D47">
        <v>6.1</v>
      </c>
      <c r="E47" s="15">
        <f t="shared" si="2"/>
        <v>6.1499999999999995</v>
      </c>
      <c r="F47" s="3">
        <f t="shared" si="3"/>
        <v>9.9999998230487108</v>
      </c>
      <c r="G47" s="3">
        <f t="shared" si="4"/>
        <v>61.499998911749564</v>
      </c>
      <c r="H47" s="22">
        <f t="shared" si="5"/>
        <v>1.9277402595337847</v>
      </c>
      <c r="I47" s="22">
        <f t="shared" si="10"/>
        <v>19.072090654465601</v>
      </c>
      <c r="J47">
        <f t="shared" si="9"/>
        <v>0.73666686650825697</v>
      </c>
    </row>
    <row r="48" spans="1:15" x14ac:dyDescent="0.15">
      <c r="A48" s="3">
        <f t="shared" si="0"/>
        <v>111.99999977834523</v>
      </c>
      <c r="B48" s="19">
        <f t="shared" si="1"/>
        <v>1.8666666629724205</v>
      </c>
      <c r="C48" s="40">
        <v>38533.661712962959</v>
      </c>
      <c r="D48">
        <v>4.7</v>
      </c>
      <c r="E48" s="15">
        <f t="shared" si="2"/>
        <v>4.75</v>
      </c>
      <c r="F48" s="3">
        <f t="shared" si="3"/>
        <v>10.00000013737008</v>
      </c>
      <c r="G48" s="3">
        <f t="shared" si="4"/>
        <v>47.500000652507879</v>
      </c>
      <c r="H48" s="22">
        <f t="shared" si="5"/>
        <v>1.4889051253011727</v>
      </c>
      <c r="I48" s="22">
        <f t="shared" si="10"/>
        <v>20.560995779766774</v>
      </c>
      <c r="J48">
        <f t="shared" si="9"/>
        <v>0.79417640193650252</v>
      </c>
      <c r="N48">
        <f>(100-67)/2</f>
        <v>16.5</v>
      </c>
    </row>
    <row r="49" spans="1:11" x14ac:dyDescent="0.15">
      <c r="A49" s="3">
        <f t="shared" si="0"/>
        <v>122.00000023003668</v>
      </c>
      <c r="B49" s="19">
        <f t="shared" si="1"/>
        <v>2.0333333371672779</v>
      </c>
      <c r="C49" s="40">
        <v>38533.661828703705</v>
      </c>
      <c r="D49">
        <v>3.8</v>
      </c>
      <c r="E49" s="15">
        <f t="shared" si="2"/>
        <v>3.8499999999999996</v>
      </c>
      <c r="F49" s="3">
        <f t="shared" si="3"/>
        <v>10.00000013737008</v>
      </c>
      <c r="G49" s="3">
        <f t="shared" si="4"/>
        <v>38.5000005288748</v>
      </c>
      <c r="H49" s="22">
        <f t="shared" si="5"/>
        <v>1.2067967857704243</v>
      </c>
      <c r="I49" s="22">
        <f t="shared" si="10"/>
        <v>21.767792565537199</v>
      </c>
      <c r="J49">
        <f t="shared" si="9"/>
        <v>0.84078939380992257</v>
      </c>
      <c r="K49" t="s">
        <v>67</v>
      </c>
    </row>
    <row r="50" spans="1:11" x14ac:dyDescent="0.15">
      <c r="A50" s="3">
        <f t="shared" ref="A50:A81" si="11">B50*60</f>
        <v>132.00000005308539</v>
      </c>
      <c r="B50" s="19">
        <f t="shared" ref="B50:B81" si="12">IF(C50&gt;B$9,(C50-B$9)*1440,0)</f>
        <v>2.2000000008847564</v>
      </c>
      <c r="C50" s="40">
        <v>38533.661944444444</v>
      </c>
      <c r="D50">
        <v>2.8</v>
      </c>
      <c r="E50" s="15">
        <f t="shared" ref="E50:E81" si="13">D50-$F$3</f>
        <v>2.8499999999999996</v>
      </c>
      <c r="F50" s="3">
        <f t="shared" si="3"/>
        <v>9.9999998230487108</v>
      </c>
      <c r="G50" s="3">
        <f t="shared" si="4"/>
        <v>28.499999495688822</v>
      </c>
      <c r="H50" s="22">
        <f t="shared" si="5"/>
        <v>0.89334304710102208</v>
      </c>
      <c r="I50" s="22">
        <f t="shared" si="10"/>
        <v>22.661135612638223</v>
      </c>
      <c r="J50">
        <f t="shared" si="9"/>
        <v>0.87529511398228133</v>
      </c>
    </row>
    <row r="51" spans="1:11" x14ac:dyDescent="0.15">
      <c r="A51" s="3">
        <f t="shared" si="11"/>
        <v>141.9999998761341</v>
      </c>
      <c r="B51" s="19">
        <f t="shared" si="12"/>
        <v>2.366666664602235</v>
      </c>
      <c r="C51" s="40">
        <v>38533.662060185183</v>
      </c>
      <c r="D51">
        <v>2.2999999999999998</v>
      </c>
      <c r="E51" s="15">
        <f t="shared" si="13"/>
        <v>2.3499999999999996</v>
      </c>
      <c r="F51" s="3">
        <f t="shared" ref="F51:F82" si="14">IF(A52&gt;0,(A52-A50)/2,0)</f>
        <v>10.00000013737008</v>
      </c>
      <c r="G51" s="3">
        <f t="shared" ref="G51:G82" si="15">IF((F52-F51&gt;-0.01),E51*F51,0)</f>
        <v>23.500000322819684</v>
      </c>
      <c r="H51" s="22">
        <f t="shared" ref="H51:H82" si="16">G51*$B$3/10^6</f>
        <v>0.73661621988584336</v>
      </c>
      <c r="I51" s="22">
        <f t="shared" si="10"/>
        <v>23.397751832524065</v>
      </c>
      <c r="J51">
        <f t="shared" si="9"/>
        <v>0.90374719993099217</v>
      </c>
    </row>
    <row r="52" spans="1:11" x14ac:dyDescent="0.15">
      <c r="A52" s="3">
        <f t="shared" si="11"/>
        <v>152.00000032782555</v>
      </c>
      <c r="B52" s="19">
        <f t="shared" si="12"/>
        <v>2.5333333387970924</v>
      </c>
      <c r="C52" s="40">
        <v>38533.662175925929</v>
      </c>
      <c r="D52">
        <v>1.9</v>
      </c>
      <c r="E52" s="15">
        <f t="shared" si="13"/>
        <v>1.95</v>
      </c>
      <c r="F52" s="3">
        <f t="shared" si="14"/>
        <v>10.00000013737008</v>
      </c>
      <c r="G52" s="3">
        <f t="shared" si="15"/>
        <v>19.500000267871656</v>
      </c>
      <c r="H52" s="22">
        <f t="shared" si="16"/>
        <v>0.61123473564995512</v>
      </c>
      <c r="I52" s="22">
        <f t="shared" si="10"/>
        <v>24.00898656817402</v>
      </c>
      <c r="J52">
        <f t="shared" si="9"/>
        <v>0.92735637763311396</v>
      </c>
    </row>
    <row r="53" spans="1:11" x14ac:dyDescent="0.15">
      <c r="A53" s="3">
        <f t="shared" si="11"/>
        <v>162.00000015087426</v>
      </c>
      <c r="B53" s="19">
        <f t="shared" si="12"/>
        <v>2.700000002514571</v>
      </c>
      <c r="C53" s="40">
        <v>38533.662291666667</v>
      </c>
      <c r="D53">
        <v>1.3</v>
      </c>
      <c r="E53" s="15">
        <f t="shared" si="13"/>
        <v>1.35</v>
      </c>
      <c r="F53" s="3">
        <f t="shared" si="14"/>
        <v>9.9999998230487108</v>
      </c>
      <c r="G53" s="3">
        <f t="shared" si="15"/>
        <v>13.49999976111576</v>
      </c>
      <c r="H53" s="22">
        <f t="shared" si="16"/>
        <v>0.4231624959952211</v>
      </c>
      <c r="I53" s="22">
        <f t="shared" si="10"/>
        <v>24.432149064169241</v>
      </c>
      <c r="J53">
        <f t="shared" si="9"/>
        <v>0.94370119245159978</v>
      </c>
    </row>
    <row r="54" spans="1:11" x14ac:dyDescent="0.15">
      <c r="A54" s="3">
        <f t="shared" si="11"/>
        <v>171.99999997392297</v>
      </c>
      <c r="B54" s="19">
        <f t="shared" si="12"/>
        <v>2.8666666662320495</v>
      </c>
      <c r="C54" s="40">
        <v>38533.662407407406</v>
      </c>
      <c r="D54">
        <v>1</v>
      </c>
      <c r="E54" s="15">
        <f t="shared" si="13"/>
        <v>1.05</v>
      </c>
      <c r="F54" s="3">
        <f t="shared" si="14"/>
        <v>9.9999998230487108</v>
      </c>
      <c r="G54" s="3">
        <f t="shared" si="15"/>
        <v>10.499999814201146</v>
      </c>
      <c r="H54" s="22">
        <f t="shared" si="16"/>
        <v>0.32912638577406084</v>
      </c>
      <c r="I54" s="22">
        <f t="shared" si="10"/>
        <v>24.761275449943302</v>
      </c>
      <c r="J54">
        <f t="shared" si="9"/>
        <v>0.95641382619931081</v>
      </c>
    </row>
    <row r="55" spans="1:11" x14ac:dyDescent="0.15">
      <c r="A55" s="3">
        <f t="shared" si="11"/>
        <v>181.99999979697168</v>
      </c>
      <c r="B55" s="19">
        <f t="shared" si="12"/>
        <v>3.033333329949528</v>
      </c>
      <c r="C55" s="40">
        <v>38533.662523148145</v>
      </c>
      <c r="D55">
        <v>0.8</v>
      </c>
      <c r="E55" s="15">
        <f t="shared" si="13"/>
        <v>0.85000000000000009</v>
      </c>
      <c r="F55" s="3">
        <f t="shared" si="14"/>
        <v>10.00000013737008</v>
      </c>
      <c r="G55" s="3">
        <f t="shared" si="15"/>
        <v>8.5000001167645696</v>
      </c>
      <c r="H55" s="22">
        <f t="shared" si="16"/>
        <v>0.26643565400126257</v>
      </c>
      <c r="I55" s="22">
        <f t="shared" si="10"/>
        <v>25.027711103944565</v>
      </c>
      <c r="J55">
        <f t="shared" si="9"/>
        <v>0.96670500622331268</v>
      </c>
    </row>
    <row r="56" spans="1:11" x14ac:dyDescent="0.15">
      <c r="A56" s="3">
        <f t="shared" si="11"/>
        <v>192.00000024866313</v>
      </c>
      <c r="B56" s="19">
        <f t="shared" si="12"/>
        <v>3.2000000041443855</v>
      </c>
      <c r="C56" s="40">
        <v>38533.662638888891</v>
      </c>
      <c r="D56">
        <v>0.7</v>
      </c>
      <c r="E56" s="15">
        <f t="shared" si="13"/>
        <v>0.75</v>
      </c>
      <c r="F56" s="3">
        <f t="shared" si="14"/>
        <v>10.00000013737008</v>
      </c>
      <c r="G56" s="3">
        <f t="shared" si="15"/>
        <v>7.5000001030275598</v>
      </c>
      <c r="H56" s="22">
        <f t="shared" si="16"/>
        <v>0.23509028294229045</v>
      </c>
      <c r="I56" s="22">
        <f t="shared" si="10"/>
        <v>25.262801386886856</v>
      </c>
      <c r="J56">
        <f t="shared" si="9"/>
        <v>0.97578545918566728</v>
      </c>
    </row>
    <row r="57" spans="1:11" x14ac:dyDescent="0.15">
      <c r="A57" s="3">
        <f t="shared" si="11"/>
        <v>202.00000007171184</v>
      </c>
      <c r="B57" s="19">
        <f t="shared" si="12"/>
        <v>3.366666667861864</v>
      </c>
      <c r="C57" s="40">
        <v>38533.662754629629</v>
      </c>
      <c r="D57">
        <v>0.7</v>
      </c>
      <c r="E57" s="15">
        <f t="shared" si="13"/>
        <v>0.75</v>
      </c>
      <c r="F57" s="3">
        <f t="shared" si="14"/>
        <v>9.9999998230487108</v>
      </c>
      <c r="G57" s="3">
        <f t="shared" si="15"/>
        <v>7.4999998672865331</v>
      </c>
      <c r="H57" s="22">
        <f t="shared" si="16"/>
        <v>0.2350902755529006</v>
      </c>
      <c r="I57" s="22">
        <f t="shared" si="10"/>
        <v>25.497891662439756</v>
      </c>
      <c r="J57">
        <f t="shared" si="9"/>
        <v>0.98486591186260375</v>
      </c>
    </row>
    <row r="58" spans="1:11" x14ac:dyDescent="0.15">
      <c r="A58" s="3">
        <f t="shared" si="11"/>
        <v>211.99999989476055</v>
      </c>
      <c r="B58" s="19">
        <f t="shared" si="12"/>
        <v>3.5333333315793425</v>
      </c>
      <c r="C58" s="40">
        <v>38533.662870370368</v>
      </c>
      <c r="D58">
        <v>0.2</v>
      </c>
      <c r="E58" s="15">
        <f t="shared" si="13"/>
        <v>0.25</v>
      </c>
      <c r="F58" s="3">
        <f t="shared" si="14"/>
        <v>10.00000013737008</v>
      </c>
      <c r="G58" s="3">
        <f t="shared" si="15"/>
        <v>2.5000000343425199</v>
      </c>
      <c r="H58" s="22">
        <f t="shared" si="16"/>
        <v>7.8363427647430151E-2</v>
      </c>
      <c r="I58" s="22">
        <f t="shared" si="10"/>
        <v>25.576255090087187</v>
      </c>
      <c r="J58">
        <f t="shared" si="9"/>
        <v>0.98789272951672191</v>
      </c>
    </row>
    <row r="59" spans="1:11" x14ac:dyDescent="0.15">
      <c r="A59" s="3">
        <f t="shared" si="11"/>
        <v>222.000000346452</v>
      </c>
      <c r="B59" s="19">
        <f t="shared" si="12"/>
        <v>3.7000000057742</v>
      </c>
      <c r="C59" s="40">
        <v>38533.662986111114</v>
      </c>
      <c r="D59">
        <v>0.2</v>
      </c>
      <c r="E59" s="15">
        <f t="shared" si="13"/>
        <v>0.25</v>
      </c>
      <c r="F59" s="3">
        <f t="shared" si="14"/>
        <v>10.00000013737008</v>
      </c>
      <c r="G59" s="3">
        <f t="shared" si="15"/>
        <v>2.5000000343425199</v>
      </c>
      <c r="H59" s="22">
        <f t="shared" si="16"/>
        <v>7.8363427647430151E-2</v>
      </c>
      <c r="I59" s="22">
        <f t="shared" si="10"/>
        <v>25.654618517734619</v>
      </c>
      <c r="J59">
        <f t="shared" si="9"/>
        <v>0.99091954717084019</v>
      </c>
    </row>
    <row r="60" spans="1:11" x14ac:dyDescent="0.15">
      <c r="A60" s="3">
        <f t="shared" si="11"/>
        <v>232.00000016950071</v>
      </c>
      <c r="B60" s="19">
        <f t="shared" si="12"/>
        <v>3.8666666694916785</v>
      </c>
      <c r="C60" s="40">
        <v>38533.663101851853</v>
      </c>
      <c r="D60">
        <v>0.1</v>
      </c>
      <c r="E60" s="15">
        <f t="shared" si="13"/>
        <v>0.15</v>
      </c>
      <c r="F60" s="3">
        <f t="shared" si="14"/>
        <v>9.9999998230487108</v>
      </c>
      <c r="G60" s="3">
        <f t="shared" si="15"/>
        <v>1.4999999734573066</v>
      </c>
      <c r="H60" s="22">
        <f t="shared" si="16"/>
        <v>4.7018055110580118E-2</v>
      </c>
      <c r="I60" s="22">
        <f t="shared" si="10"/>
        <v>25.701636572845199</v>
      </c>
      <c r="J60">
        <f t="shared" si="9"/>
        <v>0.99273563770622753</v>
      </c>
    </row>
    <row r="61" spans="1:11" x14ac:dyDescent="0.15">
      <c r="A61" s="3">
        <f t="shared" si="11"/>
        <v>241.99999999254942</v>
      </c>
      <c r="B61" s="19">
        <f t="shared" si="12"/>
        <v>4.033333333209157</v>
      </c>
      <c r="C61" s="40">
        <v>38533.663217592592</v>
      </c>
      <c r="D61">
        <v>0.1</v>
      </c>
      <c r="E61" s="15">
        <f t="shared" si="13"/>
        <v>0.15</v>
      </c>
      <c r="F61" s="3">
        <f t="shared" si="14"/>
        <v>9.9999998230487108</v>
      </c>
      <c r="G61" s="3">
        <f t="shared" si="15"/>
        <v>1.4999999734573066</v>
      </c>
      <c r="H61" s="22">
        <f t="shared" si="16"/>
        <v>4.7018055110580118E-2</v>
      </c>
      <c r="I61" s="22">
        <f t="shared" si="10"/>
        <v>25.74865462795578</v>
      </c>
      <c r="J61">
        <f t="shared" si="9"/>
        <v>0.99455172824161486</v>
      </c>
    </row>
    <row r="62" spans="1:11" x14ac:dyDescent="0.15">
      <c r="A62" s="3">
        <f t="shared" si="11"/>
        <v>251.99999981559813</v>
      </c>
      <c r="B62" s="19">
        <f t="shared" si="12"/>
        <v>4.1999999969266355</v>
      </c>
      <c r="C62" s="40">
        <v>38533.66333333333</v>
      </c>
      <c r="D62">
        <v>0.1</v>
      </c>
      <c r="E62" s="15">
        <f t="shared" si="13"/>
        <v>0.15</v>
      </c>
      <c r="F62" s="3">
        <f t="shared" si="14"/>
        <v>10.00000013737008</v>
      </c>
      <c r="G62" s="3">
        <f t="shared" si="15"/>
        <v>1.500000020605512</v>
      </c>
      <c r="H62" s="22">
        <f t="shared" si="16"/>
        <v>4.7018056588458083E-2</v>
      </c>
      <c r="I62" s="22">
        <f t="shared" si="10"/>
        <v>25.79567268454424</v>
      </c>
      <c r="J62">
        <f t="shared" si="9"/>
        <v>0.99636781883408576</v>
      </c>
    </row>
    <row r="63" spans="1:11" x14ac:dyDescent="0.15">
      <c r="A63" s="3">
        <f t="shared" si="11"/>
        <v>262.00000026728958</v>
      </c>
      <c r="B63" s="19">
        <f t="shared" si="12"/>
        <v>4.366666671121493</v>
      </c>
      <c r="C63" s="40">
        <v>38533.663449074076</v>
      </c>
      <c r="D63">
        <v>0.1</v>
      </c>
      <c r="E63" s="15">
        <f t="shared" si="13"/>
        <v>0.15</v>
      </c>
      <c r="F63" s="3">
        <f t="shared" si="14"/>
        <v>10.00000013737008</v>
      </c>
      <c r="G63" s="3">
        <f t="shared" si="15"/>
        <v>1.500000020605512</v>
      </c>
      <c r="H63" s="22">
        <f t="shared" si="16"/>
        <v>4.7018056588458083E-2</v>
      </c>
      <c r="I63" s="22">
        <f t="shared" si="10"/>
        <v>25.842690741132699</v>
      </c>
      <c r="J63">
        <f t="shared" si="9"/>
        <v>0.99818390942655677</v>
      </c>
    </row>
    <row r="64" spans="1:11" x14ac:dyDescent="0.15">
      <c r="A64" s="3">
        <f t="shared" si="11"/>
        <v>272.00000009033829</v>
      </c>
      <c r="B64" s="19">
        <f t="shared" si="12"/>
        <v>4.5333333348389715</v>
      </c>
      <c r="C64" s="40">
        <v>38533.663564814815</v>
      </c>
      <c r="D64">
        <v>0</v>
      </c>
      <c r="E64" s="15">
        <f t="shared" si="13"/>
        <v>4.9999999999999989E-2</v>
      </c>
      <c r="F64" s="3">
        <f t="shared" si="14"/>
        <v>9.9999998230487108</v>
      </c>
      <c r="G64" s="3">
        <f t="shared" si="15"/>
        <v>0.49999999115243543</v>
      </c>
      <c r="H64" s="22">
        <f t="shared" si="16"/>
        <v>1.5672685036860035E-2</v>
      </c>
      <c r="I64" s="22">
        <f t="shared" si="10"/>
        <v>25.858363426169561</v>
      </c>
      <c r="J64">
        <f t="shared" si="9"/>
        <v>0.99878927293835262</v>
      </c>
    </row>
    <row r="65" spans="1:10" x14ac:dyDescent="0.15">
      <c r="A65" s="3">
        <f t="shared" si="11"/>
        <v>281.999999913387</v>
      </c>
      <c r="B65" s="19">
        <f t="shared" si="12"/>
        <v>4.69999999855645</v>
      </c>
      <c r="C65" s="40">
        <v>38533.663680555554</v>
      </c>
      <c r="D65">
        <v>0</v>
      </c>
      <c r="E65" s="15">
        <f t="shared" si="13"/>
        <v>4.9999999999999989E-2</v>
      </c>
      <c r="F65" s="3">
        <f t="shared" si="14"/>
        <v>10.00000013737008</v>
      </c>
      <c r="G65" s="3">
        <f t="shared" si="15"/>
        <v>0.50000000686850388</v>
      </c>
      <c r="H65" s="22">
        <f t="shared" si="16"/>
        <v>1.5672685529486027E-2</v>
      </c>
      <c r="I65" s="22">
        <f t="shared" si="10"/>
        <v>25.874036111699048</v>
      </c>
      <c r="J65">
        <f t="shared" si="9"/>
        <v>0.99939463646917626</v>
      </c>
    </row>
    <row r="66" spans="1:10" x14ac:dyDescent="0.15">
      <c r="A66" s="3">
        <f t="shared" si="11"/>
        <v>292.00000036507845</v>
      </c>
      <c r="B66" s="19">
        <f t="shared" si="12"/>
        <v>4.8666666727513075</v>
      </c>
      <c r="C66" s="40">
        <v>38533.6637962963</v>
      </c>
      <c r="D66">
        <v>0</v>
      </c>
      <c r="E66" s="15">
        <f t="shared" si="13"/>
        <v>4.9999999999999989E-2</v>
      </c>
      <c r="F66" s="3">
        <f t="shared" si="14"/>
        <v>10.00000013737008</v>
      </c>
      <c r="G66" s="3">
        <f t="shared" si="15"/>
        <v>0.50000000686850388</v>
      </c>
      <c r="H66" s="22">
        <f t="shared" si="16"/>
        <v>1.5672685529486027E-2</v>
      </c>
      <c r="I66" s="22">
        <f t="shared" si="10"/>
        <v>25.889708797228536</v>
      </c>
      <c r="J66">
        <f t="shared" si="9"/>
        <v>1</v>
      </c>
    </row>
    <row r="67" spans="1:10" x14ac:dyDescent="0.15">
      <c r="A67" s="3">
        <f t="shared" si="11"/>
        <v>302.00000018812716</v>
      </c>
      <c r="B67" s="19">
        <f t="shared" si="12"/>
        <v>5.033333336468786</v>
      </c>
      <c r="C67" s="40">
        <v>38533.663912037038</v>
      </c>
      <c r="D67">
        <v>-0.1</v>
      </c>
      <c r="E67" s="15">
        <f t="shared" si="13"/>
        <v>-5.0000000000000017E-2</v>
      </c>
      <c r="F67" s="3">
        <f t="shared" si="14"/>
        <v>9.9999998230487108</v>
      </c>
      <c r="G67" s="3">
        <f t="shared" si="15"/>
        <v>-0.49999999115243571</v>
      </c>
      <c r="H67" s="22">
        <f t="shared" si="16"/>
        <v>-1.5672685036860045E-2</v>
      </c>
    </row>
    <row r="68" spans="1:10" x14ac:dyDescent="0.15">
      <c r="A68" s="3">
        <f t="shared" si="11"/>
        <v>312.00000001117587</v>
      </c>
      <c r="B68" s="19">
        <f t="shared" si="12"/>
        <v>5.2000000001862645</v>
      </c>
      <c r="C68" s="40">
        <v>38533.664027777777</v>
      </c>
      <c r="D68">
        <v>-0.1</v>
      </c>
      <c r="E68" s="15">
        <f t="shared" si="13"/>
        <v>-5.0000000000000017E-2</v>
      </c>
      <c r="F68" s="3">
        <f t="shared" si="14"/>
        <v>9.9999998230487108</v>
      </c>
      <c r="G68" s="3">
        <f t="shared" si="15"/>
        <v>-0.49999999115243571</v>
      </c>
      <c r="H68" s="22">
        <f t="shared" si="16"/>
        <v>-1.5672685036860045E-2</v>
      </c>
    </row>
    <row r="69" spans="1:10" x14ac:dyDescent="0.15">
      <c r="A69" s="3">
        <f t="shared" si="11"/>
        <v>321.99999983422458</v>
      </c>
      <c r="B69" s="19">
        <f t="shared" si="12"/>
        <v>5.366666663903743</v>
      </c>
      <c r="C69" s="40">
        <v>38533.664143518516</v>
      </c>
      <c r="D69">
        <v>-0.1</v>
      </c>
      <c r="E69" s="15">
        <f t="shared" si="13"/>
        <v>-5.0000000000000017E-2</v>
      </c>
      <c r="F69" s="3">
        <f t="shared" si="14"/>
        <v>10.00000013737008</v>
      </c>
      <c r="G69" s="3">
        <f t="shared" si="15"/>
        <v>-0.50000000686850421</v>
      </c>
      <c r="H69" s="22">
        <f t="shared" si="16"/>
        <v>-1.5672685529486037E-2</v>
      </c>
    </row>
    <row r="70" spans="1:10" x14ac:dyDescent="0.15">
      <c r="A70" s="3">
        <f t="shared" si="11"/>
        <v>332.00000028591603</v>
      </c>
      <c r="B70" s="19">
        <f t="shared" si="12"/>
        <v>5.5333333380986005</v>
      </c>
      <c r="C70" s="40">
        <v>38533.664259259262</v>
      </c>
      <c r="D70">
        <v>-0.2</v>
      </c>
      <c r="E70" s="15">
        <f t="shared" si="13"/>
        <v>-0.15000000000000002</v>
      </c>
      <c r="F70" s="3">
        <f t="shared" si="14"/>
        <v>10.00000013737008</v>
      </c>
      <c r="G70" s="3">
        <f t="shared" si="15"/>
        <v>-1.5000000206055122</v>
      </c>
      <c r="H70" s="22">
        <f t="shared" si="16"/>
        <v>-4.701805658845809E-2</v>
      </c>
    </row>
    <row r="71" spans="1:10" x14ac:dyDescent="0.15">
      <c r="A71" s="3">
        <f t="shared" si="11"/>
        <v>342.00000010896474</v>
      </c>
      <c r="B71" s="19">
        <f t="shared" si="12"/>
        <v>5.700000001816079</v>
      </c>
      <c r="C71" s="40">
        <v>38533.664375</v>
      </c>
      <c r="D71">
        <v>-0.1</v>
      </c>
      <c r="E71" s="15">
        <f t="shared" si="13"/>
        <v>-5.0000000000000017E-2</v>
      </c>
      <c r="F71" s="3">
        <f t="shared" si="14"/>
        <v>9.9999998230487108</v>
      </c>
      <c r="G71" s="3">
        <f t="shared" si="15"/>
        <v>-0.49999999115243571</v>
      </c>
      <c r="H71" s="22">
        <f t="shared" si="16"/>
        <v>-1.5672685036860045E-2</v>
      </c>
    </row>
    <row r="72" spans="1:10" x14ac:dyDescent="0.15">
      <c r="A72" s="3">
        <f t="shared" si="11"/>
        <v>351.99999993201345</v>
      </c>
      <c r="B72" s="19">
        <f t="shared" si="12"/>
        <v>5.8666666655335575</v>
      </c>
      <c r="C72" s="40">
        <v>38533.664490740739</v>
      </c>
      <c r="D72">
        <v>-0.2</v>
      </c>
      <c r="E72" s="15">
        <f t="shared" si="13"/>
        <v>-0.15000000000000002</v>
      </c>
      <c r="F72" s="3">
        <f t="shared" si="14"/>
        <v>10.00000013737008</v>
      </c>
      <c r="G72" s="3">
        <f t="shared" si="15"/>
        <v>0</v>
      </c>
      <c r="H72" s="22">
        <f t="shared" si="16"/>
        <v>0</v>
      </c>
    </row>
    <row r="73" spans="1:10" x14ac:dyDescent="0.15">
      <c r="A73" s="3">
        <f t="shared" si="11"/>
        <v>362.0000003837049</v>
      </c>
      <c r="B73" s="19">
        <f t="shared" si="12"/>
        <v>6.033333339728415</v>
      </c>
      <c r="C73" s="40">
        <v>38533.664606481485</v>
      </c>
      <c r="D73">
        <v>0</v>
      </c>
      <c r="E73" s="15">
        <f t="shared" si="13"/>
        <v>4.9999999999999989E-2</v>
      </c>
      <c r="F73" s="3">
        <f t="shared" si="14"/>
        <v>0</v>
      </c>
      <c r="G73" s="3">
        <f t="shared" si="15"/>
        <v>0</v>
      </c>
      <c r="H73" s="22">
        <f t="shared" si="16"/>
        <v>0</v>
      </c>
    </row>
    <row r="74" spans="1:10" x14ac:dyDescent="0.15">
      <c r="A74" s="3">
        <f t="shared" si="11"/>
        <v>0</v>
      </c>
      <c r="B74" s="19">
        <f t="shared" si="12"/>
        <v>0</v>
      </c>
      <c r="E74" s="15">
        <f t="shared" si="13"/>
        <v>4.9999999999999989E-2</v>
      </c>
      <c r="F74" s="3">
        <f t="shared" si="14"/>
        <v>0</v>
      </c>
      <c r="G74" s="3">
        <f t="shared" si="15"/>
        <v>0</v>
      </c>
      <c r="H74" s="22">
        <f t="shared" si="16"/>
        <v>0</v>
      </c>
    </row>
    <row r="75" spans="1:10" x14ac:dyDescent="0.15">
      <c r="A75" s="3">
        <f t="shared" si="11"/>
        <v>0</v>
      </c>
      <c r="B75" s="19">
        <f t="shared" si="12"/>
        <v>0</v>
      </c>
      <c r="E75" s="15">
        <f t="shared" si="13"/>
        <v>4.9999999999999989E-2</v>
      </c>
      <c r="F75" s="3">
        <f t="shared" si="14"/>
        <v>0</v>
      </c>
      <c r="G75" s="3">
        <f t="shared" si="15"/>
        <v>0</v>
      </c>
      <c r="H75" s="22">
        <f t="shared" si="16"/>
        <v>0</v>
      </c>
    </row>
    <row r="76" spans="1:10" x14ac:dyDescent="0.15">
      <c r="A76" s="3">
        <f t="shared" si="11"/>
        <v>0</v>
      </c>
      <c r="B76" s="19">
        <f t="shared" si="12"/>
        <v>0</v>
      </c>
      <c r="E76" s="15">
        <f t="shared" si="13"/>
        <v>4.9999999999999989E-2</v>
      </c>
      <c r="F76" s="3">
        <f t="shared" si="14"/>
        <v>0</v>
      </c>
      <c r="G76" s="3">
        <f t="shared" si="15"/>
        <v>0</v>
      </c>
      <c r="H76" s="22">
        <f t="shared" si="16"/>
        <v>0</v>
      </c>
    </row>
    <row r="77" spans="1:10" x14ac:dyDescent="0.15">
      <c r="A77" s="3">
        <f t="shared" si="11"/>
        <v>0</v>
      </c>
      <c r="B77" s="19">
        <f t="shared" si="12"/>
        <v>0</v>
      </c>
      <c r="E77" s="15">
        <f t="shared" si="13"/>
        <v>4.9999999999999989E-2</v>
      </c>
      <c r="F77" s="3">
        <f t="shared" si="14"/>
        <v>0</v>
      </c>
      <c r="G77" s="3">
        <f t="shared" si="15"/>
        <v>0</v>
      </c>
      <c r="H77" s="22">
        <f t="shared" si="16"/>
        <v>0</v>
      </c>
    </row>
    <row r="78" spans="1:10" x14ac:dyDescent="0.15">
      <c r="A78" s="3">
        <f t="shared" si="11"/>
        <v>0</v>
      </c>
      <c r="B78" s="19">
        <f t="shared" si="12"/>
        <v>0</v>
      </c>
      <c r="E78" s="15">
        <f t="shared" si="13"/>
        <v>4.9999999999999989E-2</v>
      </c>
      <c r="F78" s="3">
        <f t="shared" si="14"/>
        <v>0</v>
      </c>
      <c r="G78" s="3">
        <f t="shared" si="15"/>
        <v>0</v>
      </c>
      <c r="H78" s="22">
        <f t="shared" si="16"/>
        <v>0</v>
      </c>
    </row>
    <row r="79" spans="1:10" x14ac:dyDescent="0.15">
      <c r="A79" s="3">
        <f t="shared" si="11"/>
        <v>0</v>
      </c>
      <c r="B79" s="19">
        <f t="shared" si="12"/>
        <v>0</v>
      </c>
      <c r="E79" s="15">
        <f t="shared" si="13"/>
        <v>4.9999999999999989E-2</v>
      </c>
      <c r="F79" s="3">
        <f t="shared" si="14"/>
        <v>0</v>
      </c>
      <c r="G79" s="3">
        <f t="shared" si="15"/>
        <v>0</v>
      </c>
      <c r="H79" s="22">
        <f t="shared" si="16"/>
        <v>0</v>
      </c>
    </row>
    <row r="80" spans="1:10" x14ac:dyDescent="0.15">
      <c r="A80" s="3">
        <f t="shared" si="11"/>
        <v>0</v>
      </c>
      <c r="B80" s="19">
        <f t="shared" si="12"/>
        <v>0</v>
      </c>
      <c r="E80" s="15">
        <f t="shared" si="13"/>
        <v>4.9999999999999989E-2</v>
      </c>
      <c r="F80" s="3">
        <f t="shared" si="14"/>
        <v>0</v>
      </c>
      <c r="G80" s="3">
        <f t="shared" si="15"/>
        <v>0</v>
      </c>
      <c r="H80" s="22">
        <f t="shared" si="16"/>
        <v>0</v>
      </c>
    </row>
    <row r="81" spans="1:8" x14ac:dyDescent="0.15">
      <c r="A81" s="3">
        <f t="shared" si="11"/>
        <v>0</v>
      </c>
      <c r="B81" s="19">
        <f t="shared" si="12"/>
        <v>0</v>
      </c>
      <c r="E81" s="15">
        <f t="shared" si="13"/>
        <v>4.9999999999999989E-2</v>
      </c>
      <c r="F81" s="3">
        <f t="shared" si="14"/>
        <v>0</v>
      </c>
      <c r="G81" s="3">
        <f t="shared" si="15"/>
        <v>0</v>
      </c>
      <c r="H81" s="22">
        <f t="shared" si="16"/>
        <v>0</v>
      </c>
    </row>
    <row r="82" spans="1:8" x14ac:dyDescent="0.15">
      <c r="A82" s="3">
        <f t="shared" ref="A82:A113" si="17">B82*60</f>
        <v>0</v>
      </c>
      <c r="B82" s="19">
        <f t="shared" ref="B82:B113" si="18">IF(C82&gt;B$9,(C82-B$9)*1440,0)</f>
        <v>0</v>
      </c>
      <c r="E82" s="15">
        <f t="shared" ref="E82:E113" si="19">D82-$F$3</f>
        <v>4.9999999999999989E-2</v>
      </c>
      <c r="F82" s="3">
        <f t="shared" si="14"/>
        <v>0</v>
      </c>
      <c r="G82" s="3">
        <f t="shared" si="15"/>
        <v>0</v>
      </c>
      <c r="H82" s="22">
        <f t="shared" si="16"/>
        <v>0</v>
      </c>
    </row>
    <row r="83" spans="1:8" x14ac:dyDescent="0.15">
      <c r="A83" s="3">
        <f t="shared" si="17"/>
        <v>0</v>
      </c>
      <c r="B83" s="19">
        <f t="shared" si="18"/>
        <v>0</v>
      </c>
      <c r="E83" s="15">
        <f t="shared" si="19"/>
        <v>4.9999999999999989E-2</v>
      </c>
      <c r="F83" s="3">
        <f t="shared" ref="F83:F114" si="20">IF(A84&gt;0,(A84-A82)/2,0)</f>
        <v>0</v>
      </c>
      <c r="G83" s="3">
        <f t="shared" ref="G83:G114" si="21">IF((F84-F83&gt;-0.01),E83*F83,0)</f>
        <v>0</v>
      </c>
      <c r="H83" s="22">
        <f t="shared" ref="H83:H114" si="22">G83*$B$3/10^6</f>
        <v>0</v>
      </c>
    </row>
    <row r="84" spans="1:8" x14ac:dyDescent="0.15">
      <c r="A84" s="3">
        <f t="shared" si="17"/>
        <v>0</v>
      </c>
      <c r="B84" s="19">
        <f t="shared" si="18"/>
        <v>0</v>
      </c>
      <c r="E84" s="15">
        <f t="shared" si="19"/>
        <v>4.9999999999999989E-2</v>
      </c>
      <c r="F84" s="3">
        <f t="shared" si="20"/>
        <v>0</v>
      </c>
      <c r="G84" s="3">
        <f t="shared" si="21"/>
        <v>0</v>
      </c>
      <c r="H84" s="22">
        <f t="shared" si="22"/>
        <v>0</v>
      </c>
    </row>
    <row r="85" spans="1:8" x14ac:dyDescent="0.15">
      <c r="A85" s="3">
        <f t="shared" si="17"/>
        <v>0</v>
      </c>
      <c r="B85" s="19">
        <f t="shared" si="18"/>
        <v>0</v>
      </c>
      <c r="E85" s="15">
        <f t="shared" si="19"/>
        <v>4.9999999999999989E-2</v>
      </c>
      <c r="F85" s="3">
        <f t="shared" si="20"/>
        <v>0</v>
      </c>
      <c r="G85" s="3">
        <f t="shared" si="21"/>
        <v>0</v>
      </c>
      <c r="H85" s="22">
        <f t="shared" si="22"/>
        <v>0</v>
      </c>
    </row>
    <row r="86" spans="1:8" x14ac:dyDescent="0.15">
      <c r="A86" s="3">
        <f t="shared" si="17"/>
        <v>0</v>
      </c>
      <c r="B86" s="19">
        <f t="shared" si="18"/>
        <v>0</v>
      </c>
      <c r="E86" s="15">
        <f t="shared" si="19"/>
        <v>4.9999999999999989E-2</v>
      </c>
      <c r="F86" s="3">
        <f t="shared" si="20"/>
        <v>0</v>
      </c>
      <c r="G86" s="3">
        <f t="shared" si="21"/>
        <v>0</v>
      </c>
      <c r="H86" s="22">
        <f t="shared" si="22"/>
        <v>0</v>
      </c>
    </row>
    <row r="87" spans="1:8" x14ac:dyDescent="0.15">
      <c r="A87" s="3">
        <f t="shared" si="17"/>
        <v>0</v>
      </c>
      <c r="B87" s="19">
        <f t="shared" si="18"/>
        <v>0</v>
      </c>
      <c r="E87" s="15">
        <f t="shared" si="19"/>
        <v>4.9999999999999989E-2</v>
      </c>
      <c r="F87" s="3">
        <f t="shared" si="20"/>
        <v>0</v>
      </c>
      <c r="G87" s="3">
        <f t="shared" si="21"/>
        <v>0</v>
      </c>
      <c r="H87" s="22">
        <f t="shared" si="22"/>
        <v>0</v>
      </c>
    </row>
    <row r="88" spans="1:8" x14ac:dyDescent="0.15">
      <c r="A88" s="3">
        <f t="shared" si="17"/>
        <v>0</v>
      </c>
      <c r="B88" s="19">
        <f t="shared" si="18"/>
        <v>0</v>
      </c>
      <c r="E88" s="15">
        <f t="shared" si="19"/>
        <v>4.9999999999999989E-2</v>
      </c>
      <c r="F88" s="3">
        <f t="shared" si="20"/>
        <v>0</v>
      </c>
      <c r="G88" s="3">
        <f t="shared" si="21"/>
        <v>0</v>
      </c>
      <c r="H88" s="22">
        <f t="shared" si="22"/>
        <v>0</v>
      </c>
    </row>
    <row r="89" spans="1:8" x14ac:dyDescent="0.15">
      <c r="A89" s="3">
        <f t="shared" si="17"/>
        <v>0</v>
      </c>
      <c r="B89" s="19">
        <f t="shared" si="18"/>
        <v>0</v>
      </c>
      <c r="E89" s="15">
        <f t="shared" si="19"/>
        <v>4.9999999999999989E-2</v>
      </c>
      <c r="F89" s="3">
        <f t="shared" si="20"/>
        <v>0</v>
      </c>
      <c r="G89" s="3">
        <f t="shared" si="21"/>
        <v>0</v>
      </c>
      <c r="H89" s="22">
        <f t="shared" si="22"/>
        <v>0</v>
      </c>
    </row>
    <row r="90" spans="1:8" x14ac:dyDescent="0.15">
      <c r="A90" s="3">
        <f t="shared" si="17"/>
        <v>0</v>
      </c>
      <c r="B90" s="19">
        <f t="shared" si="18"/>
        <v>0</v>
      </c>
      <c r="E90" s="15">
        <f t="shared" si="19"/>
        <v>4.9999999999999989E-2</v>
      </c>
      <c r="F90" s="3">
        <f t="shared" si="20"/>
        <v>0</v>
      </c>
      <c r="G90" s="3">
        <f t="shared" si="21"/>
        <v>0</v>
      </c>
      <c r="H90" s="22">
        <f t="shared" si="22"/>
        <v>0</v>
      </c>
    </row>
    <row r="91" spans="1:8" x14ac:dyDescent="0.15">
      <c r="A91" s="3">
        <f t="shared" si="17"/>
        <v>0</v>
      </c>
      <c r="B91" s="19">
        <f t="shared" si="18"/>
        <v>0</v>
      </c>
      <c r="E91" s="15">
        <f t="shared" si="19"/>
        <v>4.9999999999999989E-2</v>
      </c>
      <c r="F91" s="3">
        <f t="shared" si="20"/>
        <v>0</v>
      </c>
      <c r="G91" s="3">
        <f t="shared" si="21"/>
        <v>0</v>
      </c>
      <c r="H91" s="22">
        <f t="shared" si="22"/>
        <v>0</v>
      </c>
    </row>
    <row r="92" spans="1:8" x14ac:dyDescent="0.15">
      <c r="A92" s="3">
        <f t="shared" si="17"/>
        <v>0</v>
      </c>
      <c r="B92" s="19">
        <f t="shared" si="18"/>
        <v>0</v>
      </c>
      <c r="E92" s="15">
        <f t="shared" si="19"/>
        <v>4.9999999999999989E-2</v>
      </c>
      <c r="F92" s="3">
        <f t="shared" si="20"/>
        <v>0</v>
      </c>
      <c r="G92" s="3">
        <f t="shared" si="21"/>
        <v>0</v>
      </c>
      <c r="H92" s="22">
        <f t="shared" si="22"/>
        <v>0</v>
      </c>
    </row>
    <row r="93" spans="1:8" x14ac:dyDescent="0.15">
      <c r="A93" s="3">
        <f t="shared" si="17"/>
        <v>0</v>
      </c>
      <c r="B93" s="19">
        <f t="shared" si="18"/>
        <v>0</v>
      </c>
      <c r="E93" s="15">
        <f t="shared" si="19"/>
        <v>4.9999999999999989E-2</v>
      </c>
      <c r="F93" s="3">
        <f t="shared" si="20"/>
        <v>0</v>
      </c>
      <c r="G93" s="3">
        <f t="shared" si="21"/>
        <v>0</v>
      </c>
      <c r="H93" s="22">
        <f t="shared" si="22"/>
        <v>0</v>
      </c>
    </row>
    <row r="94" spans="1:8" x14ac:dyDescent="0.15">
      <c r="A94" s="3">
        <f t="shared" si="17"/>
        <v>0</v>
      </c>
      <c r="B94" s="19">
        <f t="shared" si="18"/>
        <v>0</v>
      </c>
      <c r="E94" s="15">
        <f t="shared" si="19"/>
        <v>4.9999999999999989E-2</v>
      </c>
      <c r="F94" s="3">
        <f t="shared" si="20"/>
        <v>0</v>
      </c>
      <c r="G94" s="3">
        <f t="shared" si="21"/>
        <v>0</v>
      </c>
      <c r="H94" s="22">
        <f t="shared" si="22"/>
        <v>0</v>
      </c>
    </row>
    <row r="95" spans="1:8" x14ac:dyDescent="0.15">
      <c r="A95" s="3">
        <f t="shared" si="17"/>
        <v>0</v>
      </c>
      <c r="B95" s="19">
        <f t="shared" si="18"/>
        <v>0</v>
      </c>
      <c r="E95" s="15">
        <f t="shared" si="19"/>
        <v>4.9999999999999989E-2</v>
      </c>
      <c r="F95" s="3">
        <f t="shared" si="20"/>
        <v>0</v>
      </c>
      <c r="G95" s="3">
        <f t="shared" si="21"/>
        <v>0</v>
      </c>
      <c r="H95" s="22">
        <f t="shared" si="22"/>
        <v>0</v>
      </c>
    </row>
    <row r="96" spans="1:8" x14ac:dyDescent="0.15">
      <c r="A96" s="3">
        <f t="shared" si="17"/>
        <v>0</v>
      </c>
      <c r="B96" s="19">
        <f t="shared" si="18"/>
        <v>0</v>
      </c>
      <c r="E96" s="15">
        <f t="shared" si="19"/>
        <v>4.9999999999999989E-2</v>
      </c>
      <c r="F96" s="3">
        <f t="shared" si="20"/>
        <v>0</v>
      </c>
      <c r="G96" s="3">
        <f t="shared" si="21"/>
        <v>0</v>
      </c>
      <c r="H96" s="22">
        <f t="shared" si="22"/>
        <v>0</v>
      </c>
    </row>
    <row r="97" spans="1:8" x14ac:dyDescent="0.15">
      <c r="A97" s="3">
        <f t="shared" si="17"/>
        <v>0</v>
      </c>
      <c r="B97" s="19">
        <f t="shared" si="18"/>
        <v>0</v>
      </c>
      <c r="E97" s="15">
        <f t="shared" si="19"/>
        <v>4.9999999999999989E-2</v>
      </c>
      <c r="F97" s="3">
        <f t="shared" si="20"/>
        <v>0</v>
      </c>
      <c r="G97" s="3">
        <f t="shared" si="21"/>
        <v>0</v>
      </c>
      <c r="H97" s="22">
        <f t="shared" si="22"/>
        <v>0</v>
      </c>
    </row>
    <row r="98" spans="1:8" x14ac:dyDescent="0.15">
      <c r="A98" s="3">
        <f t="shared" si="17"/>
        <v>0</v>
      </c>
      <c r="B98" s="19">
        <f t="shared" si="18"/>
        <v>0</v>
      </c>
      <c r="E98" s="15">
        <f t="shared" si="19"/>
        <v>4.9999999999999989E-2</v>
      </c>
      <c r="F98" s="3">
        <f t="shared" si="20"/>
        <v>0</v>
      </c>
      <c r="G98" s="3">
        <f t="shared" si="21"/>
        <v>0</v>
      </c>
      <c r="H98" s="22">
        <f t="shared" si="22"/>
        <v>0</v>
      </c>
    </row>
    <row r="99" spans="1:8" x14ac:dyDescent="0.15">
      <c r="A99" s="3">
        <f t="shared" si="17"/>
        <v>0</v>
      </c>
      <c r="B99" s="19">
        <f t="shared" si="18"/>
        <v>0</v>
      </c>
      <c r="E99" s="15">
        <f t="shared" si="19"/>
        <v>4.9999999999999989E-2</v>
      </c>
      <c r="F99" s="3">
        <f t="shared" si="20"/>
        <v>0</v>
      </c>
      <c r="G99" s="3">
        <f t="shared" si="21"/>
        <v>0</v>
      </c>
      <c r="H99" s="22">
        <f t="shared" si="22"/>
        <v>0</v>
      </c>
    </row>
    <row r="100" spans="1:8" x14ac:dyDescent="0.15">
      <c r="A100" s="3">
        <f t="shared" si="17"/>
        <v>0</v>
      </c>
      <c r="B100" s="19">
        <f t="shared" si="18"/>
        <v>0</v>
      </c>
      <c r="E100" s="15">
        <f t="shared" si="19"/>
        <v>4.9999999999999989E-2</v>
      </c>
      <c r="F100" s="3">
        <f t="shared" si="20"/>
        <v>0</v>
      </c>
      <c r="G100" s="3">
        <f t="shared" si="21"/>
        <v>0</v>
      </c>
      <c r="H100" s="22">
        <f t="shared" si="22"/>
        <v>0</v>
      </c>
    </row>
    <row r="101" spans="1:8" x14ac:dyDescent="0.15">
      <c r="A101" s="3">
        <f t="shared" si="17"/>
        <v>0</v>
      </c>
      <c r="B101" s="19">
        <f t="shared" si="18"/>
        <v>0</v>
      </c>
      <c r="E101" s="15">
        <f t="shared" si="19"/>
        <v>4.9999999999999989E-2</v>
      </c>
      <c r="F101" s="3">
        <f t="shared" si="20"/>
        <v>0</v>
      </c>
      <c r="G101" s="3">
        <f t="shared" si="21"/>
        <v>0</v>
      </c>
      <c r="H101" s="22">
        <f t="shared" si="22"/>
        <v>0</v>
      </c>
    </row>
    <row r="102" spans="1:8" x14ac:dyDescent="0.15">
      <c r="A102" s="3">
        <f t="shared" si="17"/>
        <v>0</v>
      </c>
      <c r="B102" s="19">
        <f t="shared" si="18"/>
        <v>0</v>
      </c>
      <c r="E102" s="15">
        <f t="shared" si="19"/>
        <v>4.9999999999999989E-2</v>
      </c>
      <c r="F102" s="3">
        <f t="shared" si="20"/>
        <v>0</v>
      </c>
      <c r="G102" s="3">
        <f t="shared" si="21"/>
        <v>0</v>
      </c>
      <c r="H102" s="22">
        <f t="shared" si="22"/>
        <v>0</v>
      </c>
    </row>
    <row r="103" spans="1:8" x14ac:dyDescent="0.15">
      <c r="A103" s="3">
        <f t="shared" si="17"/>
        <v>0</v>
      </c>
      <c r="B103" s="19">
        <f t="shared" si="18"/>
        <v>0</v>
      </c>
      <c r="E103" s="15">
        <f t="shared" si="19"/>
        <v>4.9999999999999989E-2</v>
      </c>
      <c r="F103" s="3">
        <f t="shared" si="20"/>
        <v>0</v>
      </c>
      <c r="G103" s="3">
        <f t="shared" si="21"/>
        <v>0</v>
      </c>
      <c r="H103" s="22">
        <f t="shared" si="22"/>
        <v>0</v>
      </c>
    </row>
    <row r="104" spans="1:8" x14ac:dyDescent="0.15">
      <c r="A104" s="3">
        <f t="shared" si="17"/>
        <v>0</v>
      </c>
      <c r="B104" s="19">
        <f t="shared" si="18"/>
        <v>0</v>
      </c>
      <c r="E104" s="15">
        <f t="shared" si="19"/>
        <v>4.9999999999999989E-2</v>
      </c>
      <c r="F104" s="3">
        <f t="shared" si="20"/>
        <v>0</v>
      </c>
      <c r="G104" s="3">
        <f t="shared" si="21"/>
        <v>0</v>
      </c>
      <c r="H104" s="22">
        <f t="shared" si="22"/>
        <v>0</v>
      </c>
    </row>
    <row r="105" spans="1:8" x14ac:dyDescent="0.15">
      <c r="A105" s="3">
        <f t="shared" si="17"/>
        <v>0</v>
      </c>
      <c r="B105" s="19">
        <f t="shared" si="18"/>
        <v>0</v>
      </c>
      <c r="E105" s="15">
        <f t="shared" si="19"/>
        <v>4.9999999999999989E-2</v>
      </c>
      <c r="F105" s="3">
        <f t="shared" si="20"/>
        <v>0</v>
      </c>
      <c r="G105" s="3">
        <f t="shared" si="21"/>
        <v>0</v>
      </c>
      <c r="H105" s="22">
        <f t="shared" si="22"/>
        <v>0</v>
      </c>
    </row>
    <row r="106" spans="1:8" x14ac:dyDescent="0.15">
      <c r="A106" s="3">
        <f t="shared" si="17"/>
        <v>0</v>
      </c>
      <c r="B106" s="19">
        <f t="shared" si="18"/>
        <v>0</v>
      </c>
      <c r="E106" s="15">
        <f t="shared" si="19"/>
        <v>4.9999999999999989E-2</v>
      </c>
      <c r="F106" s="3">
        <f t="shared" si="20"/>
        <v>0</v>
      </c>
      <c r="G106" s="3">
        <f t="shared" si="21"/>
        <v>0</v>
      </c>
      <c r="H106" s="22">
        <f t="shared" si="22"/>
        <v>0</v>
      </c>
    </row>
    <row r="107" spans="1:8" x14ac:dyDescent="0.15">
      <c r="A107" s="3">
        <f t="shared" si="17"/>
        <v>0</v>
      </c>
      <c r="B107" s="19">
        <f t="shared" si="18"/>
        <v>0</v>
      </c>
      <c r="E107" s="15">
        <f t="shared" si="19"/>
        <v>4.9999999999999989E-2</v>
      </c>
      <c r="F107" s="3">
        <f t="shared" si="20"/>
        <v>0</v>
      </c>
      <c r="G107" s="3">
        <f t="shared" si="21"/>
        <v>0</v>
      </c>
      <c r="H107" s="22">
        <f t="shared" si="22"/>
        <v>0</v>
      </c>
    </row>
    <row r="108" spans="1:8" x14ac:dyDescent="0.15">
      <c r="A108" s="3">
        <f t="shared" si="17"/>
        <v>0</v>
      </c>
      <c r="B108" s="19">
        <f t="shared" si="18"/>
        <v>0</v>
      </c>
      <c r="E108" s="15">
        <f t="shared" si="19"/>
        <v>4.9999999999999989E-2</v>
      </c>
      <c r="F108" s="3">
        <f t="shared" si="20"/>
        <v>0</v>
      </c>
      <c r="G108" s="3">
        <f t="shared" si="21"/>
        <v>0</v>
      </c>
      <c r="H108" s="22">
        <f t="shared" si="22"/>
        <v>0</v>
      </c>
    </row>
    <row r="109" spans="1:8" x14ac:dyDescent="0.15">
      <c r="A109" s="3">
        <f t="shared" si="17"/>
        <v>0</v>
      </c>
      <c r="B109" s="19">
        <f t="shared" si="18"/>
        <v>0</v>
      </c>
      <c r="E109" s="15">
        <f t="shared" si="19"/>
        <v>4.9999999999999989E-2</v>
      </c>
      <c r="F109" s="3">
        <f t="shared" si="20"/>
        <v>0</v>
      </c>
      <c r="G109" s="3">
        <f t="shared" si="21"/>
        <v>0</v>
      </c>
      <c r="H109" s="22">
        <f t="shared" si="22"/>
        <v>0</v>
      </c>
    </row>
    <row r="110" spans="1:8" x14ac:dyDescent="0.15">
      <c r="A110" s="3">
        <f t="shared" si="17"/>
        <v>0</v>
      </c>
      <c r="B110" s="19">
        <f t="shared" si="18"/>
        <v>0</v>
      </c>
      <c r="E110" s="15">
        <f t="shared" si="19"/>
        <v>4.9999999999999989E-2</v>
      </c>
      <c r="F110" s="3">
        <f t="shared" si="20"/>
        <v>0</v>
      </c>
      <c r="G110" s="3">
        <f t="shared" si="21"/>
        <v>0</v>
      </c>
      <c r="H110" s="22">
        <f t="shared" si="22"/>
        <v>0</v>
      </c>
    </row>
    <row r="111" spans="1:8" x14ac:dyDescent="0.15">
      <c r="A111" s="3">
        <f t="shared" si="17"/>
        <v>0</v>
      </c>
      <c r="B111" s="19">
        <f t="shared" si="18"/>
        <v>0</v>
      </c>
      <c r="E111" s="15">
        <f t="shared" si="19"/>
        <v>4.9999999999999989E-2</v>
      </c>
      <c r="F111" s="3">
        <f t="shared" si="20"/>
        <v>0</v>
      </c>
      <c r="G111" s="3">
        <f t="shared" si="21"/>
        <v>0</v>
      </c>
      <c r="H111" s="22">
        <f t="shared" si="22"/>
        <v>0</v>
      </c>
    </row>
    <row r="112" spans="1:8" x14ac:dyDescent="0.15">
      <c r="A112" s="3">
        <f t="shared" si="17"/>
        <v>0</v>
      </c>
      <c r="B112" s="19">
        <f t="shared" si="18"/>
        <v>0</v>
      </c>
      <c r="E112" s="15">
        <f t="shared" si="19"/>
        <v>4.9999999999999989E-2</v>
      </c>
      <c r="F112" s="3">
        <f t="shared" si="20"/>
        <v>0</v>
      </c>
      <c r="G112" s="3">
        <f t="shared" si="21"/>
        <v>0</v>
      </c>
      <c r="H112" s="22">
        <f t="shared" si="22"/>
        <v>0</v>
      </c>
    </row>
    <row r="113" spans="1:8" x14ac:dyDescent="0.15">
      <c r="A113" s="3">
        <f t="shared" si="17"/>
        <v>0</v>
      </c>
      <c r="B113" s="19">
        <f t="shared" si="18"/>
        <v>0</v>
      </c>
      <c r="E113" s="15">
        <f t="shared" si="19"/>
        <v>4.9999999999999989E-2</v>
      </c>
      <c r="F113" s="3">
        <f t="shared" si="20"/>
        <v>0</v>
      </c>
      <c r="G113" s="3">
        <f t="shared" si="21"/>
        <v>0</v>
      </c>
      <c r="H113" s="22">
        <f t="shared" si="22"/>
        <v>0</v>
      </c>
    </row>
    <row r="114" spans="1:8" x14ac:dyDescent="0.15">
      <c r="A114" s="3">
        <f t="shared" ref="A114:A145" si="23">B114*60</f>
        <v>0</v>
      </c>
      <c r="B114" s="19">
        <f t="shared" ref="B114:B145" si="24">IF(C114&gt;B$9,(C114-B$9)*1440,0)</f>
        <v>0</v>
      </c>
      <c r="E114" s="15">
        <f t="shared" ref="E114:E145" si="25">D114-$F$3</f>
        <v>4.9999999999999989E-2</v>
      </c>
      <c r="F114" s="3">
        <f t="shared" si="20"/>
        <v>0</v>
      </c>
      <c r="G114" s="3">
        <f t="shared" si="21"/>
        <v>0</v>
      </c>
      <c r="H114" s="22">
        <f t="shared" si="22"/>
        <v>0</v>
      </c>
    </row>
    <row r="115" spans="1:8" x14ac:dyDescent="0.15">
      <c r="A115" s="3">
        <f t="shared" si="23"/>
        <v>0</v>
      </c>
      <c r="B115" s="19">
        <f t="shared" si="24"/>
        <v>0</v>
      </c>
      <c r="E115" s="15">
        <f t="shared" si="25"/>
        <v>4.9999999999999989E-2</v>
      </c>
      <c r="F115" s="3">
        <f t="shared" ref="F115:F146" si="26">IF(A116&gt;0,(A116-A114)/2,0)</f>
        <v>0</v>
      </c>
      <c r="G115" s="3">
        <f t="shared" ref="G115:G146" si="27">IF((F116-F115&gt;-0.01),E115*F115,0)</f>
        <v>0</v>
      </c>
      <c r="H115" s="22">
        <f t="shared" ref="H115:H146" si="28">G115*$B$3/10^6</f>
        <v>0</v>
      </c>
    </row>
    <row r="116" spans="1:8" x14ac:dyDescent="0.15">
      <c r="A116" s="3">
        <f t="shared" si="23"/>
        <v>0</v>
      </c>
      <c r="B116" s="19">
        <f t="shared" si="24"/>
        <v>0</v>
      </c>
      <c r="E116" s="15">
        <f t="shared" si="25"/>
        <v>4.9999999999999989E-2</v>
      </c>
      <c r="F116" s="3">
        <f t="shared" si="26"/>
        <v>0</v>
      </c>
      <c r="G116" s="3">
        <f t="shared" si="27"/>
        <v>0</v>
      </c>
      <c r="H116" s="22">
        <f t="shared" si="28"/>
        <v>0</v>
      </c>
    </row>
    <row r="117" spans="1:8" x14ac:dyDescent="0.15">
      <c r="A117" s="3">
        <f t="shared" si="23"/>
        <v>0</v>
      </c>
      <c r="B117" s="19">
        <f t="shared" si="24"/>
        <v>0</v>
      </c>
      <c r="E117" s="15">
        <f t="shared" si="25"/>
        <v>4.9999999999999989E-2</v>
      </c>
      <c r="F117" s="3">
        <f t="shared" si="26"/>
        <v>0</v>
      </c>
      <c r="G117" s="3">
        <f t="shared" si="27"/>
        <v>0</v>
      </c>
      <c r="H117" s="22">
        <f t="shared" si="28"/>
        <v>0</v>
      </c>
    </row>
    <row r="118" spans="1:8" x14ac:dyDescent="0.15">
      <c r="A118" s="3">
        <f t="shared" si="23"/>
        <v>0</v>
      </c>
      <c r="B118" s="19">
        <f t="shared" si="24"/>
        <v>0</v>
      </c>
      <c r="E118" s="15">
        <f t="shared" si="25"/>
        <v>4.9999999999999989E-2</v>
      </c>
      <c r="F118" s="3">
        <f t="shared" si="26"/>
        <v>0</v>
      </c>
      <c r="G118" s="3">
        <f t="shared" si="27"/>
        <v>0</v>
      </c>
      <c r="H118" s="22">
        <f t="shared" si="28"/>
        <v>0</v>
      </c>
    </row>
    <row r="119" spans="1:8" x14ac:dyDescent="0.15">
      <c r="A119" s="3">
        <f t="shared" si="23"/>
        <v>0</v>
      </c>
      <c r="B119" s="19">
        <f t="shared" si="24"/>
        <v>0</v>
      </c>
      <c r="E119" s="15">
        <f t="shared" si="25"/>
        <v>4.9999999999999989E-2</v>
      </c>
      <c r="F119" s="3">
        <f t="shared" si="26"/>
        <v>0</v>
      </c>
      <c r="G119" s="3">
        <f t="shared" si="27"/>
        <v>0</v>
      </c>
      <c r="H119" s="22">
        <f t="shared" si="28"/>
        <v>0</v>
      </c>
    </row>
    <row r="120" spans="1:8" x14ac:dyDescent="0.15">
      <c r="A120" s="3">
        <f t="shared" si="23"/>
        <v>0</v>
      </c>
      <c r="B120" s="19">
        <f t="shared" si="24"/>
        <v>0</v>
      </c>
      <c r="E120" s="15">
        <f t="shared" si="25"/>
        <v>4.9999999999999989E-2</v>
      </c>
      <c r="F120" s="3">
        <f t="shared" si="26"/>
        <v>0</v>
      </c>
      <c r="G120" s="3">
        <f t="shared" si="27"/>
        <v>0</v>
      </c>
      <c r="H120" s="22">
        <f t="shared" si="28"/>
        <v>0</v>
      </c>
    </row>
    <row r="121" spans="1:8" x14ac:dyDescent="0.15">
      <c r="A121" s="3">
        <f t="shared" si="23"/>
        <v>0</v>
      </c>
      <c r="B121" s="19">
        <f t="shared" si="24"/>
        <v>0</v>
      </c>
      <c r="E121" s="15">
        <f t="shared" si="25"/>
        <v>4.9999999999999989E-2</v>
      </c>
      <c r="F121" s="3">
        <f t="shared" si="26"/>
        <v>0</v>
      </c>
      <c r="G121" s="3">
        <f t="shared" si="27"/>
        <v>0</v>
      </c>
      <c r="H121" s="22">
        <f t="shared" si="28"/>
        <v>0</v>
      </c>
    </row>
    <row r="122" spans="1:8" x14ac:dyDescent="0.15">
      <c r="A122" s="3">
        <f t="shared" si="23"/>
        <v>0</v>
      </c>
      <c r="B122" s="19">
        <f t="shared" si="24"/>
        <v>0</v>
      </c>
      <c r="E122" s="15">
        <f t="shared" si="25"/>
        <v>4.9999999999999989E-2</v>
      </c>
      <c r="F122" s="3">
        <f t="shared" si="26"/>
        <v>0</v>
      </c>
      <c r="G122" s="3">
        <f t="shared" si="27"/>
        <v>0</v>
      </c>
      <c r="H122" s="22">
        <f t="shared" si="28"/>
        <v>0</v>
      </c>
    </row>
    <row r="123" spans="1:8" x14ac:dyDescent="0.15">
      <c r="A123" s="3">
        <f t="shared" si="23"/>
        <v>0</v>
      </c>
      <c r="B123" s="19">
        <f t="shared" si="24"/>
        <v>0</v>
      </c>
      <c r="E123" s="15">
        <f t="shared" si="25"/>
        <v>4.9999999999999989E-2</v>
      </c>
      <c r="F123" s="3">
        <f t="shared" si="26"/>
        <v>0</v>
      </c>
      <c r="G123" s="3">
        <f t="shared" si="27"/>
        <v>0</v>
      </c>
      <c r="H123" s="22">
        <f t="shared" si="28"/>
        <v>0</v>
      </c>
    </row>
    <row r="124" spans="1:8" x14ac:dyDescent="0.15">
      <c r="A124" s="3">
        <f t="shared" si="23"/>
        <v>0</v>
      </c>
      <c r="B124" s="19">
        <f t="shared" si="24"/>
        <v>0</v>
      </c>
      <c r="E124" s="15">
        <f t="shared" si="25"/>
        <v>4.9999999999999989E-2</v>
      </c>
      <c r="F124" s="3">
        <f t="shared" si="26"/>
        <v>0</v>
      </c>
      <c r="G124" s="3">
        <f t="shared" si="27"/>
        <v>0</v>
      </c>
      <c r="H124" s="22">
        <f t="shared" si="28"/>
        <v>0</v>
      </c>
    </row>
    <row r="125" spans="1:8" x14ac:dyDescent="0.15">
      <c r="A125" s="3">
        <f t="shared" si="23"/>
        <v>0</v>
      </c>
      <c r="B125" s="19">
        <f t="shared" si="24"/>
        <v>0</v>
      </c>
      <c r="E125" s="15">
        <f t="shared" si="25"/>
        <v>4.9999999999999989E-2</v>
      </c>
      <c r="F125" s="3">
        <f t="shared" si="26"/>
        <v>0</v>
      </c>
      <c r="G125" s="3">
        <f t="shared" si="27"/>
        <v>0</v>
      </c>
      <c r="H125" s="22">
        <f t="shared" si="28"/>
        <v>0</v>
      </c>
    </row>
    <row r="126" spans="1:8" x14ac:dyDescent="0.15">
      <c r="A126" s="3">
        <f t="shared" si="23"/>
        <v>0</v>
      </c>
      <c r="B126" s="19">
        <f t="shared" si="24"/>
        <v>0</v>
      </c>
      <c r="E126" s="15">
        <f t="shared" si="25"/>
        <v>4.9999999999999989E-2</v>
      </c>
      <c r="F126" s="3">
        <f t="shared" si="26"/>
        <v>0</v>
      </c>
      <c r="G126" s="3">
        <f t="shared" si="27"/>
        <v>0</v>
      </c>
      <c r="H126" s="22">
        <f t="shared" si="28"/>
        <v>0</v>
      </c>
    </row>
    <row r="127" spans="1:8" x14ac:dyDescent="0.15">
      <c r="A127" s="3">
        <f t="shared" si="23"/>
        <v>0</v>
      </c>
      <c r="B127" s="19">
        <f t="shared" si="24"/>
        <v>0</v>
      </c>
      <c r="E127" s="15">
        <f t="shared" si="25"/>
        <v>4.9999999999999989E-2</v>
      </c>
      <c r="F127" s="3">
        <f t="shared" si="26"/>
        <v>0</v>
      </c>
      <c r="G127" s="3">
        <f t="shared" si="27"/>
        <v>0</v>
      </c>
      <c r="H127" s="22">
        <f t="shared" si="28"/>
        <v>0</v>
      </c>
    </row>
    <row r="128" spans="1:8" x14ac:dyDescent="0.15">
      <c r="A128" s="3">
        <f t="shared" si="23"/>
        <v>0</v>
      </c>
      <c r="B128" s="19">
        <f t="shared" si="24"/>
        <v>0</v>
      </c>
      <c r="E128" s="15">
        <f t="shared" si="25"/>
        <v>4.9999999999999989E-2</v>
      </c>
      <c r="F128" s="3">
        <f t="shared" si="26"/>
        <v>0</v>
      </c>
      <c r="G128" s="3">
        <f t="shared" si="27"/>
        <v>0</v>
      </c>
      <c r="H128" s="22">
        <f t="shared" si="28"/>
        <v>0</v>
      </c>
    </row>
    <row r="129" spans="1:8" x14ac:dyDescent="0.15">
      <c r="A129" s="3">
        <f t="shared" si="23"/>
        <v>0</v>
      </c>
      <c r="B129" s="19">
        <f t="shared" si="24"/>
        <v>0</v>
      </c>
      <c r="E129" s="15">
        <f t="shared" si="25"/>
        <v>4.9999999999999989E-2</v>
      </c>
      <c r="F129" s="3">
        <f t="shared" si="26"/>
        <v>0</v>
      </c>
      <c r="G129" s="3">
        <f t="shared" si="27"/>
        <v>0</v>
      </c>
      <c r="H129" s="22">
        <f t="shared" si="28"/>
        <v>0</v>
      </c>
    </row>
    <row r="130" spans="1:8" x14ac:dyDescent="0.15">
      <c r="A130" s="3">
        <f t="shared" si="23"/>
        <v>0</v>
      </c>
      <c r="B130" s="19">
        <f t="shared" si="24"/>
        <v>0</v>
      </c>
      <c r="E130" s="15">
        <f t="shared" si="25"/>
        <v>4.9999999999999989E-2</v>
      </c>
      <c r="F130" s="3">
        <f t="shared" si="26"/>
        <v>0</v>
      </c>
      <c r="G130" s="3">
        <f t="shared" si="27"/>
        <v>0</v>
      </c>
      <c r="H130" s="22">
        <f t="shared" si="28"/>
        <v>0</v>
      </c>
    </row>
    <row r="131" spans="1:8" x14ac:dyDescent="0.15">
      <c r="A131" s="3">
        <f t="shared" si="23"/>
        <v>0</v>
      </c>
      <c r="B131" s="19">
        <f t="shared" si="24"/>
        <v>0</v>
      </c>
      <c r="E131" s="15">
        <f t="shared" si="25"/>
        <v>4.9999999999999989E-2</v>
      </c>
      <c r="F131" s="3">
        <f t="shared" si="26"/>
        <v>0</v>
      </c>
      <c r="G131" s="3">
        <f t="shared" si="27"/>
        <v>0</v>
      </c>
      <c r="H131" s="22">
        <f t="shared" si="28"/>
        <v>0</v>
      </c>
    </row>
    <row r="132" spans="1:8" x14ac:dyDescent="0.15">
      <c r="A132" s="3">
        <f t="shared" si="23"/>
        <v>0</v>
      </c>
      <c r="B132" s="19">
        <f t="shared" si="24"/>
        <v>0</v>
      </c>
      <c r="E132" s="15">
        <f t="shared" si="25"/>
        <v>4.9999999999999989E-2</v>
      </c>
      <c r="F132" s="3">
        <f t="shared" si="26"/>
        <v>0</v>
      </c>
      <c r="G132" s="3">
        <f t="shared" si="27"/>
        <v>0</v>
      </c>
      <c r="H132" s="22">
        <f t="shared" si="28"/>
        <v>0</v>
      </c>
    </row>
    <row r="133" spans="1:8" x14ac:dyDescent="0.15">
      <c r="A133" s="3">
        <f t="shared" si="23"/>
        <v>0</v>
      </c>
      <c r="B133" s="19">
        <f t="shared" si="24"/>
        <v>0</v>
      </c>
      <c r="E133" s="15">
        <f t="shared" si="25"/>
        <v>4.9999999999999989E-2</v>
      </c>
      <c r="F133" s="3">
        <f t="shared" si="26"/>
        <v>0</v>
      </c>
      <c r="G133" s="3">
        <f t="shared" si="27"/>
        <v>0</v>
      </c>
      <c r="H133" s="22">
        <f t="shared" si="28"/>
        <v>0</v>
      </c>
    </row>
    <row r="134" spans="1:8" x14ac:dyDescent="0.15">
      <c r="A134" s="3">
        <f t="shared" si="23"/>
        <v>0</v>
      </c>
      <c r="B134" s="19">
        <f t="shared" si="24"/>
        <v>0</v>
      </c>
      <c r="E134" s="15">
        <f t="shared" si="25"/>
        <v>4.9999999999999989E-2</v>
      </c>
      <c r="F134" s="3">
        <f t="shared" si="26"/>
        <v>0</v>
      </c>
      <c r="G134" s="3">
        <f t="shared" si="27"/>
        <v>0</v>
      </c>
      <c r="H134" s="22">
        <f t="shared" si="28"/>
        <v>0</v>
      </c>
    </row>
    <row r="135" spans="1:8" x14ac:dyDescent="0.15">
      <c r="A135" s="3">
        <f t="shared" si="23"/>
        <v>0</v>
      </c>
      <c r="B135" s="19">
        <f t="shared" si="24"/>
        <v>0</v>
      </c>
      <c r="E135" s="15">
        <f t="shared" si="25"/>
        <v>4.9999999999999989E-2</v>
      </c>
      <c r="F135" s="3">
        <f t="shared" si="26"/>
        <v>0</v>
      </c>
      <c r="G135" s="3">
        <f t="shared" si="27"/>
        <v>0</v>
      </c>
      <c r="H135" s="22">
        <f t="shared" si="28"/>
        <v>0</v>
      </c>
    </row>
    <row r="136" spans="1:8" x14ac:dyDescent="0.15">
      <c r="A136" s="3">
        <f t="shared" si="23"/>
        <v>0</v>
      </c>
      <c r="B136" s="19">
        <f t="shared" si="24"/>
        <v>0</v>
      </c>
      <c r="E136" s="15">
        <f t="shared" si="25"/>
        <v>4.9999999999999989E-2</v>
      </c>
      <c r="F136" s="3">
        <f t="shared" si="26"/>
        <v>0</v>
      </c>
      <c r="G136" s="3">
        <f t="shared" si="27"/>
        <v>0</v>
      </c>
      <c r="H136" s="22">
        <f t="shared" si="28"/>
        <v>0</v>
      </c>
    </row>
    <row r="137" spans="1:8" x14ac:dyDescent="0.15">
      <c r="A137" s="3">
        <f t="shared" si="23"/>
        <v>0</v>
      </c>
      <c r="B137" s="19">
        <f t="shared" si="24"/>
        <v>0</v>
      </c>
      <c r="E137" s="15">
        <f t="shared" si="25"/>
        <v>4.9999999999999989E-2</v>
      </c>
      <c r="F137" s="3">
        <f t="shared" si="26"/>
        <v>0</v>
      </c>
      <c r="G137" s="3">
        <f t="shared" si="27"/>
        <v>0</v>
      </c>
      <c r="H137" s="22">
        <f t="shared" si="28"/>
        <v>0</v>
      </c>
    </row>
    <row r="138" spans="1:8" x14ac:dyDescent="0.15">
      <c r="A138" s="3">
        <f t="shared" si="23"/>
        <v>0</v>
      </c>
      <c r="B138" s="19">
        <f t="shared" si="24"/>
        <v>0</v>
      </c>
      <c r="E138" s="15">
        <f t="shared" si="25"/>
        <v>4.9999999999999989E-2</v>
      </c>
      <c r="F138" s="3">
        <f t="shared" si="26"/>
        <v>0</v>
      </c>
      <c r="G138" s="3">
        <f t="shared" si="27"/>
        <v>0</v>
      </c>
      <c r="H138" s="22">
        <f t="shared" si="28"/>
        <v>0</v>
      </c>
    </row>
    <row r="139" spans="1:8" x14ac:dyDescent="0.15">
      <c r="A139" s="3">
        <f t="shared" si="23"/>
        <v>0</v>
      </c>
      <c r="B139" s="19">
        <f t="shared" si="24"/>
        <v>0</v>
      </c>
      <c r="E139" s="15">
        <f t="shared" si="25"/>
        <v>4.9999999999999989E-2</v>
      </c>
      <c r="F139" s="3">
        <f t="shared" si="26"/>
        <v>0</v>
      </c>
      <c r="G139" s="3">
        <f t="shared" si="27"/>
        <v>0</v>
      </c>
      <c r="H139" s="22">
        <f t="shared" si="28"/>
        <v>0</v>
      </c>
    </row>
    <row r="140" spans="1:8" x14ac:dyDescent="0.15">
      <c r="A140" s="3">
        <f t="shared" si="23"/>
        <v>0</v>
      </c>
      <c r="B140" s="19">
        <f t="shared" si="24"/>
        <v>0</v>
      </c>
      <c r="E140" s="15">
        <f t="shared" si="25"/>
        <v>4.9999999999999989E-2</v>
      </c>
      <c r="F140" s="3">
        <f t="shared" si="26"/>
        <v>0</v>
      </c>
      <c r="G140" s="3">
        <f t="shared" si="27"/>
        <v>0</v>
      </c>
      <c r="H140" s="22">
        <f t="shared" si="28"/>
        <v>0</v>
      </c>
    </row>
    <row r="141" spans="1:8" x14ac:dyDescent="0.15">
      <c r="A141" s="3">
        <f t="shared" si="23"/>
        <v>0</v>
      </c>
      <c r="B141" s="19">
        <f t="shared" si="24"/>
        <v>0</v>
      </c>
      <c r="E141" s="15">
        <f t="shared" si="25"/>
        <v>4.9999999999999989E-2</v>
      </c>
      <c r="F141" s="3">
        <f t="shared" si="26"/>
        <v>0</v>
      </c>
      <c r="G141" s="3">
        <f t="shared" si="27"/>
        <v>0</v>
      </c>
      <c r="H141" s="22">
        <f t="shared" si="28"/>
        <v>0</v>
      </c>
    </row>
    <row r="142" spans="1:8" x14ac:dyDescent="0.15">
      <c r="A142" s="3">
        <f t="shared" si="23"/>
        <v>0</v>
      </c>
      <c r="B142" s="19">
        <f t="shared" si="24"/>
        <v>0</v>
      </c>
      <c r="E142" s="15">
        <f t="shared" si="25"/>
        <v>4.9999999999999989E-2</v>
      </c>
      <c r="F142" s="3">
        <f t="shared" si="26"/>
        <v>0</v>
      </c>
      <c r="G142" s="3">
        <f t="shared" si="27"/>
        <v>0</v>
      </c>
      <c r="H142" s="22">
        <f t="shared" si="28"/>
        <v>0</v>
      </c>
    </row>
    <row r="143" spans="1:8" x14ac:dyDescent="0.15">
      <c r="A143" s="3">
        <f t="shared" si="23"/>
        <v>0</v>
      </c>
      <c r="B143" s="19">
        <f t="shared" si="24"/>
        <v>0</v>
      </c>
      <c r="E143" s="15">
        <f t="shared" si="25"/>
        <v>4.9999999999999989E-2</v>
      </c>
      <c r="F143" s="3">
        <f t="shared" si="26"/>
        <v>0</v>
      </c>
      <c r="G143" s="3">
        <f t="shared" si="27"/>
        <v>0</v>
      </c>
      <c r="H143" s="22">
        <f t="shared" si="28"/>
        <v>0</v>
      </c>
    </row>
    <row r="144" spans="1:8" x14ac:dyDescent="0.15">
      <c r="A144" s="3">
        <f t="shared" si="23"/>
        <v>0</v>
      </c>
      <c r="B144" s="19">
        <f t="shared" si="24"/>
        <v>0</v>
      </c>
      <c r="E144" s="15">
        <f t="shared" si="25"/>
        <v>4.9999999999999989E-2</v>
      </c>
      <c r="F144" s="3">
        <f t="shared" si="26"/>
        <v>0</v>
      </c>
      <c r="G144" s="3">
        <f t="shared" si="27"/>
        <v>0</v>
      </c>
      <c r="H144" s="22">
        <f t="shared" si="28"/>
        <v>0</v>
      </c>
    </row>
    <row r="145" spans="1:8" x14ac:dyDescent="0.15">
      <c r="A145" s="3">
        <f t="shared" si="23"/>
        <v>0</v>
      </c>
      <c r="B145" s="19">
        <f t="shared" si="24"/>
        <v>0</v>
      </c>
      <c r="E145" s="15">
        <f t="shared" si="25"/>
        <v>4.9999999999999989E-2</v>
      </c>
      <c r="F145" s="3">
        <f t="shared" si="26"/>
        <v>0</v>
      </c>
      <c r="G145" s="3">
        <f t="shared" si="27"/>
        <v>0</v>
      </c>
      <c r="H145" s="22">
        <f t="shared" si="28"/>
        <v>0</v>
      </c>
    </row>
    <row r="146" spans="1:8" x14ac:dyDescent="0.15">
      <c r="A146" s="3">
        <f t="shared" ref="A146:A177" si="29">B146*60</f>
        <v>0</v>
      </c>
      <c r="B146" s="19">
        <f t="shared" ref="B146:B177" si="30">IF(C146&gt;B$9,(C146-B$9)*1440,0)</f>
        <v>0</v>
      </c>
      <c r="E146" s="15">
        <f t="shared" ref="E146:E177" si="31">D146-$F$3</f>
        <v>4.9999999999999989E-2</v>
      </c>
      <c r="F146" s="3">
        <f t="shared" si="26"/>
        <v>0</v>
      </c>
      <c r="G146" s="3">
        <f t="shared" si="27"/>
        <v>0</v>
      </c>
      <c r="H146" s="22">
        <f t="shared" si="28"/>
        <v>0</v>
      </c>
    </row>
    <row r="147" spans="1:8" x14ac:dyDescent="0.15">
      <c r="A147" s="3">
        <f t="shared" si="29"/>
        <v>0</v>
      </c>
      <c r="B147" s="19">
        <f t="shared" si="30"/>
        <v>0</v>
      </c>
      <c r="E147" s="15">
        <f t="shared" si="31"/>
        <v>4.9999999999999989E-2</v>
      </c>
      <c r="F147" s="3">
        <f t="shared" ref="F147:F178" si="32">IF(A148&gt;0,(A148-A146)/2,0)</f>
        <v>0</v>
      </c>
      <c r="G147" s="3">
        <f t="shared" ref="G147:G178" si="33">IF((F148-F147&gt;-0.01),E147*F147,0)</f>
        <v>0</v>
      </c>
      <c r="H147" s="22">
        <f t="shared" ref="H147:H178" si="34">G147*$B$3/10^6</f>
        <v>0</v>
      </c>
    </row>
    <row r="148" spans="1:8" x14ac:dyDescent="0.15">
      <c r="A148" s="3">
        <f t="shared" si="29"/>
        <v>0</v>
      </c>
      <c r="B148" s="19">
        <f t="shared" si="30"/>
        <v>0</v>
      </c>
      <c r="E148" s="15">
        <f t="shared" si="31"/>
        <v>4.9999999999999989E-2</v>
      </c>
      <c r="F148" s="3">
        <f t="shared" si="32"/>
        <v>0</v>
      </c>
      <c r="G148" s="3">
        <f t="shared" si="33"/>
        <v>0</v>
      </c>
      <c r="H148" s="22">
        <f t="shared" si="34"/>
        <v>0</v>
      </c>
    </row>
    <row r="149" spans="1:8" x14ac:dyDescent="0.15">
      <c r="A149" s="3">
        <f t="shared" si="29"/>
        <v>0</v>
      </c>
      <c r="B149" s="19">
        <f t="shared" si="30"/>
        <v>0</v>
      </c>
      <c r="E149" s="15">
        <f t="shared" si="31"/>
        <v>4.9999999999999989E-2</v>
      </c>
      <c r="F149" s="3">
        <f t="shared" si="32"/>
        <v>0</v>
      </c>
      <c r="G149" s="3">
        <f t="shared" si="33"/>
        <v>0</v>
      </c>
      <c r="H149" s="22">
        <f t="shared" si="34"/>
        <v>0</v>
      </c>
    </row>
    <row r="150" spans="1:8" x14ac:dyDescent="0.15">
      <c r="A150" s="3">
        <f t="shared" si="29"/>
        <v>0</v>
      </c>
      <c r="B150" s="19">
        <f t="shared" si="30"/>
        <v>0</v>
      </c>
      <c r="E150" s="15">
        <f t="shared" si="31"/>
        <v>4.9999999999999989E-2</v>
      </c>
      <c r="F150" s="3">
        <f t="shared" si="32"/>
        <v>0</v>
      </c>
      <c r="G150" s="3">
        <f t="shared" si="33"/>
        <v>0</v>
      </c>
      <c r="H150" s="22">
        <f t="shared" si="34"/>
        <v>0</v>
      </c>
    </row>
    <row r="151" spans="1:8" x14ac:dyDescent="0.15">
      <c r="A151" s="3">
        <f t="shared" si="29"/>
        <v>0</v>
      </c>
      <c r="B151" s="19">
        <f t="shared" si="30"/>
        <v>0</v>
      </c>
      <c r="E151" s="15">
        <f t="shared" si="31"/>
        <v>4.9999999999999989E-2</v>
      </c>
      <c r="F151" s="3">
        <f t="shared" si="32"/>
        <v>0</v>
      </c>
      <c r="G151" s="3">
        <f t="shared" si="33"/>
        <v>0</v>
      </c>
      <c r="H151" s="22">
        <f t="shared" si="34"/>
        <v>0</v>
      </c>
    </row>
    <row r="152" spans="1:8" x14ac:dyDescent="0.15">
      <c r="A152" s="3">
        <f t="shared" si="29"/>
        <v>0</v>
      </c>
      <c r="B152" s="19">
        <f t="shared" si="30"/>
        <v>0</v>
      </c>
      <c r="E152" s="15">
        <f t="shared" si="31"/>
        <v>4.9999999999999989E-2</v>
      </c>
      <c r="F152" s="3">
        <f t="shared" si="32"/>
        <v>0</v>
      </c>
      <c r="G152" s="3">
        <f t="shared" si="33"/>
        <v>0</v>
      </c>
      <c r="H152" s="22">
        <f t="shared" si="34"/>
        <v>0</v>
      </c>
    </row>
    <row r="153" spans="1:8" x14ac:dyDescent="0.15">
      <c r="A153" s="3">
        <f t="shared" si="29"/>
        <v>0</v>
      </c>
      <c r="B153" s="19">
        <f t="shared" si="30"/>
        <v>0</v>
      </c>
      <c r="E153" s="15">
        <f t="shared" si="31"/>
        <v>4.9999999999999989E-2</v>
      </c>
      <c r="F153" s="3">
        <f t="shared" si="32"/>
        <v>0</v>
      </c>
      <c r="G153" s="3">
        <f t="shared" si="33"/>
        <v>0</v>
      </c>
      <c r="H153" s="22">
        <f t="shared" si="34"/>
        <v>0</v>
      </c>
    </row>
    <row r="154" spans="1:8" x14ac:dyDescent="0.15">
      <c r="A154" s="3">
        <f t="shared" si="29"/>
        <v>0</v>
      </c>
      <c r="B154" s="19">
        <f t="shared" si="30"/>
        <v>0</v>
      </c>
      <c r="E154" s="15">
        <f t="shared" si="31"/>
        <v>4.9999999999999989E-2</v>
      </c>
      <c r="F154" s="3">
        <f t="shared" si="32"/>
        <v>0</v>
      </c>
      <c r="G154" s="3">
        <f t="shared" si="33"/>
        <v>0</v>
      </c>
      <c r="H154" s="22">
        <f t="shared" si="34"/>
        <v>0</v>
      </c>
    </row>
    <row r="155" spans="1:8" x14ac:dyDescent="0.15">
      <c r="A155" s="3">
        <f t="shared" si="29"/>
        <v>0</v>
      </c>
      <c r="B155" s="19">
        <f t="shared" si="30"/>
        <v>0</v>
      </c>
      <c r="E155" s="15">
        <f t="shared" si="31"/>
        <v>4.9999999999999989E-2</v>
      </c>
      <c r="F155" s="3">
        <f t="shared" si="32"/>
        <v>0</v>
      </c>
      <c r="G155" s="3">
        <f t="shared" si="33"/>
        <v>0</v>
      </c>
      <c r="H155" s="22">
        <f t="shared" si="34"/>
        <v>0</v>
      </c>
    </row>
    <row r="156" spans="1:8" x14ac:dyDescent="0.15">
      <c r="A156" s="3">
        <f t="shared" si="29"/>
        <v>0</v>
      </c>
      <c r="B156" s="19">
        <f t="shared" si="30"/>
        <v>0</v>
      </c>
      <c r="E156" s="15">
        <f t="shared" si="31"/>
        <v>4.9999999999999989E-2</v>
      </c>
      <c r="F156" s="3">
        <f t="shared" si="32"/>
        <v>0</v>
      </c>
      <c r="G156" s="3">
        <f t="shared" si="33"/>
        <v>0</v>
      </c>
      <c r="H156" s="22">
        <f t="shared" si="34"/>
        <v>0</v>
      </c>
    </row>
    <row r="157" spans="1:8" x14ac:dyDescent="0.15">
      <c r="A157" s="3">
        <f t="shared" si="29"/>
        <v>0</v>
      </c>
      <c r="B157" s="19">
        <f t="shared" si="30"/>
        <v>0</v>
      </c>
      <c r="E157" s="15">
        <f t="shared" si="31"/>
        <v>4.9999999999999989E-2</v>
      </c>
      <c r="F157" s="3">
        <f t="shared" si="32"/>
        <v>0</v>
      </c>
      <c r="G157" s="3">
        <f t="shared" si="33"/>
        <v>0</v>
      </c>
      <c r="H157" s="22">
        <f t="shared" si="34"/>
        <v>0</v>
      </c>
    </row>
    <row r="158" spans="1:8" x14ac:dyDescent="0.15">
      <c r="A158" s="3">
        <f t="shared" si="29"/>
        <v>0</v>
      </c>
      <c r="B158" s="19">
        <f t="shared" si="30"/>
        <v>0</v>
      </c>
      <c r="E158" s="15">
        <f t="shared" si="31"/>
        <v>4.9999999999999989E-2</v>
      </c>
      <c r="F158" s="3">
        <f t="shared" si="32"/>
        <v>0</v>
      </c>
      <c r="G158" s="3">
        <f t="shared" si="33"/>
        <v>0</v>
      </c>
      <c r="H158" s="22">
        <f t="shared" si="34"/>
        <v>0</v>
      </c>
    </row>
    <row r="159" spans="1:8" x14ac:dyDescent="0.15">
      <c r="A159" s="3">
        <f t="shared" si="29"/>
        <v>0</v>
      </c>
      <c r="B159" s="19">
        <f t="shared" si="30"/>
        <v>0</v>
      </c>
      <c r="E159" s="15">
        <f t="shared" si="31"/>
        <v>4.9999999999999989E-2</v>
      </c>
      <c r="F159" s="3">
        <f t="shared" si="32"/>
        <v>0</v>
      </c>
      <c r="G159" s="3">
        <f t="shared" si="33"/>
        <v>0</v>
      </c>
      <c r="H159" s="22">
        <f t="shared" si="34"/>
        <v>0</v>
      </c>
    </row>
    <row r="160" spans="1:8" x14ac:dyDescent="0.15">
      <c r="A160" s="3">
        <f t="shared" si="29"/>
        <v>0</v>
      </c>
      <c r="B160" s="19">
        <f t="shared" si="30"/>
        <v>0</v>
      </c>
      <c r="E160" s="15">
        <f t="shared" si="31"/>
        <v>4.9999999999999989E-2</v>
      </c>
      <c r="F160" s="3">
        <f t="shared" si="32"/>
        <v>0</v>
      </c>
      <c r="G160" s="3">
        <f t="shared" si="33"/>
        <v>0</v>
      </c>
      <c r="H160" s="22">
        <f t="shared" si="34"/>
        <v>0</v>
      </c>
    </row>
    <row r="161" spans="1:8" x14ac:dyDescent="0.15">
      <c r="A161" s="3">
        <f t="shared" si="29"/>
        <v>0</v>
      </c>
      <c r="B161" s="19">
        <f t="shared" si="30"/>
        <v>0</v>
      </c>
      <c r="E161" s="15">
        <f t="shared" si="31"/>
        <v>4.9999999999999989E-2</v>
      </c>
      <c r="F161" s="3">
        <f t="shared" si="32"/>
        <v>0</v>
      </c>
      <c r="G161" s="3">
        <f t="shared" si="33"/>
        <v>0</v>
      </c>
      <c r="H161" s="22">
        <f t="shared" si="34"/>
        <v>0</v>
      </c>
    </row>
    <row r="162" spans="1:8" x14ac:dyDescent="0.15">
      <c r="A162" s="3">
        <f t="shared" si="29"/>
        <v>0</v>
      </c>
      <c r="B162" s="19">
        <f t="shared" si="30"/>
        <v>0</v>
      </c>
      <c r="E162" s="15">
        <f t="shared" si="31"/>
        <v>4.9999999999999989E-2</v>
      </c>
      <c r="F162" s="3">
        <f t="shared" si="32"/>
        <v>0</v>
      </c>
      <c r="G162" s="3">
        <f t="shared" si="33"/>
        <v>0</v>
      </c>
      <c r="H162" s="22">
        <f t="shared" si="34"/>
        <v>0</v>
      </c>
    </row>
    <row r="163" spans="1:8" x14ac:dyDescent="0.15">
      <c r="A163" s="3">
        <f t="shared" si="29"/>
        <v>0</v>
      </c>
      <c r="B163" s="19">
        <f t="shared" si="30"/>
        <v>0</v>
      </c>
      <c r="E163" s="15">
        <f t="shared" si="31"/>
        <v>4.9999999999999989E-2</v>
      </c>
      <c r="F163" s="3">
        <f t="shared" si="32"/>
        <v>0</v>
      </c>
      <c r="G163" s="3">
        <f t="shared" si="33"/>
        <v>0</v>
      </c>
      <c r="H163" s="22">
        <f t="shared" si="34"/>
        <v>0</v>
      </c>
    </row>
    <row r="164" spans="1:8" x14ac:dyDescent="0.15">
      <c r="A164" s="3">
        <f t="shared" si="29"/>
        <v>0</v>
      </c>
      <c r="B164" s="19">
        <f t="shared" si="30"/>
        <v>0</v>
      </c>
      <c r="E164" s="15">
        <f t="shared" si="31"/>
        <v>4.9999999999999989E-2</v>
      </c>
      <c r="F164" s="3">
        <f t="shared" si="32"/>
        <v>0</v>
      </c>
      <c r="G164" s="3">
        <f t="shared" si="33"/>
        <v>0</v>
      </c>
      <c r="H164" s="22">
        <f t="shared" si="34"/>
        <v>0</v>
      </c>
    </row>
    <row r="165" spans="1:8" x14ac:dyDescent="0.15">
      <c r="A165" s="3">
        <f t="shared" si="29"/>
        <v>0</v>
      </c>
      <c r="B165" s="19">
        <f t="shared" si="30"/>
        <v>0</v>
      </c>
      <c r="E165" s="15">
        <f t="shared" si="31"/>
        <v>4.9999999999999989E-2</v>
      </c>
      <c r="F165" s="3">
        <f t="shared" si="32"/>
        <v>0</v>
      </c>
      <c r="G165" s="3">
        <f t="shared" si="33"/>
        <v>0</v>
      </c>
      <c r="H165" s="22">
        <f t="shared" si="34"/>
        <v>0</v>
      </c>
    </row>
    <row r="166" spans="1:8" x14ac:dyDescent="0.15">
      <c r="A166" s="3">
        <f t="shared" si="29"/>
        <v>0</v>
      </c>
      <c r="B166" s="19">
        <f t="shared" si="30"/>
        <v>0</v>
      </c>
      <c r="E166" s="15">
        <f t="shared" si="31"/>
        <v>4.9999999999999989E-2</v>
      </c>
      <c r="F166" s="3">
        <f t="shared" si="32"/>
        <v>0</v>
      </c>
      <c r="G166" s="3">
        <f t="shared" si="33"/>
        <v>0</v>
      </c>
      <c r="H166" s="22">
        <f t="shared" si="34"/>
        <v>0</v>
      </c>
    </row>
    <row r="167" spans="1:8" x14ac:dyDescent="0.15">
      <c r="A167" s="3">
        <f t="shared" si="29"/>
        <v>0</v>
      </c>
      <c r="B167" s="19">
        <f t="shared" si="30"/>
        <v>0</v>
      </c>
      <c r="E167" s="15">
        <f t="shared" si="31"/>
        <v>4.9999999999999989E-2</v>
      </c>
      <c r="F167" s="3">
        <f t="shared" si="32"/>
        <v>0</v>
      </c>
      <c r="G167" s="3">
        <f t="shared" si="33"/>
        <v>0</v>
      </c>
      <c r="H167" s="22">
        <f t="shared" si="34"/>
        <v>0</v>
      </c>
    </row>
    <row r="168" spans="1:8" x14ac:dyDescent="0.15">
      <c r="A168" s="3">
        <f t="shared" si="29"/>
        <v>0</v>
      </c>
      <c r="B168" s="19">
        <f t="shared" si="30"/>
        <v>0</v>
      </c>
      <c r="E168" s="15">
        <f t="shared" si="31"/>
        <v>4.9999999999999989E-2</v>
      </c>
      <c r="F168" s="3">
        <f t="shared" si="32"/>
        <v>0</v>
      </c>
      <c r="G168" s="3">
        <f t="shared" si="33"/>
        <v>0</v>
      </c>
      <c r="H168" s="22">
        <f t="shared" si="34"/>
        <v>0</v>
      </c>
    </row>
    <row r="169" spans="1:8" x14ac:dyDescent="0.15">
      <c r="A169" s="3">
        <f t="shared" si="29"/>
        <v>0</v>
      </c>
      <c r="B169" s="19">
        <f t="shared" si="30"/>
        <v>0</v>
      </c>
      <c r="E169" s="15">
        <f t="shared" si="31"/>
        <v>4.9999999999999989E-2</v>
      </c>
      <c r="F169" s="3">
        <f t="shared" si="32"/>
        <v>0</v>
      </c>
      <c r="G169" s="3">
        <f t="shared" si="33"/>
        <v>0</v>
      </c>
      <c r="H169" s="22">
        <f t="shared" si="34"/>
        <v>0</v>
      </c>
    </row>
    <row r="170" spans="1:8" x14ac:dyDescent="0.15">
      <c r="A170" s="3">
        <f t="shared" si="29"/>
        <v>0</v>
      </c>
      <c r="B170" s="19">
        <f t="shared" si="30"/>
        <v>0</v>
      </c>
      <c r="E170" s="15">
        <f t="shared" si="31"/>
        <v>4.9999999999999989E-2</v>
      </c>
      <c r="F170" s="3">
        <f t="shared" si="32"/>
        <v>0</v>
      </c>
      <c r="G170" s="3">
        <f t="shared" si="33"/>
        <v>0</v>
      </c>
      <c r="H170" s="22">
        <f t="shared" si="34"/>
        <v>0</v>
      </c>
    </row>
    <row r="171" spans="1:8" x14ac:dyDescent="0.15">
      <c r="A171" s="3">
        <f t="shared" si="29"/>
        <v>0</v>
      </c>
      <c r="B171" s="19">
        <f t="shared" si="30"/>
        <v>0</v>
      </c>
      <c r="E171" s="15">
        <f t="shared" si="31"/>
        <v>4.9999999999999989E-2</v>
      </c>
      <c r="F171" s="3">
        <f t="shared" si="32"/>
        <v>0</v>
      </c>
      <c r="G171" s="3">
        <f t="shared" si="33"/>
        <v>0</v>
      </c>
      <c r="H171" s="22">
        <f t="shared" si="34"/>
        <v>0</v>
      </c>
    </row>
    <row r="172" spans="1:8" x14ac:dyDescent="0.15">
      <c r="A172" s="3">
        <f t="shared" si="29"/>
        <v>0</v>
      </c>
      <c r="B172" s="19">
        <f t="shared" si="30"/>
        <v>0</v>
      </c>
      <c r="E172" s="15">
        <f t="shared" si="31"/>
        <v>4.9999999999999989E-2</v>
      </c>
      <c r="F172" s="3">
        <f t="shared" si="32"/>
        <v>0</v>
      </c>
      <c r="G172" s="3">
        <f t="shared" si="33"/>
        <v>0</v>
      </c>
      <c r="H172" s="22">
        <f t="shared" si="34"/>
        <v>0</v>
      </c>
    </row>
    <row r="173" spans="1:8" x14ac:dyDescent="0.15">
      <c r="A173" s="3">
        <f t="shared" si="29"/>
        <v>0</v>
      </c>
      <c r="B173" s="19">
        <f t="shared" si="30"/>
        <v>0</v>
      </c>
      <c r="E173" s="15">
        <f t="shared" si="31"/>
        <v>4.9999999999999989E-2</v>
      </c>
      <c r="F173" s="3">
        <f t="shared" si="32"/>
        <v>0</v>
      </c>
      <c r="G173" s="3">
        <f t="shared" si="33"/>
        <v>0</v>
      </c>
      <c r="H173" s="22">
        <f t="shared" si="34"/>
        <v>0</v>
      </c>
    </row>
    <row r="174" spans="1:8" x14ac:dyDescent="0.15">
      <c r="A174" s="3">
        <f t="shared" si="29"/>
        <v>0</v>
      </c>
      <c r="B174" s="19">
        <f t="shared" si="30"/>
        <v>0</v>
      </c>
      <c r="E174" s="15">
        <f t="shared" si="31"/>
        <v>4.9999999999999989E-2</v>
      </c>
      <c r="F174" s="3">
        <f t="shared" si="32"/>
        <v>0</v>
      </c>
      <c r="G174" s="3">
        <f t="shared" si="33"/>
        <v>0</v>
      </c>
      <c r="H174" s="22">
        <f t="shared" si="34"/>
        <v>0</v>
      </c>
    </row>
    <row r="175" spans="1:8" x14ac:dyDescent="0.15">
      <c r="A175" s="3">
        <f t="shared" si="29"/>
        <v>0</v>
      </c>
      <c r="B175" s="19">
        <f t="shared" si="30"/>
        <v>0</v>
      </c>
      <c r="E175" s="15">
        <f t="shared" si="31"/>
        <v>4.9999999999999989E-2</v>
      </c>
      <c r="F175" s="3">
        <f t="shared" si="32"/>
        <v>0</v>
      </c>
      <c r="G175" s="3">
        <f t="shared" si="33"/>
        <v>0</v>
      </c>
      <c r="H175" s="22">
        <f t="shared" si="34"/>
        <v>0</v>
      </c>
    </row>
    <row r="176" spans="1:8" x14ac:dyDescent="0.15">
      <c r="A176" s="3">
        <f t="shared" si="29"/>
        <v>0</v>
      </c>
      <c r="B176" s="19">
        <f t="shared" si="30"/>
        <v>0</v>
      </c>
      <c r="E176" s="15">
        <f t="shared" si="31"/>
        <v>4.9999999999999989E-2</v>
      </c>
      <c r="F176" s="3">
        <f t="shared" si="32"/>
        <v>0</v>
      </c>
      <c r="G176" s="3">
        <f t="shared" si="33"/>
        <v>0</v>
      </c>
      <c r="H176" s="22">
        <f t="shared" si="34"/>
        <v>0</v>
      </c>
    </row>
    <row r="177" spans="1:8" x14ac:dyDescent="0.15">
      <c r="A177" s="3">
        <f t="shared" si="29"/>
        <v>0</v>
      </c>
      <c r="B177" s="19">
        <f t="shared" si="30"/>
        <v>0</v>
      </c>
      <c r="E177" s="15">
        <f t="shared" si="31"/>
        <v>4.9999999999999989E-2</v>
      </c>
      <c r="F177" s="3">
        <f t="shared" si="32"/>
        <v>0</v>
      </c>
      <c r="G177" s="3">
        <f t="shared" si="33"/>
        <v>0</v>
      </c>
      <c r="H177" s="22">
        <f t="shared" si="34"/>
        <v>0</v>
      </c>
    </row>
    <row r="178" spans="1:8" x14ac:dyDescent="0.15">
      <c r="A178" s="3">
        <f t="shared" ref="A178:A209" si="35">B178*60</f>
        <v>0</v>
      </c>
      <c r="B178" s="19">
        <f t="shared" ref="B178:B209" si="36">IF(C178&gt;B$9,(C178-B$9)*1440,0)</f>
        <v>0</v>
      </c>
      <c r="E178" s="15">
        <f t="shared" ref="E178:E209" si="37">D178-$F$3</f>
        <v>4.9999999999999989E-2</v>
      </c>
      <c r="F178" s="3">
        <f t="shared" si="32"/>
        <v>0</v>
      </c>
      <c r="G178" s="3">
        <f t="shared" si="33"/>
        <v>0</v>
      </c>
      <c r="H178" s="22">
        <f t="shared" si="34"/>
        <v>0</v>
      </c>
    </row>
    <row r="179" spans="1:8" x14ac:dyDescent="0.15">
      <c r="A179" s="3">
        <f t="shared" si="35"/>
        <v>0</v>
      </c>
      <c r="B179" s="19">
        <f t="shared" si="36"/>
        <v>0</v>
      </c>
      <c r="E179" s="15">
        <f t="shared" si="37"/>
        <v>4.9999999999999989E-2</v>
      </c>
      <c r="F179" s="3">
        <f t="shared" ref="F179:F210" si="38">IF(A180&gt;0,(A180-A178)/2,0)</f>
        <v>0</v>
      </c>
      <c r="G179" s="3">
        <f t="shared" ref="G179:G210" si="39">IF((F180-F179&gt;-0.01),E179*F179,0)</f>
        <v>0</v>
      </c>
      <c r="H179" s="22">
        <f t="shared" ref="H179:H210" si="40">G179*$B$3/10^6</f>
        <v>0</v>
      </c>
    </row>
    <row r="180" spans="1:8" x14ac:dyDescent="0.15">
      <c r="A180" s="3">
        <f t="shared" si="35"/>
        <v>0</v>
      </c>
      <c r="B180" s="19">
        <f t="shared" si="36"/>
        <v>0</v>
      </c>
      <c r="E180" s="15">
        <f t="shared" si="37"/>
        <v>4.9999999999999989E-2</v>
      </c>
      <c r="F180" s="3">
        <f t="shared" si="38"/>
        <v>0</v>
      </c>
      <c r="G180" s="3">
        <f t="shared" si="39"/>
        <v>0</v>
      </c>
      <c r="H180" s="22">
        <f t="shared" si="40"/>
        <v>0</v>
      </c>
    </row>
    <row r="181" spans="1:8" x14ac:dyDescent="0.15">
      <c r="A181" s="3">
        <f t="shared" si="35"/>
        <v>0</v>
      </c>
      <c r="B181" s="19">
        <f t="shared" si="36"/>
        <v>0</v>
      </c>
      <c r="E181" s="15">
        <f t="shared" si="37"/>
        <v>4.9999999999999989E-2</v>
      </c>
      <c r="F181" s="3">
        <f t="shared" si="38"/>
        <v>0</v>
      </c>
      <c r="G181" s="3">
        <f t="shared" si="39"/>
        <v>0</v>
      </c>
      <c r="H181" s="22">
        <f t="shared" si="40"/>
        <v>0</v>
      </c>
    </row>
    <row r="182" spans="1:8" x14ac:dyDescent="0.15">
      <c r="A182" s="3">
        <f t="shared" si="35"/>
        <v>0</v>
      </c>
      <c r="B182" s="19">
        <f t="shared" si="36"/>
        <v>0</v>
      </c>
      <c r="E182" s="15">
        <f t="shared" si="37"/>
        <v>4.9999999999999989E-2</v>
      </c>
      <c r="F182" s="3">
        <f t="shared" si="38"/>
        <v>0</v>
      </c>
      <c r="G182" s="3">
        <f t="shared" si="39"/>
        <v>0</v>
      </c>
      <c r="H182" s="22">
        <f t="shared" si="40"/>
        <v>0</v>
      </c>
    </row>
    <row r="183" spans="1:8" x14ac:dyDescent="0.15">
      <c r="A183" s="3">
        <f t="shared" si="35"/>
        <v>0</v>
      </c>
      <c r="B183" s="19">
        <f t="shared" si="36"/>
        <v>0</v>
      </c>
      <c r="E183" s="15">
        <f t="shared" si="37"/>
        <v>4.9999999999999989E-2</v>
      </c>
      <c r="F183" s="3">
        <f t="shared" si="38"/>
        <v>0</v>
      </c>
      <c r="G183" s="3">
        <f t="shared" si="39"/>
        <v>0</v>
      </c>
      <c r="H183" s="22">
        <f t="shared" si="40"/>
        <v>0</v>
      </c>
    </row>
    <row r="184" spans="1:8" x14ac:dyDescent="0.15">
      <c r="A184" s="3">
        <f t="shared" si="35"/>
        <v>0</v>
      </c>
      <c r="B184" s="19">
        <f t="shared" si="36"/>
        <v>0</v>
      </c>
      <c r="E184" s="15">
        <f t="shared" si="37"/>
        <v>4.9999999999999989E-2</v>
      </c>
      <c r="F184" s="3">
        <f t="shared" si="38"/>
        <v>0</v>
      </c>
      <c r="G184" s="3">
        <f t="shared" si="39"/>
        <v>0</v>
      </c>
      <c r="H184" s="22">
        <f t="shared" si="40"/>
        <v>0</v>
      </c>
    </row>
    <row r="185" spans="1:8" x14ac:dyDescent="0.15">
      <c r="A185" s="3">
        <f t="shared" si="35"/>
        <v>0</v>
      </c>
      <c r="B185" s="19">
        <f t="shared" si="36"/>
        <v>0</v>
      </c>
      <c r="E185" s="15">
        <f t="shared" si="37"/>
        <v>4.9999999999999989E-2</v>
      </c>
      <c r="F185" s="3">
        <f t="shared" si="38"/>
        <v>0</v>
      </c>
      <c r="G185" s="3">
        <f t="shared" si="39"/>
        <v>0</v>
      </c>
      <c r="H185" s="22">
        <f t="shared" si="40"/>
        <v>0</v>
      </c>
    </row>
    <row r="186" spans="1:8" x14ac:dyDescent="0.15">
      <c r="A186" s="3">
        <f t="shared" si="35"/>
        <v>0</v>
      </c>
      <c r="B186" s="19">
        <f t="shared" si="36"/>
        <v>0</v>
      </c>
      <c r="E186" s="15">
        <f t="shared" si="37"/>
        <v>4.9999999999999989E-2</v>
      </c>
      <c r="F186" s="3">
        <f t="shared" si="38"/>
        <v>0</v>
      </c>
      <c r="G186" s="3">
        <f t="shared" si="39"/>
        <v>0</v>
      </c>
      <c r="H186" s="22">
        <f t="shared" si="40"/>
        <v>0</v>
      </c>
    </row>
    <row r="187" spans="1:8" x14ac:dyDescent="0.15">
      <c r="A187" s="3">
        <f t="shared" si="35"/>
        <v>0</v>
      </c>
      <c r="B187" s="19">
        <f t="shared" si="36"/>
        <v>0</v>
      </c>
      <c r="E187" s="15">
        <f t="shared" si="37"/>
        <v>4.9999999999999989E-2</v>
      </c>
      <c r="F187" s="3">
        <f t="shared" si="38"/>
        <v>0</v>
      </c>
      <c r="G187" s="3">
        <f t="shared" si="39"/>
        <v>0</v>
      </c>
      <c r="H187" s="22">
        <f t="shared" si="40"/>
        <v>0</v>
      </c>
    </row>
    <row r="188" spans="1:8" x14ac:dyDescent="0.15">
      <c r="A188" s="3">
        <f t="shared" si="35"/>
        <v>0</v>
      </c>
      <c r="B188" s="19">
        <f t="shared" si="36"/>
        <v>0</v>
      </c>
      <c r="E188" s="15">
        <f t="shared" si="37"/>
        <v>4.9999999999999989E-2</v>
      </c>
      <c r="F188" s="3">
        <f t="shared" si="38"/>
        <v>0</v>
      </c>
      <c r="G188" s="3">
        <f t="shared" si="39"/>
        <v>0</v>
      </c>
      <c r="H188" s="22">
        <f t="shared" si="40"/>
        <v>0</v>
      </c>
    </row>
    <row r="189" spans="1:8" x14ac:dyDescent="0.15">
      <c r="A189" s="3">
        <f t="shared" si="35"/>
        <v>0</v>
      </c>
      <c r="B189" s="19">
        <f t="shared" si="36"/>
        <v>0</v>
      </c>
      <c r="E189" s="15">
        <f t="shared" si="37"/>
        <v>4.9999999999999989E-2</v>
      </c>
      <c r="F189" s="3">
        <f t="shared" si="38"/>
        <v>0</v>
      </c>
      <c r="G189" s="3">
        <f t="shared" si="39"/>
        <v>0</v>
      </c>
      <c r="H189" s="22">
        <f t="shared" si="40"/>
        <v>0</v>
      </c>
    </row>
    <row r="190" spans="1:8" x14ac:dyDescent="0.15">
      <c r="A190" s="3">
        <f t="shared" si="35"/>
        <v>0</v>
      </c>
      <c r="B190" s="19">
        <f t="shared" si="36"/>
        <v>0</v>
      </c>
      <c r="E190" s="15">
        <f t="shared" si="37"/>
        <v>4.9999999999999989E-2</v>
      </c>
      <c r="F190" s="3">
        <f t="shared" si="38"/>
        <v>0</v>
      </c>
      <c r="G190" s="3">
        <f t="shared" si="39"/>
        <v>0</v>
      </c>
      <c r="H190" s="22">
        <f t="shared" si="40"/>
        <v>0</v>
      </c>
    </row>
    <row r="191" spans="1:8" x14ac:dyDescent="0.15">
      <c r="A191" s="3">
        <f t="shared" si="35"/>
        <v>0</v>
      </c>
      <c r="B191" s="19">
        <f t="shared" si="36"/>
        <v>0</v>
      </c>
      <c r="E191" s="15">
        <f t="shared" si="37"/>
        <v>4.9999999999999989E-2</v>
      </c>
      <c r="F191" s="3">
        <f t="shared" si="38"/>
        <v>0</v>
      </c>
      <c r="G191" s="3">
        <f t="shared" si="39"/>
        <v>0</v>
      </c>
      <c r="H191" s="22">
        <f t="shared" si="40"/>
        <v>0</v>
      </c>
    </row>
    <row r="192" spans="1:8" x14ac:dyDescent="0.15">
      <c r="A192" s="3">
        <f t="shared" si="35"/>
        <v>0</v>
      </c>
      <c r="B192" s="19">
        <f t="shared" si="36"/>
        <v>0</v>
      </c>
      <c r="E192" s="15">
        <f t="shared" si="37"/>
        <v>4.9999999999999989E-2</v>
      </c>
      <c r="F192" s="3">
        <f t="shared" si="38"/>
        <v>0</v>
      </c>
      <c r="G192" s="3">
        <f t="shared" si="39"/>
        <v>0</v>
      </c>
      <c r="H192" s="22">
        <f t="shared" si="40"/>
        <v>0</v>
      </c>
    </row>
    <row r="193" spans="1:8" x14ac:dyDescent="0.15">
      <c r="A193" s="3">
        <f t="shared" si="35"/>
        <v>0</v>
      </c>
      <c r="B193" s="19">
        <f t="shared" si="36"/>
        <v>0</v>
      </c>
      <c r="E193" s="15">
        <f t="shared" si="37"/>
        <v>4.9999999999999989E-2</v>
      </c>
      <c r="F193" s="3">
        <f t="shared" si="38"/>
        <v>0</v>
      </c>
      <c r="G193" s="3">
        <f t="shared" si="39"/>
        <v>0</v>
      </c>
      <c r="H193" s="22">
        <f t="shared" si="40"/>
        <v>0</v>
      </c>
    </row>
    <row r="194" spans="1:8" x14ac:dyDescent="0.15">
      <c r="A194" s="3">
        <f t="shared" si="35"/>
        <v>0</v>
      </c>
      <c r="B194" s="19">
        <f t="shared" si="36"/>
        <v>0</v>
      </c>
      <c r="E194" s="15">
        <f t="shared" si="37"/>
        <v>4.9999999999999989E-2</v>
      </c>
      <c r="F194" s="3">
        <f t="shared" si="38"/>
        <v>0</v>
      </c>
      <c r="G194" s="3">
        <f t="shared" si="39"/>
        <v>0</v>
      </c>
      <c r="H194" s="22">
        <f t="shared" si="40"/>
        <v>0</v>
      </c>
    </row>
    <row r="195" spans="1:8" x14ac:dyDescent="0.15">
      <c r="A195" s="3">
        <f t="shared" si="35"/>
        <v>0</v>
      </c>
      <c r="B195" s="19">
        <f t="shared" si="36"/>
        <v>0</v>
      </c>
      <c r="E195" s="15">
        <f t="shared" si="37"/>
        <v>4.9999999999999989E-2</v>
      </c>
      <c r="F195" s="3">
        <f t="shared" si="38"/>
        <v>0</v>
      </c>
      <c r="G195" s="3">
        <f t="shared" si="39"/>
        <v>0</v>
      </c>
      <c r="H195" s="22">
        <f t="shared" si="40"/>
        <v>0</v>
      </c>
    </row>
    <row r="196" spans="1:8" x14ac:dyDescent="0.15">
      <c r="A196" s="3">
        <f t="shared" si="35"/>
        <v>0</v>
      </c>
      <c r="B196" s="19">
        <f t="shared" si="36"/>
        <v>0</v>
      </c>
      <c r="E196" s="15">
        <f t="shared" si="37"/>
        <v>4.9999999999999989E-2</v>
      </c>
      <c r="F196" s="3">
        <f t="shared" si="38"/>
        <v>0</v>
      </c>
      <c r="G196" s="3">
        <f t="shared" si="39"/>
        <v>0</v>
      </c>
      <c r="H196" s="22">
        <f t="shared" si="40"/>
        <v>0</v>
      </c>
    </row>
    <row r="197" spans="1:8" x14ac:dyDescent="0.15">
      <c r="A197" s="3">
        <f t="shared" si="35"/>
        <v>0</v>
      </c>
      <c r="B197" s="19">
        <f t="shared" si="36"/>
        <v>0</v>
      </c>
      <c r="E197" s="15">
        <f t="shared" si="37"/>
        <v>4.9999999999999989E-2</v>
      </c>
      <c r="F197" s="3">
        <f t="shared" si="38"/>
        <v>0</v>
      </c>
      <c r="G197" s="3">
        <f t="shared" si="39"/>
        <v>0</v>
      </c>
      <c r="H197" s="22">
        <f t="shared" si="40"/>
        <v>0</v>
      </c>
    </row>
    <row r="198" spans="1:8" x14ac:dyDescent="0.15">
      <c r="A198" s="3">
        <f t="shared" si="35"/>
        <v>0</v>
      </c>
      <c r="B198" s="19">
        <f t="shared" si="36"/>
        <v>0</v>
      </c>
      <c r="E198" s="15">
        <f t="shared" si="37"/>
        <v>4.9999999999999989E-2</v>
      </c>
      <c r="F198" s="3">
        <f t="shared" si="38"/>
        <v>0</v>
      </c>
      <c r="G198" s="3">
        <f t="shared" si="39"/>
        <v>0</v>
      </c>
      <c r="H198" s="22">
        <f t="shared" si="40"/>
        <v>0</v>
      </c>
    </row>
    <row r="199" spans="1:8" x14ac:dyDescent="0.15">
      <c r="A199" s="3">
        <f t="shared" si="35"/>
        <v>0</v>
      </c>
      <c r="B199" s="19">
        <f t="shared" si="36"/>
        <v>0</v>
      </c>
      <c r="E199" s="15">
        <f t="shared" si="37"/>
        <v>4.9999999999999989E-2</v>
      </c>
      <c r="F199" s="3">
        <f t="shared" si="38"/>
        <v>0</v>
      </c>
      <c r="G199" s="3">
        <f t="shared" si="39"/>
        <v>0</v>
      </c>
      <c r="H199" s="22">
        <f t="shared" si="40"/>
        <v>0</v>
      </c>
    </row>
    <row r="200" spans="1:8" x14ac:dyDescent="0.15">
      <c r="A200" s="3">
        <f t="shared" si="35"/>
        <v>0</v>
      </c>
      <c r="B200" s="19">
        <f t="shared" si="36"/>
        <v>0</v>
      </c>
      <c r="E200" s="15">
        <f t="shared" si="37"/>
        <v>4.9999999999999989E-2</v>
      </c>
      <c r="F200" s="3">
        <f t="shared" si="38"/>
        <v>0</v>
      </c>
      <c r="G200" s="3">
        <f t="shared" si="39"/>
        <v>0</v>
      </c>
      <c r="H200" s="22">
        <f t="shared" si="40"/>
        <v>0</v>
      </c>
    </row>
    <row r="201" spans="1:8" x14ac:dyDescent="0.15">
      <c r="A201" s="3">
        <f t="shared" si="35"/>
        <v>0</v>
      </c>
      <c r="B201" s="19">
        <f t="shared" si="36"/>
        <v>0</v>
      </c>
      <c r="E201" s="15">
        <f t="shared" si="37"/>
        <v>4.9999999999999989E-2</v>
      </c>
      <c r="F201" s="3">
        <f t="shared" si="38"/>
        <v>0</v>
      </c>
      <c r="G201" s="3">
        <f t="shared" si="39"/>
        <v>0</v>
      </c>
      <c r="H201" s="22">
        <f t="shared" si="40"/>
        <v>0</v>
      </c>
    </row>
    <row r="202" spans="1:8" x14ac:dyDescent="0.15">
      <c r="A202" s="3">
        <f t="shared" si="35"/>
        <v>0</v>
      </c>
      <c r="B202" s="19">
        <f t="shared" si="36"/>
        <v>0</v>
      </c>
      <c r="E202" s="15">
        <f t="shared" si="37"/>
        <v>4.9999999999999989E-2</v>
      </c>
      <c r="F202" s="3">
        <f t="shared" si="38"/>
        <v>0</v>
      </c>
      <c r="G202" s="3">
        <f t="shared" si="39"/>
        <v>0</v>
      </c>
      <c r="H202" s="22">
        <f t="shared" si="40"/>
        <v>0</v>
      </c>
    </row>
    <row r="203" spans="1:8" x14ac:dyDescent="0.15">
      <c r="A203" s="3">
        <f t="shared" si="35"/>
        <v>0</v>
      </c>
      <c r="B203" s="19">
        <f t="shared" si="36"/>
        <v>0</v>
      </c>
      <c r="E203" s="15">
        <f t="shared" si="37"/>
        <v>4.9999999999999989E-2</v>
      </c>
      <c r="F203" s="3">
        <f t="shared" si="38"/>
        <v>0</v>
      </c>
      <c r="G203" s="3">
        <f t="shared" si="39"/>
        <v>0</v>
      </c>
      <c r="H203" s="22">
        <f t="shared" si="40"/>
        <v>0</v>
      </c>
    </row>
    <row r="204" spans="1:8" x14ac:dyDescent="0.15">
      <c r="A204" s="3">
        <f t="shared" si="35"/>
        <v>0</v>
      </c>
      <c r="B204" s="19">
        <f t="shared" si="36"/>
        <v>0</v>
      </c>
      <c r="E204" s="15">
        <f t="shared" si="37"/>
        <v>4.9999999999999989E-2</v>
      </c>
      <c r="F204" s="3">
        <f t="shared" si="38"/>
        <v>0</v>
      </c>
      <c r="G204" s="3">
        <f t="shared" si="39"/>
        <v>0</v>
      </c>
      <c r="H204" s="22">
        <f t="shared" si="40"/>
        <v>0</v>
      </c>
    </row>
    <row r="205" spans="1:8" x14ac:dyDescent="0.15">
      <c r="A205" s="3">
        <f t="shared" si="35"/>
        <v>0</v>
      </c>
      <c r="B205" s="19">
        <f t="shared" si="36"/>
        <v>0</v>
      </c>
      <c r="E205" s="15">
        <f t="shared" si="37"/>
        <v>4.9999999999999989E-2</v>
      </c>
      <c r="F205" s="3">
        <f t="shared" si="38"/>
        <v>0</v>
      </c>
      <c r="G205" s="3">
        <f t="shared" si="39"/>
        <v>0</v>
      </c>
      <c r="H205" s="22">
        <f t="shared" si="40"/>
        <v>0</v>
      </c>
    </row>
    <row r="206" spans="1:8" x14ac:dyDescent="0.15">
      <c r="A206" s="3">
        <f t="shared" si="35"/>
        <v>0</v>
      </c>
      <c r="B206" s="19">
        <f t="shared" si="36"/>
        <v>0</v>
      </c>
      <c r="E206" s="15">
        <f t="shared" si="37"/>
        <v>4.9999999999999989E-2</v>
      </c>
      <c r="F206" s="3">
        <f t="shared" si="38"/>
        <v>0</v>
      </c>
      <c r="G206" s="3">
        <f t="shared" si="39"/>
        <v>0</v>
      </c>
      <c r="H206" s="22">
        <f t="shared" si="40"/>
        <v>0</v>
      </c>
    </row>
    <row r="207" spans="1:8" x14ac:dyDescent="0.15">
      <c r="A207" s="3">
        <f t="shared" si="35"/>
        <v>0</v>
      </c>
      <c r="B207" s="19">
        <f t="shared" si="36"/>
        <v>0</v>
      </c>
      <c r="E207" s="15">
        <f t="shared" si="37"/>
        <v>4.9999999999999989E-2</v>
      </c>
      <c r="F207" s="3">
        <f t="shared" si="38"/>
        <v>0</v>
      </c>
      <c r="G207" s="3">
        <f t="shared" si="39"/>
        <v>0</v>
      </c>
      <c r="H207" s="22">
        <f t="shared" si="40"/>
        <v>0</v>
      </c>
    </row>
    <row r="208" spans="1:8" x14ac:dyDescent="0.15">
      <c r="A208" s="3">
        <f t="shared" si="35"/>
        <v>0</v>
      </c>
      <c r="B208" s="19">
        <f t="shared" si="36"/>
        <v>0</v>
      </c>
      <c r="E208" s="15">
        <f t="shared" si="37"/>
        <v>4.9999999999999989E-2</v>
      </c>
      <c r="F208" s="3">
        <f t="shared" si="38"/>
        <v>0</v>
      </c>
      <c r="G208" s="3">
        <f t="shared" si="39"/>
        <v>0</v>
      </c>
      <c r="H208" s="22">
        <f t="shared" si="40"/>
        <v>0</v>
      </c>
    </row>
    <row r="209" spans="1:9" x14ac:dyDescent="0.15">
      <c r="A209" s="3">
        <f t="shared" si="35"/>
        <v>0</v>
      </c>
      <c r="B209" s="19">
        <f t="shared" si="36"/>
        <v>0</v>
      </c>
      <c r="E209" s="15">
        <f t="shared" si="37"/>
        <v>4.9999999999999989E-2</v>
      </c>
      <c r="F209" s="3">
        <f t="shared" si="38"/>
        <v>0</v>
      </c>
      <c r="G209" s="3">
        <f t="shared" si="39"/>
        <v>0</v>
      </c>
      <c r="H209" s="22">
        <f t="shared" si="40"/>
        <v>0</v>
      </c>
    </row>
    <row r="210" spans="1:9" x14ac:dyDescent="0.15">
      <c r="A210" s="3">
        <f>B210*60</f>
        <v>0</v>
      </c>
      <c r="B210" s="19">
        <f>IF(C210&gt;B$9,(C210-B$9)*1440,0)</f>
        <v>0</v>
      </c>
      <c r="E210" s="15">
        <f>D210-$F$3</f>
        <v>4.9999999999999989E-2</v>
      </c>
      <c r="F210" s="3">
        <f t="shared" si="38"/>
        <v>0</v>
      </c>
      <c r="G210" s="3">
        <f t="shared" si="39"/>
        <v>0</v>
      </c>
      <c r="H210" s="22">
        <f t="shared" si="40"/>
        <v>0</v>
      </c>
    </row>
    <row r="212" spans="1:9" x14ac:dyDescent="0.15">
      <c r="H212" s="22">
        <f>SUM(H19:H210)</f>
        <v>25.780000000000005</v>
      </c>
      <c r="I212" t="s">
        <v>49</v>
      </c>
    </row>
    <row r="213" spans="1:9" x14ac:dyDescent="0.15">
      <c r="H213" s="22">
        <f>H212*5</f>
        <v>128.90000000000003</v>
      </c>
      <c r="I213" t="s">
        <v>50</v>
      </c>
    </row>
  </sheetData>
  <phoneticPr fontId="0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13"/>
  <sheetViews>
    <sheetView workbookViewId="0">
      <pane ySplit="10300" topLeftCell="A203"/>
      <selection activeCell="B4" sqref="B4"/>
      <selection pane="bottomLeft" activeCell="E49" sqref="E49:E66"/>
    </sheetView>
  </sheetViews>
  <sheetFormatPr baseColWidth="10" defaultColWidth="11" defaultRowHeight="13" x14ac:dyDescent="0.15"/>
  <cols>
    <col min="1" max="1" width="14.33203125" customWidth="1"/>
    <col min="2" max="2" width="17.5" customWidth="1"/>
    <col min="3" max="3" width="18.33203125" customWidth="1"/>
    <col min="4" max="4" width="6.83203125" customWidth="1"/>
    <col min="5" max="5" width="7.5" customWidth="1"/>
    <col min="6" max="6" width="6.83203125" customWidth="1"/>
    <col min="7" max="7" width="9.5" customWidth="1"/>
    <col min="8" max="8" width="7.83203125" customWidth="1"/>
  </cols>
  <sheetData>
    <row r="1" spans="1:15" x14ac:dyDescent="0.15">
      <c r="A1" s="27" t="s">
        <v>53</v>
      </c>
      <c r="J1" t="s">
        <v>0</v>
      </c>
      <c r="L1" t="s">
        <v>1</v>
      </c>
    </row>
    <row r="2" spans="1:15" x14ac:dyDescent="0.15">
      <c r="B2" s="27" t="s">
        <v>19</v>
      </c>
      <c r="C2" s="27"/>
      <c r="E2" s="4" t="s">
        <v>7</v>
      </c>
      <c r="F2" s="5" t="e">
        <f>SUM(G19:G203)</f>
        <v>#DIV/0!</v>
      </c>
      <c r="J2" s="1" t="s">
        <v>2</v>
      </c>
    </row>
    <row r="3" spans="1:15" ht="17" x14ac:dyDescent="0.3">
      <c r="A3" s="10" t="s">
        <v>14</v>
      </c>
      <c r="B3" s="12" t="e">
        <f>B5*0.2*1000000/F2</f>
        <v>#DIV/0!</v>
      </c>
      <c r="C3" s="11" t="s">
        <v>12</v>
      </c>
      <c r="E3" s="16" t="s">
        <v>22</v>
      </c>
      <c r="F3" s="17" t="e">
        <f>AVERAGE(D18:D35)</f>
        <v>#DIV/0!</v>
      </c>
      <c r="G3" s="28">
        <f>MIN(B18:B210)</f>
        <v>0</v>
      </c>
      <c r="H3" s="20" t="s">
        <v>24</v>
      </c>
      <c r="J3" s="2" t="s">
        <v>21</v>
      </c>
      <c r="K3" t="s">
        <v>20</v>
      </c>
    </row>
    <row r="4" spans="1:15" ht="17" x14ac:dyDescent="0.3">
      <c r="A4" s="10" t="s">
        <v>14</v>
      </c>
      <c r="B4" s="41" t="e">
        <f>B3*0.0353147</f>
        <v>#DIV/0!</v>
      </c>
      <c r="C4" s="11" t="s">
        <v>13</v>
      </c>
      <c r="F4" s="17" t="e">
        <f>F3</f>
        <v>#DIV/0!</v>
      </c>
      <c r="G4" s="28">
        <f>MAX(B18:B210)</f>
        <v>0</v>
      </c>
      <c r="H4" s="20" t="s">
        <v>23</v>
      </c>
      <c r="J4" s="2" t="s">
        <v>3</v>
      </c>
      <c r="K4" t="s">
        <v>4</v>
      </c>
    </row>
    <row r="5" spans="1:15" x14ac:dyDescent="0.15">
      <c r="A5" s="7" t="s">
        <v>15</v>
      </c>
      <c r="B5" s="29"/>
      <c r="C5" t="s">
        <v>40</v>
      </c>
      <c r="D5" s="30" t="s">
        <v>30</v>
      </c>
      <c r="F5" s="6"/>
      <c r="G5" s="6"/>
      <c r="H5" s="6"/>
      <c r="J5" s="2" t="s">
        <v>5</v>
      </c>
      <c r="K5" t="s">
        <v>6</v>
      </c>
    </row>
    <row r="6" spans="1:15" x14ac:dyDescent="0.15">
      <c r="A6" s="7" t="s">
        <v>41</v>
      </c>
      <c r="B6" s="29"/>
      <c r="C6" t="s">
        <v>42</v>
      </c>
      <c r="D6" s="30" t="s">
        <v>46</v>
      </c>
      <c r="F6" s="6"/>
      <c r="G6" s="6"/>
      <c r="H6" s="6"/>
      <c r="J6" s="2"/>
    </row>
    <row r="7" spans="1:15" x14ac:dyDescent="0.15">
      <c r="A7" s="7" t="s">
        <v>45</v>
      </c>
      <c r="B7" s="31" t="e">
        <f>(B5*0.2)/(B6+(0.001*B5/1.19))</f>
        <v>#DIV/0!</v>
      </c>
      <c r="C7" t="s">
        <v>44</v>
      </c>
      <c r="D7" s="30" t="s">
        <v>47</v>
      </c>
      <c r="F7" s="6"/>
      <c r="G7" s="6"/>
      <c r="H7" s="6"/>
      <c r="J7" s="2"/>
    </row>
    <row r="8" spans="1:15" x14ac:dyDescent="0.15">
      <c r="A8" s="7" t="s">
        <v>43</v>
      </c>
      <c r="B8" s="32"/>
      <c r="C8" t="s">
        <v>44</v>
      </c>
      <c r="D8" s="30"/>
      <c r="F8" s="6"/>
      <c r="G8" s="6"/>
      <c r="H8" s="6"/>
      <c r="J8" s="23"/>
      <c r="K8" s="23"/>
      <c r="M8" s="23"/>
      <c r="N8" s="23"/>
      <c r="O8" s="23"/>
    </row>
    <row r="9" spans="1:15" x14ac:dyDescent="0.15">
      <c r="A9" s="7" t="s">
        <v>27</v>
      </c>
      <c r="B9" s="32"/>
      <c r="C9" s="33"/>
      <c r="D9" s="34" t="s">
        <v>26</v>
      </c>
      <c r="F9" s="6"/>
      <c r="G9" s="6"/>
      <c r="H9" s="6"/>
      <c r="J9" s="24"/>
      <c r="K9" s="25"/>
      <c r="L9" s="26"/>
      <c r="M9" s="15"/>
      <c r="N9" s="24"/>
      <c r="O9" s="24"/>
    </row>
    <row r="10" spans="1:15" x14ac:dyDescent="0.15">
      <c r="A10" s="7" t="s">
        <v>28</v>
      </c>
      <c r="B10" s="35"/>
      <c r="C10" s="33"/>
      <c r="D10" s="30" t="s">
        <v>29</v>
      </c>
      <c r="F10" s="6"/>
      <c r="G10" s="6"/>
      <c r="H10" s="6"/>
      <c r="J10" s="2"/>
    </row>
    <row r="11" spans="1:15" x14ac:dyDescent="0.15">
      <c r="A11" s="7" t="s">
        <v>37</v>
      </c>
      <c r="B11" s="36"/>
      <c r="D11" s="30" t="s">
        <v>34</v>
      </c>
      <c r="F11" s="6"/>
      <c r="G11" s="6"/>
      <c r="H11" s="6"/>
      <c r="J11" s="2"/>
    </row>
    <row r="12" spans="1:15" x14ac:dyDescent="0.15">
      <c r="A12" s="7" t="s">
        <v>38</v>
      </c>
      <c r="B12" s="36"/>
      <c r="D12" s="30" t="s">
        <v>35</v>
      </c>
      <c r="F12" s="6"/>
      <c r="G12" s="6"/>
      <c r="H12" s="6"/>
      <c r="J12" s="2"/>
    </row>
    <row r="13" spans="1:15" x14ac:dyDescent="0.15">
      <c r="A13" s="7" t="s">
        <v>39</v>
      </c>
      <c r="B13" s="36"/>
      <c r="D13" s="30" t="s">
        <v>36</v>
      </c>
      <c r="F13" s="6"/>
      <c r="G13" s="6"/>
      <c r="H13" s="6"/>
      <c r="J13" s="2"/>
    </row>
    <row r="14" spans="1:15" x14ac:dyDescent="0.15">
      <c r="A14" s="7" t="s">
        <v>52</v>
      </c>
      <c r="B14" s="37"/>
      <c r="C14" s="30" t="s">
        <v>33</v>
      </c>
      <c r="D14" s="33" t="s">
        <v>51</v>
      </c>
      <c r="F14" s="6"/>
      <c r="G14" s="6"/>
      <c r="H14" s="6"/>
      <c r="J14" s="2"/>
    </row>
    <row r="15" spans="1:15" x14ac:dyDescent="0.15">
      <c r="A15" s="38" t="s">
        <v>31</v>
      </c>
      <c r="B15" s="39">
        <v>3</v>
      </c>
      <c r="C15" s="33"/>
      <c r="D15" s="30" t="s">
        <v>32</v>
      </c>
      <c r="F15" s="6"/>
      <c r="G15" s="6"/>
      <c r="H15" s="6"/>
      <c r="J15" s="2"/>
    </row>
    <row r="16" spans="1:15" x14ac:dyDescent="0.15">
      <c r="A16" s="34" t="s">
        <v>8</v>
      </c>
      <c r="B16" s="6"/>
      <c r="C16" s="6"/>
      <c r="D16" s="6"/>
      <c r="E16" s="6"/>
      <c r="F16" s="6"/>
      <c r="G16" s="6"/>
      <c r="H16" s="6"/>
    </row>
    <row r="17" spans="1:8" ht="56" x14ac:dyDescent="0.15">
      <c r="A17" s="8" t="s">
        <v>17</v>
      </c>
      <c r="B17" s="14" t="s">
        <v>16</v>
      </c>
      <c r="C17" s="18" t="s">
        <v>25</v>
      </c>
      <c r="D17" s="14" t="s">
        <v>18</v>
      </c>
      <c r="E17" s="8" t="s">
        <v>9</v>
      </c>
      <c r="F17" s="9" t="s">
        <v>10</v>
      </c>
      <c r="G17" s="8" t="s">
        <v>11</v>
      </c>
      <c r="H17" s="21" t="s">
        <v>48</v>
      </c>
    </row>
    <row r="18" spans="1:8" x14ac:dyDescent="0.15">
      <c r="A18" s="3">
        <f t="shared" ref="A18:A49" si="0">B18*60</f>
        <v>0</v>
      </c>
      <c r="B18" s="19">
        <f t="shared" ref="B18:B49" si="1">IF(C18&gt;B$9,(C18-B$9)*1440,0)</f>
        <v>0</v>
      </c>
      <c r="E18" s="15" t="e">
        <f t="shared" ref="E18:E49" si="2">D18-$F$3</f>
        <v>#DIV/0!</v>
      </c>
    </row>
    <row r="19" spans="1:8" x14ac:dyDescent="0.15">
      <c r="A19" s="3">
        <f t="shared" si="0"/>
        <v>0</v>
      </c>
      <c r="B19" s="19">
        <f t="shared" si="1"/>
        <v>0</v>
      </c>
      <c r="E19" s="15" t="e">
        <f t="shared" si="2"/>
        <v>#DIV/0!</v>
      </c>
      <c r="F19" s="3">
        <f t="shared" ref="F19:F50" si="3">IF(A20&gt;0,(A20-A18)/2,0)</f>
        <v>0</v>
      </c>
      <c r="G19" s="3" t="e">
        <f t="shared" ref="G19:G50" si="4">IF((F20-F19&gt;-0.01),E19*F19,0)</f>
        <v>#DIV/0!</v>
      </c>
      <c r="H19" s="22" t="e">
        <f t="shared" ref="H19:H50" si="5">G19*$B$3/10^6</f>
        <v>#DIV/0!</v>
      </c>
    </row>
    <row r="20" spans="1:8" x14ac:dyDescent="0.15">
      <c r="A20" s="3">
        <f t="shared" si="0"/>
        <v>0</v>
      </c>
      <c r="B20" s="19">
        <f t="shared" si="1"/>
        <v>0</v>
      </c>
      <c r="E20" s="15" t="e">
        <f t="shared" si="2"/>
        <v>#DIV/0!</v>
      </c>
      <c r="F20" s="3">
        <f t="shared" si="3"/>
        <v>0</v>
      </c>
      <c r="G20" s="3" t="e">
        <f t="shared" si="4"/>
        <v>#DIV/0!</v>
      </c>
      <c r="H20" s="22" t="e">
        <f t="shared" si="5"/>
        <v>#DIV/0!</v>
      </c>
    </row>
    <row r="21" spans="1:8" x14ac:dyDescent="0.15">
      <c r="A21" s="3">
        <f t="shared" si="0"/>
        <v>0</v>
      </c>
      <c r="B21" s="19">
        <f t="shared" si="1"/>
        <v>0</v>
      </c>
      <c r="E21" s="15" t="e">
        <f t="shared" si="2"/>
        <v>#DIV/0!</v>
      </c>
      <c r="F21" s="3">
        <f t="shared" si="3"/>
        <v>0</v>
      </c>
      <c r="G21" s="3" t="e">
        <f t="shared" si="4"/>
        <v>#DIV/0!</v>
      </c>
      <c r="H21" s="22" t="e">
        <f t="shared" si="5"/>
        <v>#DIV/0!</v>
      </c>
    </row>
    <row r="22" spans="1:8" x14ac:dyDescent="0.15">
      <c r="A22" s="3">
        <f t="shared" si="0"/>
        <v>0</v>
      </c>
      <c r="B22" s="19">
        <f t="shared" si="1"/>
        <v>0</v>
      </c>
      <c r="E22" s="15" t="e">
        <f t="shared" si="2"/>
        <v>#DIV/0!</v>
      </c>
      <c r="F22" s="3">
        <f t="shared" si="3"/>
        <v>0</v>
      </c>
      <c r="G22" s="3" t="e">
        <f t="shared" si="4"/>
        <v>#DIV/0!</v>
      </c>
      <c r="H22" s="22" t="e">
        <f t="shared" si="5"/>
        <v>#DIV/0!</v>
      </c>
    </row>
    <row r="23" spans="1:8" x14ac:dyDescent="0.15">
      <c r="A23" s="3">
        <f t="shared" si="0"/>
        <v>0</v>
      </c>
      <c r="B23" s="19">
        <f t="shared" si="1"/>
        <v>0</v>
      </c>
      <c r="E23" s="15" t="e">
        <f t="shared" si="2"/>
        <v>#DIV/0!</v>
      </c>
      <c r="F23" s="3">
        <f t="shared" si="3"/>
        <v>0</v>
      </c>
      <c r="G23" s="3" t="e">
        <f t="shared" si="4"/>
        <v>#DIV/0!</v>
      </c>
      <c r="H23" s="22" t="e">
        <f t="shared" si="5"/>
        <v>#DIV/0!</v>
      </c>
    </row>
    <row r="24" spans="1:8" x14ac:dyDescent="0.15">
      <c r="A24" s="3">
        <f t="shared" si="0"/>
        <v>0</v>
      </c>
      <c r="B24" s="19">
        <f t="shared" si="1"/>
        <v>0</v>
      </c>
      <c r="E24" s="15" t="e">
        <f t="shared" si="2"/>
        <v>#DIV/0!</v>
      </c>
      <c r="F24" s="3">
        <f t="shared" si="3"/>
        <v>0</v>
      </c>
      <c r="G24" s="3" t="e">
        <f t="shared" si="4"/>
        <v>#DIV/0!</v>
      </c>
      <c r="H24" s="22" t="e">
        <f t="shared" si="5"/>
        <v>#DIV/0!</v>
      </c>
    </row>
    <row r="25" spans="1:8" x14ac:dyDescent="0.15">
      <c r="A25" s="3">
        <f t="shared" si="0"/>
        <v>0</v>
      </c>
      <c r="B25" s="19">
        <f t="shared" si="1"/>
        <v>0</v>
      </c>
      <c r="E25" s="15" t="e">
        <f t="shared" si="2"/>
        <v>#DIV/0!</v>
      </c>
      <c r="F25" s="3">
        <f t="shared" si="3"/>
        <v>0</v>
      </c>
      <c r="G25" s="3" t="e">
        <f t="shared" si="4"/>
        <v>#DIV/0!</v>
      </c>
      <c r="H25" s="22" t="e">
        <f t="shared" si="5"/>
        <v>#DIV/0!</v>
      </c>
    </row>
    <row r="26" spans="1:8" x14ac:dyDescent="0.15">
      <c r="A26" s="3">
        <f t="shared" si="0"/>
        <v>0</v>
      </c>
      <c r="B26" s="19">
        <f t="shared" si="1"/>
        <v>0</v>
      </c>
      <c r="E26" s="15" t="e">
        <f t="shared" si="2"/>
        <v>#DIV/0!</v>
      </c>
      <c r="F26" s="3">
        <f t="shared" si="3"/>
        <v>0</v>
      </c>
      <c r="G26" s="3" t="e">
        <f t="shared" si="4"/>
        <v>#DIV/0!</v>
      </c>
      <c r="H26" s="22" t="e">
        <f t="shared" si="5"/>
        <v>#DIV/0!</v>
      </c>
    </row>
    <row r="27" spans="1:8" x14ac:dyDescent="0.15">
      <c r="A27" s="3">
        <f t="shared" si="0"/>
        <v>0</v>
      </c>
      <c r="B27" s="19">
        <f t="shared" si="1"/>
        <v>0</v>
      </c>
      <c r="E27" s="15" t="e">
        <f t="shared" si="2"/>
        <v>#DIV/0!</v>
      </c>
      <c r="F27" s="3">
        <f t="shared" si="3"/>
        <v>0</v>
      </c>
      <c r="G27" s="3" t="e">
        <f t="shared" si="4"/>
        <v>#DIV/0!</v>
      </c>
      <c r="H27" s="22" t="e">
        <f t="shared" si="5"/>
        <v>#DIV/0!</v>
      </c>
    </row>
    <row r="28" spans="1:8" x14ac:dyDescent="0.15">
      <c r="A28" s="3">
        <f t="shared" si="0"/>
        <v>0</v>
      </c>
      <c r="B28" s="19">
        <f t="shared" si="1"/>
        <v>0</v>
      </c>
      <c r="E28" s="15" t="e">
        <f t="shared" si="2"/>
        <v>#DIV/0!</v>
      </c>
      <c r="F28" s="3">
        <f t="shared" si="3"/>
        <v>0</v>
      </c>
      <c r="G28" s="3" t="e">
        <f t="shared" si="4"/>
        <v>#DIV/0!</v>
      </c>
      <c r="H28" s="22" t="e">
        <f t="shared" si="5"/>
        <v>#DIV/0!</v>
      </c>
    </row>
    <row r="29" spans="1:8" x14ac:dyDescent="0.15">
      <c r="A29" s="3">
        <f t="shared" si="0"/>
        <v>0</v>
      </c>
      <c r="B29" s="19">
        <f t="shared" si="1"/>
        <v>0</v>
      </c>
      <c r="E29" s="15" t="e">
        <f t="shared" si="2"/>
        <v>#DIV/0!</v>
      </c>
      <c r="F29" s="3">
        <f t="shared" si="3"/>
        <v>0</v>
      </c>
      <c r="G29" s="3" t="e">
        <f t="shared" si="4"/>
        <v>#DIV/0!</v>
      </c>
      <c r="H29" s="22" t="e">
        <f t="shared" si="5"/>
        <v>#DIV/0!</v>
      </c>
    </row>
    <row r="30" spans="1:8" x14ac:dyDescent="0.15">
      <c r="A30" s="3">
        <f t="shared" si="0"/>
        <v>0</v>
      </c>
      <c r="B30" s="19">
        <f t="shared" si="1"/>
        <v>0</v>
      </c>
      <c r="E30" s="15" t="e">
        <f t="shared" si="2"/>
        <v>#DIV/0!</v>
      </c>
      <c r="F30" s="3">
        <f t="shared" si="3"/>
        <v>0</v>
      </c>
      <c r="G30" s="3" t="e">
        <f t="shared" si="4"/>
        <v>#DIV/0!</v>
      </c>
      <c r="H30" s="22" t="e">
        <f t="shared" si="5"/>
        <v>#DIV/0!</v>
      </c>
    </row>
    <row r="31" spans="1:8" x14ac:dyDescent="0.15">
      <c r="A31" s="3">
        <f t="shared" si="0"/>
        <v>0</v>
      </c>
      <c r="B31" s="19">
        <f t="shared" si="1"/>
        <v>0</v>
      </c>
      <c r="E31" s="15" t="e">
        <f t="shared" si="2"/>
        <v>#DIV/0!</v>
      </c>
      <c r="F31" s="3">
        <f t="shared" si="3"/>
        <v>0</v>
      </c>
      <c r="G31" s="3" t="e">
        <f t="shared" si="4"/>
        <v>#DIV/0!</v>
      </c>
      <c r="H31" s="22" t="e">
        <f t="shared" si="5"/>
        <v>#DIV/0!</v>
      </c>
    </row>
    <row r="32" spans="1:8" x14ac:dyDescent="0.15">
      <c r="A32" s="3">
        <f t="shared" si="0"/>
        <v>0</v>
      </c>
      <c r="B32" s="19">
        <f t="shared" si="1"/>
        <v>0</v>
      </c>
      <c r="E32" s="15" t="e">
        <f t="shared" si="2"/>
        <v>#DIV/0!</v>
      </c>
      <c r="F32" s="3">
        <f t="shared" si="3"/>
        <v>0</v>
      </c>
      <c r="G32" s="3" t="e">
        <f t="shared" si="4"/>
        <v>#DIV/0!</v>
      </c>
      <c r="H32" s="22" t="e">
        <f t="shared" si="5"/>
        <v>#DIV/0!</v>
      </c>
    </row>
    <row r="33" spans="1:8" x14ac:dyDescent="0.15">
      <c r="A33" s="3">
        <f t="shared" si="0"/>
        <v>0</v>
      </c>
      <c r="B33" s="19">
        <f t="shared" si="1"/>
        <v>0</v>
      </c>
      <c r="E33" s="15" t="e">
        <f t="shared" si="2"/>
        <v>#DIV/0!</v>
      </c>
      <c r="F33" s="3">
        <f t="shared" si="3"/>
        <v>0</v>
      </c>
      <c r="G33" s="3" t="e">
        <f t="shared" si="4"/>
        <v>#DIV/0!</v>
      </c>
      <c r="H33" s="22" t="e">
        <f t="shared" si="5"/>
        <v>#DIV/0!</v>
      </c>
    </row>
    <row r="34" spans="1:8" x14ac:dyDescent="0.15">
      <c r="A34" s="3">
        <f t="shared" si="0"/>
        <v>0</v>
      </c>
      <c r="B34" s="19">
        <f t="shared" si="1"/>
        <v>0</v>
      </c>
      <c r="E34" s="15" t="e">
        <f t="shared" si="2"/>
        <v>#DIV/0!</v>
      </c>
      <c r="F34" s="3">
        <f t="shared" si="3"/>
        <v>0</v>
      </c>
      <c r="G34" s="3" t="e">
        <f t="shared" si="4"/>
        <v>#DIV/0!</v>
      </c>
      <c r="H34" s="22" t="e">
        <f t="shared" si="5"/>
        <v>#DIV/0!</v>
      </c>
    </row>
    <row r="35" spans="1:8" x14ac:dyDescent="0.15">
      <c r="A35" s="3">
        <f t="shared" si="0"/>
        <v>0</v>
      </c>
      <c r="B35" s="19">
        <f t="shared" si="1"/>
        <v>0</v>
      </c>
      <c r="E35" s="15" t="e">
        <f t="shared" si="2"/>
        <v>#DIV/0!</v>
      </c>
      <c r="F35" s="3">
        <f t="shared" si="3"/>
        <v>0</v>
      </c>
      <c r="G35" s="3" t="e">
        <f t="shared" si="4"/>
        <v>#DIV/0!</v>
      </c>
      <c r="H35" s="22" t="e">
        <f t="shared" si="5"/>
        <v>#DIV/0!</v>
      </c>
    </row>
    <row r="36" spans="1:8" x14ac:dyDescent="0.15">
      <c r="A36" s="3">
        <f t="shared" si="0"/>
        <v>0</v>
      </c>
      <c r="B36" s="19">
        <f t="shared" si="1"/>
        <v>0</v>
      </c>
      <c r="E36" s="15" t="e">
        <f t="shared" si="2"/>
        <v>#DIV/0!</v>
      </c>
      <c r="F36" s="3">
        <f t="shared" si="3"/>
        <v>0</v>
      </c>
      <c r="G36" s="3" t="e">
        <f t="shared" si="4"/>
        <v>#DIV/0!</v>
      </c>
      <c r="H36" s="22" t="e">
        <f t="shared" si="5"/>
        <v>#DIV/0!</v>
      </c>
    </row>
    <row r="37" spans="1:8" x14ac:dyDescent="0.15">
      <c r="A37" s="3">
        <f t="shared" si="0"/>
        <v>0</v>
      </c>
      <c r="B37" s="19">
        <f t="shared" si="1"/>
        <v>0</v>
      </c>
      <c r="E37" s="15" t="e">
        <f t="shared" si="2"/>
        <v>#DIV/0!</v>
      </c>
      <c r="F37" s="3">
        <f t="shared" si="3"/>
        <v>0</v>
      </c>
      <c r="G37" s="3" t="e">
        <f t="shared" si="4"/>
        <v>#DIV/0!</v>
      </c>
      <c r="H37" s="22" t="e">
        <f t="shared" si="5"/>
        <v>#DIV/0!</v>
      </c>
    </row>
    <row r="38" spans="1:8" x14ac:dyDescent="0.15">
      <c r="A38" s="3">
        <f t="shared" si="0"/>
        <v>0</v>
      </c>
      <c r="B38" s="19">
        <f t="shared" si="1"/>
        <v>0</v>
      </c>
      <c r="E38" s="15" t="e">
        <f t="shared" si="2"/>
        <v>#DIV/0!</v>
      </c>
      <c r="F38" s="3">
        <f t="shared" si="3"/>
        <v>0</v>
      </c>
      <c r="G38" s="3" t="e">
        <f t="shared" si="4"/>
        <v>#DIV/0!</v>
      </c>
      <c r="H38" s="22" t="e">
        <f t="shared" si="5"/>
        <v>#DIV/0!</v>
      </c>
    </row>
    <row r="39" spans="1:8" x14ac:dyDescent="0.15">
      <c r="A39" s="3">
        <f t="shared" si="0"/>
        <v>0</v>
      </c>
      <c r="B39" s="19">
        <f t="shared" si="1"/>
        <v>0</v>
      </c>
      <c r="E39" s="15" t="e">
        <f t="shared" si="2"/>
        <v>#DIV/0!</v>
      </c>
      <c r="F39" s="3">
        <f t="shared" si="3"/>
        <v>0</v>
      </c>
      <c r="G39" s="3" t="e">
        <f t="shared" si="4"/>
        <v>#DIV/0!</v>
      </c>
      <c r="H39" s="22" t="e">
        <f t="shared" si="5"/>
        <v>#DIV/0!</v>
      </c>
    </row>
    <row r="40" spans="1:8" x14ac:dyDescent="0.15">
      <c r="A40" s="3">
        <f t="shared" si="0"/>
        <v>0</v>
      </c>
      <c r="B40" s="19">
        <f t="shared" si="1"/>
        <v>0</v>
      </c>
      <c r="E40" s="15" t="e">
        <f t="shared" si="2"/>
        <v>#DIV/0!</v>
      </c>
      <c r="F40" s="3">
        <f t="shared" si="3"/>
        <v>0</v>
      </c>
      <c r="G40" s="3" t="e">
        <f t="shared" si="4"/>
        <v>#DIV/0!</v>
      </c>
      <c r="H40" s="22" t="e">
        <f t="shared" si="5"/>
        <v>#DIV/0!</v>
      </c>
    </row>
    <row r="41" spans="1:8" x14ac:dyDescent="0.15">
      <c r="A41" s="3">
        <f t="shared" si="0"/>
        <v>0</v>
      </c>
      <c r="B41" s="19">
        <f t="shared" si="1"/>
        <v>0</v>
      </c>
      <c r="E41" s="15" t="e">
        <f t="shared" si="2"/>
        <v>#DIV/0!</v>
      </c>
      <c r="F41" s="3">
        <f t="shared" si="3"/>
        <v>0</v>
      </c>
      <c r="G41" s="3" t="e">
        <f t="shared" si="4"/>
        <v>#DIV/0!</v>
      </c>
      <c r="H41" s="22" t="e">
        <f t="shared" si="5"/>
        <v>#DIV/0!</v>
      </c>
    </row>
    <row r="42" spans="1:8" x14ac:dyDescent="0.15">
      <c r="A42" s="3">
        <f t="shared" si="0"/>
        <v>0</v>
      </c>
      <c r="B42" s="19">
        <f t="shared" si="1"/>
        <v>0</v>
      </c>
      <c r="E42" s="15" t="e">
        <f t="shared" si="2"/>
        <v>#DIV/0!</v>
      </c>
      <c r="F42" s="3">
        <f t="shared" si="3"/>
        <v>0</v>
      </c>
      <c r="G42" s="3" t="e">
        <f t="shared" si="4"/>
        <v>#DIV/0!</v>
      </c>
      <c r="H42" s="22" t="e">
        <f t="shared" si="5"/>
        <v>#DIV/0!</v>
      </c>
    </row>
    <row r="43" spans="1:8" x14ac:dyDescent="0.15">
      <c r="A43" s="3">
        <f t="shared" si="0"/>
        <v>0</v>
      </c>
      <c r="B43" s="19">
        <f t="shared" si="1"/>
        <v>0</v>
      </c>
      <c r="E43" s="15" t="e">
        <f t="shared" si="2"/>
        <v>#DIV/0!</v>
      </c>
      <c r="F43" s="3">
        <f t="shared" si="3"/>
        <v>0</v>
      </c>
      <c r="G43" s="3" t="e">
        <f t="shared" si="4"/>
        <v>#DIV/0!</v>
      </c>
      <c r="H43" s="22" t="e">
        <f t="shared" si="5"/>
        <v>#DIV/0!</v>
      </c>
    </row>
    <row r="44" spans="1:8" x14ac:dyDescent="0.15">
      <c r="A44" s="3">
        <f t="shared" si="0"/>
        <v>0</v>
      </c>
      <c r="B44" s="19">
        <f t="shared" si="1"/>
        <v>0</v>
      </c>
      <c r="E44" s="15" t="e">
        <f t="shared" si="2"/>
        <v>#DIV/0!</v>
      </c>
      <c r="F44" s="3">
        <f t="shared" si="3"/>
        <v>0</v>
      </c>
      <c r="G44" s="3" t="e">
        <f t="shared" si="4"/>
        <v>#DIV/0!</v>
      </c>
      <c r="H44" s="22" t="e">
        <f t="shared" si="5"/>
        <v>#DIV/0!</v>
      </c>
    </row>
    <row r="45" spans="1:8" x14ac:dyDescent="0.15">
      <c r="A45" s="3">
        <f t="shared" si="0"/>
        <v>0</v>
      </c>
      <c r="B45" s="19">
        <f t="shared" si="1"/>
        <v>0</v>
      </c>
      <c r="E45" s="15" t="e">
        <f t="shared" si="2"/>
        <v>#DIV/0!</v>
      </c>
      <c r="F45" s="3">
        <f t="shared" si="3"/>
        <v>0</v>
      </c>
      <c r="G45" s="3" t="e">
        <f t="shared" si="4"/>
        <v>#DIV/0!</v>
      </c>
      <c r="H45" s="22" t="e">
        <f t="shared" si="5"/>
        <v>#DIV/0!</v>
      </c>
    </row>
    <row r="46" spans="1:8" x14ac:dyDescent="0.15">
      <c r="A46" s="3">
        <f t="shared" si="0"/>
        <v>0</v>
      </c>
      <c r="B46" s="19">
        <f t="shared" si="1"/>
        <v>0</v>
      </c>
      <c r="E46" s="15" t="e">
        <f t="shared" si="2"/>
        <v>#DIV/0!</v>
      </c>
      <c r="F46" s="3">
        <f t="shared" si="3"/>
        <v>0</v>
      </c>
      <c r="G46" s="3" t="e">
        <f t="shared" si="4"/>
        <v>#DIV/0!</v>
      </c>
      <c r="H46" s="22" t="e">
        <f t="shared" si="5"/>
        <v>#DIV/0!</v>
      </c>
    </row>
    <row r="47" spans="1:8" x14ac:dyDescent="0.15">
      <c r="A47" s="3">
        <f t="shared" si="0"/>
        <v>0</v>
      </c>
      <c r="B47" s="19">
        <f t="shared" si="1"/>
        <v>0</v>
      </c>
      <c r="E47" s="15" t="e">
        <f t="shared" si="2"/>
        <v>#DIV/0!</v>
      </c>
      <c r="F47" s="3">
        <f t="shared" si="3"/>
        <v>0</v>
      </c>
      <c r="G47" s="3" t="e">
        <f t="shared" si="4"/>
        <v>#DIV/0!</v>
      </c>
      <c r="H47" s="22" t="e">
        <f t="shared" si="5"/>
        <v>#DIV/0!</v>
      </c>
    </row>
    <row r="48" spans="1:8" x14ac:dyDescent="0.15">
      <c r="A48" s="3">
        <f t="shared" si="0"/>
        <v>0</v>
      </c>
      <c r="B48" s="19">
        <f t="shared" si="1"/>
        <v>0</v>
      </c>
      <c r="E48" s="15" t="e">
        <f t="shared" si="2"/>
        <v>#DIV/0!</v>
      </c>
      <c r="F48" s="3">
        <f t="shared" si="3"/>
        <v>0</v>
      </c>
      <c r="G48" s="3" t="e">
        <f t="shared" si="4"/>
        <v>#DIV/0!</v>
      </c>
      <c r="H48" s="22" t="e">
        <f t="shared" si="5"/>
        <v>#DIV/0!</v>
      </c>
    </row>
    <row r="49" spans="1:8" x14ac:dyDescent="0.15">
      <c r="A49" s="3">
        <f t="shared" si="0"/>
        <v>0</v>
      </c>
      <c r="B49" s="19">
        <f t="shared" si="1"/>
        <v>0</v>
      </c>
      <c r="E49" s="15" t="e">
        <f t="shared" si="2"/>
        <v>#DIV/0!</v>
      </c>
      <c r="F49" s="3">
        <f t="shared" si="3"/>
        <v>0</v>
      </c>
      <c r="G49" s="3" t="e">
        <f t="shared" si="4"/>
        <v>#DIV/0!</v>
      </c>
      <c r="H49" s="22" t="e">
        <f t="shared" si="5"/>
        <v>#DIV/0!</v>
      </c>
    </row>
    <row r="50" spans="1:8" x14ac:dyDescent="0.15">
      <c r="A50" s="3">
        <f t="shared" ref="A50:A81" si="6">B50*60</f>
        <v>0</v>
      </c>
      <c r="B50" s="19">
        <f t="shared" ref="B50:B81" si="7">IF(C50&gt;B$9,(C50-B$9)*1440,0)</f>
        <v>0</v>
      </c>
      <c r="E50" s="15" t="e">
        <f t="shared" ref="E50:E81" si="8">D50-$F$3</f>
        <v>#DIV/0!</v>
      </c>
      <c r="F50" s="3">
        <f t="shared" si="3"/>
        <v>0</v>
      </c>
      <c r="G50" s="3" t="e">
        <f t="shared" si="4"/>
        <v>#DIV/0!</v>
      </c>
      <c r="H50" s="22" t="e">
        <f t="shared" si="5"/>
        <v>#DIV/0!</v>
      </c>
    </row>
    <row r="51" spans="1:8" x14ac:dyDescent="0.15">
      <c r="A51" s="3">
        <f t="shared" si="6"/>
        <v>0</v>
      </c>
      <c r="B51" s="19">
        <f t="shared" si="7"/>
        <v>0</v>
      </c>
      <c r="E51" s="15" t="e">
        <f t="shared" si="8"/>
        <v>#DIV/0!</v>
      </c>
      <c r="F51" s="3">
        <f t="shared" ref="F51:F82" si="9">IF(A52&gt;0,(A52-A50)/2,0)</f>
        <v>0</v>
      </c>
      <c r="G51" s="3" t="e">
        <f t="shared" ref="G51:G82" si="10">IF((F52-F51&gt;-0.01),E51*F51,0)</f>
        <v>#DIV/0!</v>
      </c>
      <c r="H51" s="22" t="e">
        <f t="shared" ref="H51:H82" si="11">G51*$B$3/10^6</f>
        <v>#DIV/0!</v>
      </c>
    </row>
    <row r="52" spans="1:8" x14ac:dyDescent="0.15">
      <c r="A52" s="3">
        <f t="shared" si="6"/>
        <v>0</v>
      </c>
      <c r="B52" s="19">
        <f t="shared" si="7"/>
        <v>0</v>
      </c>
      <c r="E52" s="15" t="e">
        <f t="shared" si="8"/>
        <v>#DIV/0!</v>
      </c>
      <c r="F52" s="3">
        <f t="shared" si="9"/>
        <v>0</v>
      </c>
      <c r="G52" s="3" t="e">
        <f t="shared" si="10"/>
        <v>#DIV/0!</v>
      </c>
      <c r="H52" s="22" t="e">
        <f t="shared" si="11"/>
        <v>#DIV/0!</v>
      </c>
    </row>
    <row r="53" spans="1:8" x14ac:dyDescent="0.15">
      <c r="A53" s="3">
        <f t="shared" si="6"/>
        <v>0</v>
      </c>
      <c r="B53" s="19">
        <f t="shared" si="7"/>
        <v>0</v>
      </c>
      <c r="E53" s="15" t="e">
        <f t="shared" si="8"/>
        <v>#DIV/0!</v>
      </c>
      <c r="F53" s="3">
        <f t="shared" si="9"/>
        <v>0</v>
      </c>
      <c r="G53" s="3" t="e">
        <f t="shared" si="10"/>
        <v>#DIV/0!</v>
      </c>
      <c r="H53" s="22" t="e">
        <f t="shared" si="11"/>
        <v>#DIV/0!</v>
      </c>
    </row>
    <row r="54" spans="1:8" x14ac:dyDescent="0.15">
      <c r="A54" s="3">
        <f t="shared" si="6"/>
        <v>0</v>
      </c>
      <c r="B54" s="19">
        <f t="shared" si="7"/>
        <v>0</v>
      </c>
      <c r="E54" s="15" t="e">
        <f t="shared" si="8"/>
        <v>#DIV/0!</v>
      </c>
      <c r="F54" s="3">
        <f t="shared" si="9"/>
        <v>0</v>
      </c>
      <c r="G54" s="3" t="e">
        <f t="shared" si="10"/>
        <v>#DIV/0!</v>
      </c>
      <c r="H54" s="22" t="e">
        <f t="shared" si="11"/>
        <v>#DIV/0!</v>
      </c>
    </row>
    <row r="55" spans="1:8" x14ac:dyDescent="0.15">
      <c r="A55" s="3">
        <f t="shared" si="6"/>
        <v>0</v>
      </c>
      <c r="B55" s="19">
        <f t="shared" si="7"/>
        <v>0</v>
      </c>
      <c r="E55" s="15" t="e">
        <f t="shared" si="8"/>
        <v>#DIV/0!</v>
      </c>
      <c r="F55" s="3">
        <f t="shared" si="9"/>
        <v>0</v>
      </c>
      <c r="G55" s="3" t="e">
        <f t="shared" si="10"/>
        <v>#DIV/0!</v>
      </c>
      <c r="H55" s="22" t="e">
        <f t="shared" si="11"/>
        <v>#DIV/0!</v>
      </c>
    </row>
    <row r="56" spans="1:8" x14ac:dyDescent="0.15">
      <c r="A56" s="3">
        <f t="shared" si="6"/>
        <v>0</v>
      </c>
      <c r="B56" s="19">
        <f t="shared" si="7"/>
        <v>0</v>
      </c>
      <c r="E56" s="15" t="e">
        <f t="shared" si="8"/>
        <v>#DIV/0!</v>
      </c>
      <c r="F56" s="3">
        <f t="shared" si="9"/>
        <v>0</v>
      </c>
      <c r="G56" s="3" t="e">
        <f t="shared" si="10"/>
        <v>#DIV/0!</v>
      </c>
      <c r="H56" s="22" t="e">
        <f t="shared" si="11"/>
        <v>#DIV/0!</v>
      </c>
    </row>
    <row r="57" spans="1:8" x14ac:dyDescent="0.15">
      <c r="A57" s="3">
        <f t="shared" si="6"/>
        <v>0</v>
      </c>
      <c r="B57" s="19">
        <f t="shared" si="7"/>
        <v>0</v>
      </c>
      <c r="E57" s="15" t="e">
        <f t="shared" si="8"/>
        <v>#DIV/0!</v>
      </c>
      <c r="F57" s="3">
        <f t="shared" si="9"/>
        <v>0</v>
      </c>
      <c r="G57" s="3" t="e">
        <f t="shared" si="10"/>
        <v>#DIV/0!</v>
      </c>
      <c r="H57" s="22" t="e">
        <f t="shared" si="11"/>
        <v>#DIV/0!</v>
      </c>
    </row>
    <row r="58" spans="1:8" x14ac:dyDescent="0.15">
      <c r="A58" s="3">
        <f t="shared" si="6"/>
        <v>0</v>
      </c>
      <c r="B58" s="19">
        <f t="shared" si="7"/>
        <v>0</v>
      </c>
      <c r="E58" s="15" t="e">
        <f t="shared" si="8"/>
        <v>#DIV/0!</v>
      </c>
      <c r="F58" s="3">
        <f t="shared" si="9"/>
        <v>0</v>
      </c>
      <c r="G58" s="3" t="e">
        <f t="shared" si="10"/>
        <v>#DIV/0!</v>
      </c>
      <c r="H58" s="22" t="e">
        <f t="shared" si="11"/>
        <v>#DIV/0!</v>
      </c>
    </row>
    <row r="59" spans="1:8" x14ac:dyDescent="0.15">
      <c r="A59" s="3">
        <f t="shared" si="6"/>
        <v>0</v>
      </c>
      <c r="B59" s="19">
        <f t="shared" si="7"/>
        <v>0</v>
      </c>
      <c r="E59" s="15" t="e">
        <f t="shared" si="8"/>
        <v>#DIV/0!</v>
      </c>
      <c r="F59" s="3">
        <f t="shared" si="9"/>
        <v>0</v>
      </c>
      <c r="G59" s="3" t="e">
        <f t="shared" si="10"/>
        <v>#DIV/0!</v>
      </c>
      <c r="H59" s="22" t="e">
        <f t="shared" si="11"/>
        <v>#DIV/0!</v>
      </c>
    </row>
    <row r="60" spans="1:8" x14ac:dyDescent="0.15">
      <c r="A60" s="3">
        <f t="shared" si="6"/>
        <v>0</v>
      </c>
      <c r="B60" s="19">
        <f t="shared" si="7"/>
        <v>0</v>
      </c>
      <c r="E60" s="15" t="e">
        <f t="shared" si="8"/>
        <v>#DIV/0!</v>
      </c>
      <c r="F60" s="3">
        <f t="shared" si="9"/>
        <v>0</v>
      </c>
      <c r="G60" s="3" t="e">
        <f t="shared" si="10"/>
        <v>#DIV/0!</v>
      </c>
      <c r="H60" s="22" t="e">
        <f t="shared" si="11"/>
        <v>#DIV/0!</v>
      </c>
    </row>
    <row r="61" spans="1:8" x14ac:dyDescent="0.15">
      <c r="A61" s="3">
        <f t="shared" si="6"/>
        <v>0</v>
      </c>
      <c r="B61" s="19">
        <f t="shared" si="7"/>
        <v>0</v>
      </c>
      <c r="E61" s="15" t="e">
        <f t="shared" si="8"/>
        <v>#DIV/0!</v>
      </c>
      <c r="F61" s="3">
        <f t="shared" si="9"/>
        <v>0</v>
      </c>
      <c r="G61" s="3" t="e">
        <f t="shared" si="10"/>
        <v>#DIV/0!</v>
      </c>
      <c r="H61" s="22" t="e">
        <f t="shared" si="11"/>
        <v>#DIV/0!</v>
      </c>
    </row>
    <row r="62" spans="1:8" x14ac:dyDescent="0.15">
      <c r="A62" s="3">
        <f t="shared" si="6"/>
        <v>0</v>
      </c>
      <c r="B62" s="19">
        <f t="shared" si="7"/>
        <v>0</v>
      </c>
      <c r="E62" s="15" t="e">
        <f t="shared" si="8"/>
        <v>#DIV/0!</v>
      </c>
      <c r="F62" s="3">
        <f t="shared" si="9"/>
        <v>0</v>
      </c>
      <c r="G62" s="3" t="e">
        <f t="shared" si="10"/>
        <v>#DIV/0!</v>
      </c>
      <c r="H62" s="22" t="e">
        <f t="shared" si="11"/>
        <v>#DIV/0!</v>
      </c>
    </row>
    <row r="63" spans="1:8" x14ac:dyDescent="0.15">
      <c r="A63" s="3">
        <f t="shared" si="6"/>
        <v>0</v>
      </c>
      <c r="B63" s="19">
        <f t="shared" si="7"/>
        <v>0</v>
      </c>
      <c r="E63" s="15" t="e">
        <f t="shared" si="8"/>
        <v>#DIV/0!</v>
      </c>
      <c r="F63" s="3">
        <f t="shared" si="9"/>
        <v>0</v>
      </c>
      <c r="G63" s="3" t="e">
        <f t="shared" si="10"/>
        <v>#DIV/0!</v>
      </c>
      <c r="H63" s="22" t="e">
        <f t="shared" si="11"/>
        <v>#DIV/0!</v>
      </c>
    </row>
    <row r="64" spans="1:8" x14ac:dyDescent="0.15">
      <c r="A64" s="3">
        <f t="shared" si="6"/>
        <v>0</v>
      </c>
      <c r="B64" s="19">
        <f t="shared" si="7"/>
        <v>0</v>
      </c>
      <c r="E64" s="15" t="e">
        <f t="shared" si="8"/>
        <v>#DIV/0!</v>
      </c>
      <c r="F64" s="3">
        <f t="shared" si="9"/>
        <v>0</v>
      </c>
      <c r="G64" s="3" t="e">
        <f t="shared" si="10"/>
        <v>#DIV/0!</v>
      </c>
      <c r="H64" s="22" t="e">
        <f t="shared" si="11"/>
        <v>#DIV/0!</v>
      </c>
    </row>
    <row r="65" spans="1:8" x14ac:dyDescent="0.15">
      <c r="A65" s="3">
        <f t="shared" si="6"/>
        <v>0</v>
      </c>
      <c r="B65" s="19">
        <f t="shared" si="7"/>
        <v>0</v>
      </c>
      <c r="E65" s="15" t="e">
        <f t="shared" si="8"/>
        <v>#DIV/0!</v>
      </c>
      <c r="F65" s="3">
        <f t="shared" si="9"/>
        <v>0</v>
      </c>
      <c r="G65" s="3" t="e">
        <f t="shared" si="10"/>
        <v>#DIV/0!</v>
      </c>
      <c r="H65" s="22" t="e">
        <f t="shared" si="11"/>
        <v>#DIV/0!</v>
      </c>
    </row>
    <row r="66" spans="1:8" x14ac:dyDescent="0.15">
      <c r="A66" s="3">
        <f t="shared" si="6"/>
        <v>0</v>
      </c>
      <c r="B66" s="19">
        <f t="shared" si="7"/>
        <v>0</v>
      </c>
      <c r="E66" s="15" t="e">
        <f t="shared" si="8"/>
        <v>#DIV/0!</v>
      </c>
      <c r="F66" s="3">
        <f t="shared" si="9"/>
        <v>0</v>
      </c>
      <c r="G66" s="3" t="e">
        <f t="shared" si="10"/>
        <v>#DIV/0!</v>
      </c>
      <c r="H66" s="22" t="e">
        <f t="shared" si="11"/>
        <v>#DIV/0!</v>
      </c>
    </row>
    <row r="67" spans="1:8" x14ac:dyDescent="0.15">
      <c r="A67" s="3">
        <f t="shared" si="6"/>
        <v>0</v>
      </c>
      <c r="B67" s="19">
        <f t="shared" si="7"/>
        <v>0</v>
      </c>
      <c r="E67" s="15" t="e">
        <f t="shared" si="8"/>
        <v>#DIV/0!</v>
      </c>
      <c r="F67" s="3">
        <f t="shared" si="9"/>
        <v>0</v>
      </c>
      <c r="G67" s="3" t="e">
        <f t="shared" si="10"/>
        <v>#DIV/0!</v>
      </c>
      <c r="H67" s="22" t="e">
        <f t="shared" si="11"/>
        <v>#DIV/0!</v>
      </c>
    </row>
    <row r="68" spans="1:8" x14ac:dyDescent="0.15">
      <c r="A68" s="3">
        <f t="shared" si="6"/>
        <v>0</v>
      </c>
      <c r="B68" s="19">
        <f t="shared" si="7"/>
        <v>0</v>
      </c>
      <c r="E68" s="15" t="e">
        <f t="shared" si="8"/>
        <v>#DIV/0!</v>
      </c>
      <c r="F68" s="3">
        <f t="shared" si="9"/>
        <v>0</v>
      </c>
      <c r="G68" s="3" t="e">
        <f t="shared" si="10"/>
        <v>#DIV/0!</v>
      </c>
      <c r="H68" s="22" t="e">
        <f t="shared" si="11"/>
        <v>#DIV/0!</v>
      </c>
    </row>
    <row r="69" spans="1:8" x14ac:dyDescent="0.15">
      <c r="A69" s="3">
        <f t="shared" si="6"/>
        <v>0</v>
      </c>
      <c r="B69" s="19">
        <f t="shared" si="7"/>
        <v>0</v>
      </c>
      <c r="E69" s="15" t="e">
        <f t="shared" si="8"/>
        <v>#DIV/0!</v>
      </c>
      <c r="F69" s="3">
        <f t="shared" si="9"/>
        <v>0</v>
      </c>
      <c r="G69" s="3" t="e">
        <f t="shared" si="10"/>
        <v>#DIV/0!</v>
      </c>
      <c r="H69" s="22" t="e">
        <f t="shared" si="11"/>
        <v>#DIV/0!</v>
      </c>
    </row>
    <row r="70" spans="1:8" x14ac:dyDescent="0.15">
      <c r="A70" s="3">
        <f t="shared" si="6"/>
        <v>0</v>
      </c>
      <c r="B70" s="19">
        <f t="shared" si="7"/>
        <v>0</v>
      </c>
      <c r="E70" s="15" t="e">
        <f t="shared" si="8"/>
        <v>#DIV/0!</v>
      </c>
      <c r="F70" s="3">
        <f t="shared" si="9"/>
        <v>0</v>
      </c>
      <c r="G70" s="3" t="e">
        <f t="shared" si="10"/>
        <v>#DIV/0!</v>
      </c>
      <c r="H70" s="22" t="e">
        <f t="shared" si="11"/>
        <v>#DIV/0!</v>
      </c>
    </row>
    <row r="71" spans="1:8" x14ac:dyDescent="0.15">
      <c r="A71" s="3">
        <f t="shared" si="6"/>
        <v>0</v>
      </c>
      <c r="B71" s="19">
        <f t="shared" si="7"/>
        <v>0</v>
      </c>
      <c r="E71" s="15" t="e">
        <f t="shared" si="8"/>
        <v>#DIV/0!</v>
      </c>
      <c r="F71" s="3">
        <f t="shared" si="9"/>
        <v>0</v>
      </c>
      <c r="G71" s="3" t="e">
        <f t="shared" si="10"/>
        <v>#DIV/0!</v>
      </c>
      <c r="H71" s="22" t="e">
        <f t="shared" si="11"/>
        <v>#DIV/0!</v>
      </c>
    </row>
    <row r="72" spans="1:8" x14ac:dyDescent="0.15">
      <c r="A72" s="3">
        <f t="shared" si="6"/>
        <v>0</v>
      </c>
      <c r="B72" s="19">
        <f t="shared" si="7"/>
        <v>0</v>
      </c>
      <c r="E72" s="15" t="e">
        <f t="shared" si="8"/>
        <v>#DIV/0!</v>
      </c>
      <c r="F72" s="3">
        <f t="shared" si="9"/>
        <v>0</v>
      </c>
      <c r="G72" s="3" t="e">
        <f t="shared" si="10"/>
        <v>#DIV/0!</v>
      </c>
      <c r="H72" s="22" t="e">
        <f t="shared" si="11"/>
        <v>#DIV/0!</v>
      </c>
    </row>
    <row r="73" spans="1:8" x14ac:dyDescent="0.15">
      <c r="A73" s="3">
        <f t="shared" si="6"/>
        <v>0</v>
      </c>
      <c r="B73" s="19">
        <f t="shared" si="7"/>
        <v>0</v>
      </c>
      <c r="E73" s="15" t="e">
        <f t="shared" si="8"/>
        <v>#DIV/0!</v>
      </c>
      <c r="F73" s="3">
        <f t="shared" si="9"/>
        <v>0</v>
      </c>
      <c r="G73" s="3" t="e">
        <f t="shared" si="10"/>
        <v>#DIV/0!</v>
      </c>
      <c r="H73" s="22" t="e">
        <f t="shared" si="11"/>
        <v>#DIV/0!</v>
      </c>
    </row>
    <row r="74" spans="1:8" x14ac:dyDescent="0.15">
      <c r="A74" s="3">
        <f t="shared" si="6"/>
        <v>0</v>
      </c>
      <c r="B74" s="19">
        <f t="shared" si="7"/>
        <v>0</v>
      </c>
      <c r="E74" s="15" t="e">
        <f t="shared" si="8"/>
        <v>#DIV/0!</v>
      </c>
      <c r="F74" s="3">
        <f t="shared" si="9"/>
        <v>0</v>
      </c>
      <c r="G74" s="3" t="e">
        <f t="shared" si="10"/>
        <v>#DIV/0!</v>
      </c>
      <c r="H74" s="22" t="e">
        <f t="shared" si="11"/>
        <v>#DIV/0!</v>
      </c>
    </row>
    <row r="75" spans="1:8" x14ac:dyDescent="0.15">
      <c r="A75" s="3">
        <f t="shared" si="6"/>
        <v>0</v>
      </c>
      <c r="B75" s="19">
        <f t="shared" si="7"/>
        <v>0</v>
      </c>
      <c r="E75" s="15" t="e">
        <f t="shared" si="8"/>
        <v>#DIV/0!</v>
      </c>
      <c r="F75" s="3">
        <f t="shared" si="9"/>
        <v>0</v>
      </c>
      <c r="G75" s="3" t="e">
        <f t="shared" si="10"/>
        <v>#DIV/0!</v>
      </c>
      <c r="H75" s="22" t="e">
        <f t="shared" si="11"/>
        <v>#DIV/0!</v>
      </c>
    </row>
    <row r="76" spans="1:8" x14ac:dyDescent="0.15">
      <c r="A76" s="3">
        <f t="shared" si="6"/>
        <v>0</v>
      </c>
      <c r="B76" s="19">
        <f t="shared" si="7"/>
        <v>0</v>
      </c>
      <c r="E76" s="15" t="e">
        <f t="shared" si="8"/>
        <v>#DIV/0!</v>
      </c>
      <c r="F76" s="3">
        <f t="shared" si="9"/>
        <v>0</v>
      </c>
      <c r="G76" s="3" t="e">
        <f t="shared" si="10"/>
        <v>#DIV/0!</v>
      </c>
      <c r="H76" s="22" t="e">
        <f t="shared" si="11"/>
        <v>#DIV/0!</v>
      </c>
    </row>
    <row r="77" spans="1:8" x14ac:dyDescent="0.15">
      <c r="A77" s="3">
        <f t="shared" si="6"/>
        <v>0</v>
      </c>
      <c r="B77" s="19">
        <f t="shared" si="7"/>
        <v>0</v>
      </c>
      <c r="E77" s="15" t="e">
        <f t="shared" si="8"/>
        <v>#DIV/0!</v>
      </c>
      <c r="F77" s="3">
        <f t="shared" si="9"/>
        <v>0</v>
      </c>
      <c r="G77" s="3" t="e">
        <f t="shared" si="10"/>
        <v>#DIV/0!</v>
      </c>
      <c r="H77" s="22" t="e">
        <f t="shared" si="11"/>
        <v>#DIV/0!</v>
      </c>
    </row>
    <row r="78" spans="1:8" x14ac:dyDescent="0.15">
      <c r="A78" s="3">
        <f t="shared" si="6"/>
        <v>0</v>
      </c>
      <c r="B78" s="19">
        <f t="shared" si="7"/>
        <v>0</v>
      </c>
      <c r="E78" s="15" t="e">
        <f t="shared" si="8"/>
        <v>#DIV/0!</v>
      </c>
      <c r="F78" s="3">
        <f t="shared" si="9"/>
        <v>0</v>
      </c>
      <c r="G78" s="3" t="e">
        <f t="shared" si="10"/>
        <v>#DIV/0!</v>
      </c>
      <c r="H78" s="22" t="e">
        <f t="shared" si="11"/>
        <v>#DIV/0!</v>
      </c>
    </row>
    <row r="79" spans="1:8" x14ac:dyDescent="0.15">
      <c r="A79" s="3">
        <f t="shared" si="6"/>
        <v>0</v>
      </c>
      <c r="B79" s="19">
        <f t="shared" si="7"/>
        <v>0</v>
      </c>
      <c r="E79" s="15" t="e">
        <f t="shared" si="8"/>
        <v>#DIV/0!</v>
      </c>
      <c r="F79" s="3">
        <f t="shared" si="9"/>
        <v>0</v>
      </c>
      <c r="G79" s="3" t="e">
        <f t="shared" si="10"/>
        <v>#DIV/0!</v>
      </c>
      <c r="H79" s="22" t="e">
        <f t="shared" si="11"/>
        <v>#DIV/0!</v>
      </c>
    </row>
    <row r="80" spans="1:8" x14ac:dyDescent="0.15">
      <c r="A80" s="3">
        <f t="shared" si="6"/>
        <v>0</v>
      </c>
      <c r="B80" s="19">
        <f t="shared" si="7"/>
        <v>0</v>
      </c>
      <c r="E80" s="15" t="e">
        <f t="shared" si="8"/>
        <v>#DIV/0!</v>
      </c>
      <c r="F80" s="3">
        <f t="shared" si="9"/>
        <v>0</v>
      </c>
      <c r="G80" s="3" t="e">
        <f t="shared" si="10"/>
        <v>#DIV/0!</v>
      </c>
      <c r="H80" s="22" t="e">
        <f t="shared" si="11"/>
        <v>#DIV/0!</v>
      </c>
    </row>
    <row r="81" spans="1:8" x14ac:dyDescent="0.15">
      <c r="A81" s="3">
        <f t="shared" si="6"/>
        <v>0</v>
      </c>
      <c r="B81" s="19">
        <f t="shared" si="7"/>
        <v>0</v>
      </c>
      <c r="E81" s="15" t="e">
        <f t="shared" si="8"/>
        <v>#DIV/0!</v>
      </c>
      <c r="F81" s="3">
        <f t="shared" si="9"/>
        <v>0</v>
      </c>
      <c r="G81" s="3" t="e">
        <f t="shared" si="10"/>
        <v>#DIV/0!</v>
      </c>
      <c r="H81" s="22" t="e">
        <f t="shared" si="11"/>
        <v>#DIV/0!</v>
      </c>
    </row>
    <row r="82" spans="1:8" x14ac:dyDescent="0.15">
      <c r="A82" s="3">
        <f t="shared" ref="A82:A113" si="12">B82*60</f>
        <v>0</v>
      </c>
      <c r="B82" s="19">
        <f t="shared" ref="B82:B113" si="13">IF(C82&gt;B$9,(C82-B$9)*1440,0)</f>
        <v>0</v>
      </c>
      <c r="E82" s="15" t="e">
        <f t="shared" ref="E82:E113" si="14">D82-$F$3</f>
        <v>#DIV/0!</v>
      </c>
      <c r="F82" s="3">
        <f t="shared" si="9"/>
        <v>0</v>
      </c>
      <c r="G82" s="3" t="e">
        <f t="shared" si="10"/>
        <v>#DIV/0!</v>
      </c>
      <c r="H82" s="22" t="e">
        <f t="shared" si="11"/>
        <v>#DIV/0!</v>
      </c>
    </row>
    <row r="83" spans="1:8" x14ac:dyDescent="0.15">
      <c r="A83" s="3">
        <f t="shared" si="12"/>
        <v>0</v>
      </c>
      <c r="B83" s="19">
        <f t="shared" si="13"/>
        <v>0</v>
      </c>
      <c r="E83" s="15" t="e">
        <f t="shared" si="14"/>
        <v>#DIV/0!</v>
      </c>
      <c r="F83" s="3">
        <f t="shared" ref="F83:F114" si="15">IF(A84&gt;0,(A84-A82)/2,0)</f>
        <v>0</v>
      </c>
      <c r="G83" s="3" t="e">
        <f t="shared" ref="G83:G114" si="16">IF((F84-F83&gt;-0.01),E83*F83,0)</f>
        <v>#DIV/0!</v>
      </c>
      <c r="H83" s="22" t="e">
        <f t="shared" ref="H83:H114" si="17">G83*$B$3/10^6</f>
        <v>#DIV/0!</v>
      </c>
    </row>
    <row r="84" spans="1:8" x14ac:dyDescent="0.15">
      <c r="A84" s="3">
        <f t="shared" si="12"/>
        <v>0</v>
      </c>
      <c r="B84" s="19">
        <f t="shared" si="13"/>
        <v>0</v>
      </c>
      <c r="E84" s="15" t="e">
        <f t="shared" si="14"/>
        <v>#DIV/0!</v>
      </c>
      <c r="F84" s="3">
        <f t="shared" si="15"/>
        <v>0</v>
      </c>
      <c r="G84" s="3" t="e">
        <f t="shared" si="16"/>
        <v>#DIV/0!</v>
      </c>
      <c r="H84" s="22" t="e">
        <f t="shared" si="17"/>
        <v>#DIV/0!</v>
      </c>
    </row>
    <row r="85" spans="1:8" x14ac:dyDescent="0.15">
      <c r="A85" s="3">
        <f t="shared" si="12"/>
        <v>0</v>
      </c>
      <c r="B85" s="19">
        <f t="shared" si="13"/>
        <v>0</v>
      </c>
      <c r="E85" s="15" t="e">
        <f t="shared" si="14"/>
        <v>#DIV/0!</v>
      </c>
      <c r="F85" s="3">
        <f t="shared" si="15"/>
        <v>0</v>
      </c>
      <c r="G85" s="3" t="e">
        <f t="shared" si="16"/>
        <v>#DIV/0!</v>
      </c>
      <c r="H85" s="22" t="e">
        <f t="shared" si="17"/>
        <v>#DIV/0!</v>
      </c>
    </row>
    <row r="86" spans="1:8" x14ac:dyDescent="0.15">
      <c r="A86" s="3">
        <f t="shared" si="12"/>
        <v>0</v>
      </c>
      <c r="B86" s="19">
        <f t="shared" si="13"/>
        <v>0</v>
      </c>
      <c r="E86" s="15" t="e">
        <f t="shared" si="14"/>
        <v>#DIV/0!</v>
      </c>
      <c r="F86" s="3">
        <f t="shared" si="15"/>
        <v>0</v>
      </c>
      <c r="G86" s="3" t="e">
        <f t="shared" si="16"/>
        <v>#DIV/0!</v>
      </c>
      <c r="H86" s="22" t="e">
        <f t="shared" si="17"/>
        <v>#DIV/0!</v>
      </c>
    </row>
    <row r="87" spans="1:8" x14ac:dyDescent="0.15">
      <c r="A87" s="3">
        <f t="shared" si="12"/>
        <v>0</v>
      </c>
      <c r="B87" s="19">
        <f t="shared" si="13"/>
        <v>0</v>
      </c>
      <c r="E87" s="15" t="e">
        <f t="shared" si="14"/>
        <v>#DIV/0!</v>
      </c>
      <c r="F87" s="3">
        <f t="shared" si="15"/>
        <v>0</v>
      </c>
      <c r="G87" s="3" t="e">
        <f t="shared" si="16"/>
        <v>#DIV/0!</v>
      </c>
      <c r="H87" s="22" t="e">
        <f t="shared" si="17"/>
        <v>#DIV/0!</v>
      </c>
    </row>
    <row r="88" spans="1:8" x14ac:dyDescent="0.15">
      <c r="A88" s="3">
        <f t="shared" si="12"/>
        <v>0</v>
      </c>
      <c r="B88" s="19">
        <f t="shared" si="13"/>
        <v>0</v>
      </c>
      <c r="E88" s="15" t="e">
        <f t="shared" si="14"/>
        <v>#DIV/0!</v>
      </c>
      <c r="F88" s="3">
        <f t="shared" si="15"/>
        <v>0</v>
      </c>
      <c r="G88" s="3" t="e">
        <f t="shared" si="16"/>
        <v>#DIV/0!</v>
      </c>
      <c r="H88" s="22" t="e">
        <f t="shared" si="17"/>
        <v>#DIV/0!</v>
      </c>
    </row>
    <row r="89" spans="1:8" x14ac:dyDescent="0.15">
      <c r="A89" s="3">
        <f t="shared" si="12"/>
        <v>0</v>
      </c>
      <c r="B89" s="19">
        <f t="shared" si="13"/>
        <v>0</v>
      </c>
      <c r="E89" s="15" t="e">
        <f t="shared" si="14"/>
        <v>#DIV/0!</v>
      </c>
      <c r="F89" s="3">
        <f t="shared" si="15"/>
        <v>0</v>
      </c>
      <c r="G89" s="3" t="e">
        <f t="shared" si="16"/>
        <v>#DIV/0!</v>
      </c>
      <c r="H89" s="22" t="e">
        <f t="shared" si="17"/>
        <v>#DIV/0!</v>
      </c>
    </row>
    <row r="90" spans="1:8" x14ac:dyDescent="0.15">
      <c r="A90" s="3">
        <f t="shared" si="12"/>
        <v>0</v>
      </c>
      <c r="B90" s="19">
        <f t="shared" si="13"/>
        <v>0</v>
      </c>
      <c r="E90" s="15" t="e">
        <f t="shared" si="14"/>
        <v>#DIV/0!</v>
      </c>
      <c r="F90" s="3">
        <f t="shared" si="15"/>
        <v>0</v>
      </c>
      <c r="G90" s="3" t="e">
        <f t="shared" si="16"/>
        <v>#DIV/0!</v>
      </c>
      <c r="H90" s="22" t="e">
        <f t="shared" si="17"/>
        <v>#DIV/0!</v>
      </c>
    </row>
    <row r="91" spans="1:8" x14ac:dyDescent="0.15">
      <c r="A91" s="3">
        <f t="shared" si="12"/>
        <v>0</v>
      </c>
      <c r="B91" s="19">
        <f t="shared" si="13"/>
        <v>0</v>
      </c>
      <c r="E91" s="15" t="e">
        <f t="shared" si="14"/>
        <v>#DIV/0!</v>
      </c>
      <c r="F91" s="3">
        <f t="shared" si="15"/>
        <v>0</v>
      </c>
      <c r="G91" s="3" t="e">
        <f t="shared" si="16"/>
        <v>#DIV/0!</v>
      </c>
      <c r="H91" s="22" t="e">
        <f t="shared" si="17"/>
        <v>#DIV/0!</v>
      </c>
    </row>
    <row r="92" spans="1:8" x14ac:dyDescent="0.15">
      <c r="A92" s="3">
        <f t="shared" si="12"/>
        <v>0</v>
      </c>
      <c r="B92" s="19">
        <f t="shared" si="13"/>
        <v>0</v>
      </c>
      <c r="E92" s="15" t="e">
        <f t="shared" si="14"/>
        <v>#DIV/0!</v>
      </c>
      <c r="F92" s="3">
        <f t="shared" si="15"/>
        <v>0</v>
      </c>
      <c r="G92" s="3" t="e">
        <f t="shared" si="16"/>
        <v>#DIV/0!</v>
      </c>
      <c r="H92" s="22" t="e">
        <f t="shared" si="17"/>
        <v>#DIV/0!</v>
      </c>
    </row>
    <row r="93" spans="1:8" x14ac:dyDescent="0.15">
      <c r="A93" s="3">
        <f t="shared" si="12"/>
        <v>0</v>
      </c>
      <c r="B93" s="19">
        <f t="shared" si="13"/>
        <v>0</v>
      </c>
      <c r="E93" s="15" t="e">
        <f t="shared" si="14"/>
        <v>#DIV/0!</v>
      </c>
      <c r="F93" s="3">
        <f t="shared" si="15"/>
        <v>0</v>
      </c>
      <c r="G93" s="3" t="e">
        <f t="shared" si="16"/>
        <v>#DIV/0!</v>
      </c>
      <c r="H93" s="22" t="e">
        <f t="shared" si="17"/>
        <v>#DIV/0!</v>
      </c>
    </row>
    <row r="94" spans="1:8" x14ac:dyDescent="0.15">
      <c r="A94" s="3">
        <f t="shared" si="12"/>
        <v>0</v>
      </c>
      <c r="B94" s="19">
        <f t="shared" si="13"/>
        <v>0</v>
      </c>
      <c r="E94" s="15" t="e">
        <f t="shared" si="14"/>
        <v>#DIV/0!</v>
      </c>
      <c r="F94" s="3">
        <f t="shared" si="15"/>
        <v>0</v>
      </c>
      <c r="G94" s="3" t="e">
        <f t="shared" si="16"/>
        <v>#DIV/0!</v>
      </c>
      <c r="H94" s="22" t="e">
        <f t="shared" si="17"/>
        <v>#DIV/0!</v>
      </c>
    </row>
    <row r="95" spans="1:8" x14ac:dyDescent="0.15">
      <c r="A95" s="3">
        <f t="shared" si="12"/>
        <v>0</v>
      </c>
      <c r="B95" s="19">
        <f t="shared" si="13"/>
        <v>0</v>
      </c>
      <c r="E95" s="15" t="e">
        <f t="shared" si="14"/>
        <v>#DIV/0!</v>
      </c>
      <c r="F95" s="3">
        <f t="shared" si="15"/>
        <v>0</v>
      </c>
      <c r="G95" s="3" t="e">
        <f t="shared" si="16"/>
        <v>#DIV/0!</v>
      </c>
      <c r="H95" s="22" t="e">
        <f t="shared" si="17"/>
        <v>#DIV/0!</v>
      </c>
    </row>
    <row r="96" spans="1:8" x14ac:dyDescent="0.15">
      <c r="A96" s="3">
        <f t="shared" si="12"/>
        <v>0</v>
      </c>
      <c r="B96" s="19">
        <f t="shared" si="13"/>
        <v>0</v>
      </c>
      <c r="E96" s="15" t="e">
        <f t="shared" si="14"/>
        <v>#DIV/0!</v>
      </c>
      <c r="F96" s="3">
        <f t="shared" si="15"/>
        <v>0</v>
      </c>
      <c r="G96" s="3" t="e">
        <f t="shared" si="16"/>
        <v>#DIV/0!</v>
      </c>
      <c r="H96" s="22" t="e">
        <f t="shared" si="17"/>
        <v>#DIV/0!</v>
      </c>
    </row>
    <row r="97" spans="1:8" x14ac:dyDescent="0.15">
      <c r="A97" s="3">
        <f t="shared" si="12"/>
        <v>0</v>
      </c>
      <c r="B97" s="19">
        <f t="shared" si="13"/>
        <v>0</v>
      </c>
      <c r="E97" s="15" t="e">
        <f t="shared" si="14"/>
        <v>#DIV/0!</v>
      </c>
      <c r="F97" s="3">
        <f t="shared" si="15"/>
        <v>0</v>
      </c>
      <c r="G97" s="3" t="e">
        <f t="shared" si="16"/>
        <v>#DIV/0!</v>
      </c>
      <c r="H97" s="22" t="e">
        <f t="shared" si="17"/>
        <v>#DIV/0!</v>
      </c>
    </row>
    <row r="98" spans="1:8" x14ac:dyDescent="0.15">
      <c r="A98" s="3">
        <f t="shared" si="12"/>
        <v>0</v>
      </c>
      <c r="B98" s="19">
        <f t="shared" si="13"/>
        <v>0</v>
      </c>
      <c r="E98" s="15" t="e">
        <f t="shared" si="14"/>
        <v>#DIV/0!</v>
      </c>
      <c r="F98" s="3">
        <f t="shared" si="15"/>
        <v>0</v>
      </c>
      <c r="G98" s="3" t="e">
        <f t="shared" si="16"/>
        <v>#DIV/0!</v>
      </c>
      <c r="H98" s="22" t="e">
        <f t="shared" si="17"/>
        <v>#DIV/0!</v>
      </c>
    </row>
    <row r="99" spans="1:8" x14ac:dyDescent="0.15">
      <c r="A99" s="3">
        <f t="shared" si="12"/>
        <v>0</v>
      </c>
      <c r="B99" s="19">
        <f t="shared" si="13"/>
        <v>0</v>
      </c>
      <c r="E99" s="15" t="e">
        <f t="shared" si="14"/>
        <v>#DIV/0!</v>
      </c>
      <c r="F99" s="3">
        <f t="shared" si="15"/>
        <v>0</v>
      </c>
      <c r="G99" s="3" t="e">
        <f t="shared" si="16"/>
        <v>#DIV/0!</v>
      </c>
      <c r="H99" s="22" t="e">
        <f t="shared" si="17"/>
        <v>#DIV/0!</v>
      </c>
    </row>
    <row r="100" spans="1:8" x14ac:dyDescent="0.15">
      <c r="A100" s="3">
        <f t="shared" si="12"/>
        <v>0</v>
      </c>
      <c r="B100" s="19">
        <f t="shared" si="13"/>
        <v>0</v>
      </c>
      <c r="E100" s="15" t="e">
        <f t="shared" si="14"/>
        <v>#DIV/0!</v>
      </c>
      <c r="F100" s="3">
        <f t="shared" si="15"/>
        <v>0</v>
      </c>
      <c r="G100" s="3" t="e">
        <f t="shared" si="16"/>
        <v>#DIV/0!</v>
      </c>
      <c r="H100" s="22" t="e">
        <f t="shared" si="17"/>
        <v>#DIV/0!</v>
      </c>
    </row>
    <row r="101" spans="1:8" x14ac:dyDescent="0.15">
      <c r="A101" s="3">
        <f t="shared" si="12"/>
        <v>0</v>
      </c>
      <c r="B101" s="19">
        <f t="shared" si="13"/>
        <v>0</v>
      </c>
      <c r="E101" s="15" t="e">
        <f t="shared" si="14"/>
        <v>#DIV/0!</v>
      </c>
      <c r="F101" s="3">
        <f t="shared" si="15"/>
        <v>0</v>
      </c>
      <c r="G101" s="3" t="e">
        <f t="shared" si="16"/>
        <v>#DIV/0!</v>
      </c>
      <c r="H101" s="22" t="e">
        <f t="shared" si="17"/>
        <v>#DIV/0!</v>
      </c>
    </row>
    <row r="102" spans="1:8" x14ac:dyDescent="0.15">
      <c r="A102" s="3">
        <f t="shared" si="12"/>
        <v>0</v>
      </c>
      <c r="B102" s="19">
        <f t="shared" si="13"/>
        <v>0</v>
      </c>
      <c r="E102" s="15" t="e">
        <f t="shared" si="14"/>
        <v>#DIV/0!</v>
      </c>
      <c r="F102" s="3">
        <f t="shared" si="15"/>
        <v>0</v>
      </c>
      <c r="G102" s="3" t="e">
        <f t="shared" si="16"/>
        <v>#DIV/0!</v>
      </c>
      <c r="H102" s="22" t="e">
        <f t="shared" si="17"/>
        <v>#DIV/0!</v>
      </c>
    </row>
    <row r="103" spans="1:8" x14ac:dyDescent="0.15">
      <c r="A103" s="3">
        <f t="shared" si="12"/>
        <v>0</v>
      </c>
      <c r="B103" s="19">
        <f t="shared" si="13"/>
        <v>0</v>
      </c>
      <c r="E103" s="15" t="e">
        <f t="shared" si="14"/>
        <v>#DIV/0!</v>
      </c>
      <c r="F103" s="3">
        <f t="shared" si="15"/>
        <v>0</v>
      </c>
      <c r="G103" s="3" t="e">
        <f t="shared" si="16"/>
        <v>#DIV/0!</v>
      </c>
      <c r="H103" s="22" t="e">
        <f t="shared" si="17"/>
        <v>#DIV/0!</v>
      </c>
    </row>
    <row r="104" spans="1:8" x14ac:dyDescent="0.15">
      <c r="A104" s="3">
        <f t="shared" si="12"/>
        <v>0</v>
      </c>
      <c r="B104" s="19">
        <f t="shared" si="13"/>
        <v>0</v>
      </c>
      <c r="E104" s="15" t="e">
        <f t="shared" si="14"/>
        <v>#DIV/0!</v>
      </c>
      <c r="F104" s="3">
        <f t="shared" si="15"/>
        <v>0</v>
      </c>
      <c r="G104" s="3" t="e">
        <f t="shared" si="16"/>
        <v>#DIV/0!</v>
      </c>
      <c r="H104" s="22" t="e">
        <f t="shared" si="17"/>
        <v>#DIV/0!</v>
      </c>
    </row>
    <row r="105" spans="1:8" x14ac:dyDescent="0.15">
      <c r="A105" s="3">
        <f t="shared" si="12"/>
        <v>0</v>
      </c>
      <c r="B105" s="19">
        <f t="shared" si="13"/>
        <v>0</v>
      </c>
      <c r="E105" s="15" t="e">
        <f t="shared" si="14"/>
        <v>#DIV/0!</v>
      </c>
      <c r="F105" s="3">
        <f t="shared" si="15"/>
        <v>0</v>
      </c>
      <c r="G105" s="3" t="e">
        <f t="shared" si="16"/>
        <v>#DIV/0!</v>
      </c>
      <c r="H105" s="22" t="e">
        <f t="shared" si="17"/>
        <v>#DIV/0!</v>
      </c>
    </row>
    <row r="106" spans="1:8" x14ac:dyDescent="0.15">
      <c r="A106" s="3">
        <f t="shared" si="12"/>
        <v>0</v>
      </c>
      <c r="B106" s="19">
        <f t="shared" si="13"/>
        <v>0</v>
      </c>
      <c r="E106" s="15" t="e">
        <f t="shared" si="14"/>
        <v>#DIV/0!</v>
      </c>
      <c r="F106" s="3">
        <f t="shared" si="15"/>
        <v>0</v>
      </c>
      <c r="G106" s="3" t="e">
        <f t="shared" si="16"/>
        <v>#DIV/0!</v>
      </c>
      <c r="H106" s="22" t="e">
        <f t="shared" si="17"/>
        <v>#DIV/0!</v>
      </c>
    </row>
    <row r="107" spans="1:8" x14ac:dyDescent="0.15">
      <c r="A107" s="3">
        <f t="shared" si="12"/>
        <v>0</v>
      </c>
      <c r="B107" s="19">
        <f t="shared" si="13"/>
        <v>0</v>
      </c>
      <c r="E107" s="15" t="e">
        <f t="shared" si="14"/>
        <v>#DIV/0!</v>
      </c>
      <c r="F107" s="3">
        <f t="shared" si="15"/>
        <v>0</v>
      </c>
      <c r="G107" s="3" t="e">
        <f t="shared" si="16"/>
        <v>#DIV/0!</v>
      </c>
      <c r="H107" s="22" t="e">
        <f t="shared" si="17"/>
        <v>#DIV/0!</v>
      </c>
    </row>
    <row r="108" spans="1:8" x14ac:dyDescent="0.15">
      <c r="A108" s="3">
        <f t="shared" si="12"/>
        <v>0</v>
      </c>
      <c r="B108" s="19">
        <f t="shared" si="13"/>
        <v>0</v>
      </c>
      <c r="E108" s="15" t="e">
        <f t="shared" si="14"/>
        <v>#DIV/0!</v>
      </c>
      <c r="F108" s="3">
        <f t="shared" si="15"/>
        <v>0</v>
      </c>
      <c r="G108" s="3" t="e">
        <f t="shared" si="16"/>
        <v>#DIV/0!</v>
      </c>
      <c r="H108" s="22" t="e">
        <f t="shared" si="17"/>
        <v>#DIV/0!</v>
      </c>
    </row>
    <row r="109" spans="1:8" x14ac:dyDescent="0.15">
      <c r="A109" s="3">
        <f t="shared" si="12"/>
        <v>0</v>
      </c>
      <c r="B109" s="19">
        <f t="shared" si="13"/>
        <v>0</v>
      </c>
      <c r="E109" s="15" t="e">
        <f t="shared" si="14"/>
        <v>#DIV/0!</v>
      </c>
      <c r="F109" s="3">
        <f t="shared" si="15"/>
        <v>0</v>
      </c>
      <c r="G109" s="3" t="e">
        <f t="shared" si="16"/>
        <v>#DIV/0!</v>
      </c>
      <c r="H109" s="22" t="e">
        <f t="shared" si="17"/>
        <v>#DIV/0!</v>
      </c>
    </row>
    <row r="110" spans="1:8" x14ac:dyDescent="0.15">
      <c r="A110" s="3">
        <f t="shared" si="12"/>
        <v>0</v>
      </c>
      <c r="B110" s="19">
        <f t="shared" si="13"/>
        <v>0</v>
      </c>
      <c r="E110" s="15" t="e">
        <f t="shared" si="14"/>
        <v>#DIV/0!</v>
      </c>
      <c r="F110" s="3">
        <f t="shared" si="15"/>
        <v>0</v>
      </c>
      <c r="G110" s="3" t="e">
        <f t="shared" si="16"/>
        <v>#DIV/0!</v>
      </c>
      <c r="H110" s="22" t="e">
        <f t="shared" si="17"/>
        <v>#DIV/0!</v>
      </c>
    </row>
    <row r="111" spans="1:8" x14ac:dyDescent="0.15">
      <c r="A111" s="3">
        <f t="shared" si="12"/>
        <v>0</v>
      </c>
      <c r="B111" s="19">
        <f t="shared" si="13"/>
        <v>0</v>
      </c>
      <c r="E111" s="15" t="e">
        <f t="shared" si="14"/>
        <v>#DIV/0!</v>
      </c>
      <c r="F111" s="3">
        <f t="shared" si="15"/>
        <v>0</v>
      </c>
      <c r="G111" s="3" t="e">
        <f t="shared" si="16"/>
        <v>#DIV/0!</v>
      </c>
      <c r="H111" s="22" t="e">
        <f t="shared" si="17"/>
        <v>#DIV/0!</v>
      </c>
    </row>
    <row r="112" spans="1:8" x14ac:dyDescent="0.15">
      <c r="A112" s="3">
        <f t="shared" si="12"/>
        <v>0</v>
      </c>
      <c r="B112" s="19">
        <f t="shared" si="13"/>
        <v>0</v>
      </c>
      <c r="E112" s="15" t="e">
        <f t="shared" si="14"/>
        <v>#DIV/0!</v>
      </c>
      <c r="F112" s="3">
        <f t="shared" si="15"/>
        <v>0</v>
      </c>
      <c r="G112" s="3" t="e">
        <f t="shared" si="16"/>
        <v>#DIV/0!</v>
      </c>
      <c r="H112" s="22" t="e">
        <f t="shared" si="17"/>
        <v>#DIV/0!</v>
      </c>
    </row>
    <row r="113" spans="1:8" x14ac:dyDescent="0.15">
      <c r="A113" s="3">
        <f t="shared" si="12"/>
        <v>0</v>
      </c>
      <c r="B113" s="19">
        <f t="shared" si="13"/>
        <v>0</v>
      </c>
      <c r="E113" s="15" t="e">
        <f t="shared" si="14"/>
        <v>#DIV/0!</v>
      </c>
      <c r="F113" s="3">
        <f t="shared" si="15"/>
        <v>0</v>
      </c>
      <c r="G113" s="3" t="e">
        <f t="shared" si="16"/>
        <v>#DIV/0!</v>
      </c>
      <c r="H113" s="22" t="e">
        <f t="shared" si="17"/>
        <v>#DIV/0!</v>
      </c>
    </row>
    <row r="114" spans="1:8" x14ac:dyDescent="0.15">
      <c r="A114" s="3">
        <f t="shared" ref="A114:A145" si="18">B114*60</f>
        <v>0</v>
      </c>
      <c r="B114" s="19">
        <f t="shared" ref="B114:B145" si="19">IF(C114&gt;B$9,(C114-B$9)*1440,0)</f>
        <v>0</v>
      </c>
      <c r="E114" s="15" t="e">
        <f t="shared" ref="E114:E145" si="20">D114-$F$3</f>
        <v>#DIV/0!</v>
      </c>
      <c r="F114" s="3">
        <f t="shared" si="15"/>
        <v>0</v>
      </c>
      <c r="G114" s="3" t="e">
        <f t="shared" si="16"/>
        <v>#DIV/0!</v>
      </c>
      <c r="H114" s="22" t="e">
        <f t="shared" si="17"/>
        <v>#DIV/0!</v>
      </c>
    </row>
    <row r="115" spans="1:8" x14ac:dyDescent="0.15">
      <c r="A115" s="3">
        <f t="shared" si="18"/>
        <v>0</v>
      </c>
      <c r="B115" s="19">
        <f t="shared" si="19"/>
        <v>0</v>
      </c>
      <c r="E115" s="15" t="e">
        <f t="shared" si="20"/>
        <v>#DIV/0!</v>
      </c>
      <c r="F115" s="3">
        <f t="shared" ref="F115:F146" si="21">IF(A116&gt;0,(A116-A114)/2,0)</f>
        <v>0</v>
      </c>
      <c r="G115" s="3" t="e">
        <f t="shared" ref="G115:G146" si="22">IF((F116-F115&gt;-0.01),E115*F115,0)</f>
        <v>#DIV/0!</v>
      </c>
      <c r="H115" s="22" t="e">
        <f t="shared" ref="H115:H146" si="23">G115*$B$3/10^6</f>
        <v>#DIV/0!</v>
      </c>
    </row>
    <row r="116" spans="1:8" x14ac:dyDescent="0.15">
      <c r="A116" s="3">
        <f t="shared" si="18"/>
        <v>0</v>
      </c>
      <c r="B116" s="19">
        <f t="shared" si="19"/>
        <v>0</v>
      </c>
      <c r="E116" s="15" t="e">
        <f t="shared" si="20"/>
        <v>#DIV/0!</v>
      </c>
      <c r="F116" s="3">
        <f t="shared" si="21"/>
        <v>0</v>
      </c>
      <c r="G116" s="3" t="e">
        <f t="shared" si="22"/>
        <v>#DIV/0!</v>
      </c>
      <c r="H116" s="22" t="e">
        <f t="shared" si="23"/>
        <v>#DIV/0!</v>
      </c>
    </row>
    <row r="117" spans="1:8" x14ac:dyDescent="0.15">
      <c r="A117" s="3">
        <f t="shared" si="18"/>
        <v>0</v>
      </c>
      <c r="B117" s="19">
        <f t="shared" si="19"/>
        <v>0</v>
      </c>
      <c r="E117" s="15" t="e">
        <f t="shared" si="20"/>
        <v>#DIV/0!</v>
      </c>
      <c r="F117" s="3">
        <f t="shared" si="21"/>
        <v>0</v>
      </c>
      <c r="G117" s="3" t="e">
        <f t="shared" si="22"/>
        <v>#DIV/0!</v>
      </c>
      <c r="H117" s="22" t="e">
        <f t="shared" si="23"/>
        <v>#DIV/0!</v>
      </c>
    </row>
    <row r="118" spans="1:8" x14ac:dyDescent="0.15">
      <c r="A118" s="3">
        <f t="shared" si="18"/>
        <v>0</v>
      </c>
      <c r="B118" s="19">
        <f t="shared" si="19"/>
        <v>0</v>
      </c>
      <c r="E118" s="15" t="e">
        <f t="shared" si="20"/>
        <v>#DIV/0!</v>
      </c>
      <c r="F118" s="3">
        <f t="shared" si="21"/>
        <v>0</v>
      </c>
      <c r="G118" s="3" t="e">
        <f t="shared" si="22"/>
        <v>#DIV/0!</v>
      </c>
      <c r="H118" s="22" t="e">
        <f t="shared" si="23"/>
        <v>#DIV/0!</v>
      </c>
    </row>
    <row r="119" spans="1:8" x14ac:dyDescent="0.15">
      <c r="A119" s="3">
        <f t="shared" si="18"/>
        <v>0</v>
      </c>
      <c r="B119" s="19">
        <f t="shared" si="19"/>
        <v>0</v>
      </c>
      <c r="E119" s="15" t="e">
        <f t="shared" si="20"/>
        <v>#DIV/0!</v>
      </c>
      <c r="F119" s="3">
        <f t="shared" si="21"/>
        <v>0</v>
      </c>
      <c r="G119" s="3" t="e">
        <f t="shared" si="22"/>
        <v>#DIV/0!</v>
      </c>
      <c r="H119" s="22" t="e">
        <f t="shared" si="23"/>
        <v>#DIV/0!</v>
      </c>
    </row>
    <row r="120" spans="1:8" x14ac:dyDescent="0.15">
      <c r="A120" s="3">
        <f t="shared" si="18"/>
        <v>0</v>
      </c>
      <c r="B120" s="19">
        <f t="shared" si="19"/>
        <v>0</v>
      </c>
      <c r="E120" s="15" t="e">
        <f t="shared" si="20"/>
        <v>#DIV/0!</v>
      </c>
      <c r="F120" s="3">
        <f t="shared" si="21"/>
        <v>0</v>
      </c>
      <c r="G120" s="3" t="e">
        <f t="shared" si="22"/>
        <v>#DIV/0!</v>
      </c>
      <c r="H120" s="22" t="e">
        <f t="shared" si="23"/>
        <v>#DIV/0!</v>
      </c>
    </row>
    <row r="121" spans="1:8" x14ac:dyDescent="0.15">
      <c r="A121" s="3">
        <f t="shared" si="18"/>
        <v>0</v>
      </c>
      <c r="B121" s="19">
        <f t="shared" si="19"/>
        <v>0</v>
      </c>
      <c r="E121" s="15" t="e">
        <f t="shared" si="20"/>
        <v>#DIV/0!</v>
      </c>
      <c r="F121" s="3">
        <f t="shared" si="21"/>
        <v>0</v>
      </c>
      <c r="G121" s="3" t="e">
        <f t="shared" si="22"/>
        <v>#DIV/0!</v>
      </c>
      <c r="H121" s="22" t="e">
        <f t="shared" si="23"/>
        <v>#DIV/0!</v>
      </c>
    </row>
    <row r="122" spans="1:8" x14ac:dyDescent="0.15">
      <c r="A122" s="3">
        <f t="shared" si="18"/>
        <v>0</v>
      </c>
      <c r="B122" s="19">
        <f t="shared" si="19"/>
        <v>0</v>
      </c>
      <c r="E122" s="15" t="e">
        <f t="shared" si="20"/>
        <v>#DIV/0!</v>
      </c>
      <c r="F122" s="3">
        <f t="shared" si="21"/>
        <v>0</v>
      </c>
      <c r="G122" s="3" t="e">
        <f t="shared" si="22"/>
        <v>#DIV/0!</v>
      </c>
      <c r="H122" s="22" t="e">
        <f t="shared" si="23"/>
        <v>#DIV/0!</v>
      </c>
    </row>
    <row r="123" spans="1:8" x14ac:dyDescent="0.15">
      <c r="A123" s="3">
        <f t="shared" si="18"/>
        <v>0</v>
      </c>
      <c r="B123" s="19">
        <f t="shared" si="19"/>
        <v>0</v>
      </c>
      <c r="E123" s="15" t="e">
        <f t="shared" si="20"/>
        <v>#DIV/0!</v>
      </c>
      <c r="F123" s="3">
        <f t="shared" si="21"/>
        <v>0</v>
      </c>
      <c r="G123" s="3" t="e">
        <f t="shared" si="22"/>
        <v>#DIV/0!</v>
      </c>
      <c r="H123" s="22" t="e">
        <f t="shared" si="23"/>
        <v>#DIV/0!</v>
      </c>
    </row>
    <row r="124" spans="1:8" x14ac:dyDescent="0.15">
      <c r="A124" s="3">
        <f t="shared" si="18"/>
        <v>0</v>
      </c>
      <c r="B124" s="19">
        <f t="shared" si="19"/>
        <v>0</v>
      </c>
      <c r="E124" s="15" t="e">
        <f t="shared" si="20"/>
        <v>#DIV/0!</v>
      </c>
      <c r="F124" s="3">
        <f t="shared" si="21"/>
        <v>0</v>
      </c>
      <c r="G124" s="3" t="e">
        <f t="shared" si="22"/>
        <v>#DIV/0!</v>
      </c>
      <c r="H124" s="22" t="e">
        <f t="shared" si="23"/>
        <v>#DIV/0!</v>
      </c>
    </row>
    <row r="125" spans="1:8" x14ac:dyDescent="0.15">
      <c r="A125" s="3">
        <f t="shared" si="18"/>
        <v>0</v>
      </c>
      <c r="B125" s="19">
        <f t="shared" si="19"/>
        <v>0</v>
      </c>
      <c r="E125" s="15" t="e">
        <f t="shared" si="20"/>
        <v>#DIV/0!</v>
      </c>
      <c r="F125" s="3">
        <f t="shared" si="21"/>
        <v>0</v>
      </c>
      <c r="G125" s="3" t="e">
        <f t="shared" si="22"/>
        <v>#DIV/0!</v>
      </c>
      <c r="H125" s="22" t="e">
        <f t="shared" si="23"/>
        <v>#DIV/0!</v>
      </c>
    </row>
    <row r="126" spans="1:8" x14ac:dyDescent="0.15">
      <c r="A126" s="3">
        <f t="shared" si="18"/>
        <v>0</v>
      </c>
      <c r="B126" s="19">
        <f t="shared" si="19"/>
        <v>0</v>
      </c>
      <c r="E126" s="15" t="e">
        <f t="shared" si="20"/>
        <v>#DIV/0!</v>
      </c>
      <c r="F126" s="3">
        <f t="shared" si="21"/>
        <v>0</v>
      </c>
      <c r="G126" s="3" t="e">
        <f t="shared" si="22"/>
        <v>#DIV/0!</v>
      </c>
      <c r="H126" s="22" t="e">
        <f t="shared" si="23"/>
        <v>#DIV/0!</v>
      </c>
    </row>
    <row r="127" spans="1:8" x14ac:dyDescent="0.15">
      <c r="A127" s="3">
        <f t="shared" si="18"/>
        <v>0</v>
      </c>
      <c r="B127" s="19">
        <f t="shared" si="19"/>
        <v>0</v>
      </c>
      <c r="E127" s="15" t="e">
        <f t="shared" si="20"/>
        <v>#DIV/0!</v>
      </c>
      <c r="F127" s="3">
        <f t="shared" si="21"/>
        <v>0</v>
      </c>
      <c r="G127" s="3" t="e">
        <f t="shared" si="22"/>
        <v>#DIV/0!</v>
      </c>
      <c r="H127" s="22" t="e">
        <f t="shared" si="23"/>
        <v>#DIV/0!</v>
      </c>
    </row>
    <row r="128" spans="1:8" x14ac:dyDescent="0.15">
      <c r="A128" s="3">
        <f t="shared" si="18"/>
        <v>0</v>
      </c>
      <c r="B128" s="19">
        <f t="shared" si="19"/>
        <v>0</v>
      </c>
      <c r="E128" s="15" t="e">
        <f t="shared" si="20"/>
        <v>#DIV/0!</v>
      </c>
      <c r="F128" s="3">
        <f t="shared" si="21"/>
        <v>0</v>
      </c>
      <c r="G128" s="3" t="e">
        <f t="shared" si="22"/>
        <v>#DIV/0!</v>
      </c>
      <c r="H128" s="22" t="e">
        <f t="shared" si="23"/>
        <v>#DIV/0!</v>
      </c>
    </row>
    <row r="129" spans="1:8" x14ac:dyDescent="0.15">
      <c r="A129" s="3">
        <f t="shared" si="18"/>
        <v>0</v>
      </c>
      <c r="B129" s="19">
        <f t="shared" si="19"/>
        <v>0</v>
      </c>
      <c r="E129" s="15" t="e">
        <f t="shared" si="20"/>
        <v>#DIV/0!</v>
      </c>
      <c r="F129" s="3">
        <f t="shared" si="21"/>
        <v>0</v>
      </c>
      <c r="G129" s="3" t="e">
        <f t="shared" si="22"/>
        <v>#DIV/0!</v>
      </c>
      <c r="H129" s="22" t="e">
        <f t="shared" si="23"/>
        <v>#DIV/0!</v>
      </c>
    </row>
    <row r="130" spans="1:8" x14ac:dyDescent="0.15">
      <c r="A130" s="3">
        <f t="shared" si="18"/>
        <v>0</v>
      </c>
      <c r="B130" s="19">
        <f t="shared" si="19"/>
        <v>0</v>
      </c>
      <c r="E130" s="15" t="e">
        <f t="shared" si="20"/>
        <v>#DIV/0!</v>
      </c>
      <c r="F130" s="3">
        <f t="shared" si="21"/>
        <v>0</v>
      </c>
      <c r="G130" s="3" t="e">
        <f t="shared" si="22"/>
        <v>#DIV/0!</v>
      </c>
      <c r="H130" s="22" t="e">
        <f t="shared" si="23"/>
        <v>#DIV/0!</v>
      </c>
    </row>
    <row r="131" spans="1:8" x14ac:dyDescent="0.15">
      <c r="A131" s="3">
        <f t="shared" si="18"/>
        <v>0</v>
      </c>
      <c r="B131" s="19">
        <f t="shared" si="19"/>
        <v>0</v>
      </c>
      <c r="E131" s="15" t="e">
        <f t="shared" si="20"/>
        <v>#DIV/0!</v>
      </c>
      <c r="F131" s="3">
        <f t="shared" si="21"/>
        <v>0</v>
      </c>
      <c r="G131" s="3" t="e">
        <f t="shared" si="22"/>
        <v>#DIV/0!</v>
      </c>
      <c r="H131" s="22" t="e">
        <f t="shared" si="23"/>
        <v>#DIV/0!</v>
      </c>
    </row>
    <row r="132" spans="1:8" x14ac:dyDescent="0.15">
      <c r="A132" s="3">
        <f t="shared" si="18"/>
        <v>0</v>
      </c>
      <c r="B132" s="19">
        <f t="shared" si="19"/>
        <v>0</v>
      </c>
      <c r="E132" s="15" t="e">
        <f t="shared" si="20"/>
        <v>#DIV/0!</v>
      </c>
      <c r="F132" s="3">
        <f t="shared" si="21"/>
        <v>0</v>
      </c>
      <c r="G132" s="3" t="e">
        <f t="shared" si="22"/>
        <v>#DIV/0!</v>
      </c>
      <c r="H132" s="22" t="e">
        <f t="shared" si="23"/>
        <v>#DIV/0!</v>
      </c>
    </row>
    <row r="133" spans="1:8" x14ac:dyDescent="0.15">
      <c r="A133" s="3">
        <f t="shared" si="18"/>
        <v>0</v>
      </c>
      <c r="B133" s="19">
        <f t="shared" si="19"/>
        <v>0</v>
      </c>
      <c r="E133" s="15" t="e">
        <f t="shared" si="20"/>
        <v>#DIV/0!</v>
      </c>
      <c r="F133" s="3">
        <f t="shared" si="21"/>
        <v>0</v>
      </c>
      <c r="G133" s="3" t="e">
        <f t="shared" si="22"/>
        <v>#DIV/0!</v>
      </c>
      <c r="H133" s="22" t="e">
        <f t="shared" si="23"/>
        <v>#DIV/0!</v>
      </c>
    </row>
    <row r="134" spans="1:8" x14ac:dyDescent="0.15">
      <c r="A134" s="3">
        <f t="shared" si="18"/>
        <v>0</v>
      </c>
      <c r="B134" s="19">
        <f t="shared" si="19"/>
        <v>0</v>
      </c>
      <c r="E134" s="15" t="e">
        <f t="shared" si="20"/>
        <v>#DIV/0!</v>
      </c>
      <c r="F134" s="3">
        <f t="shared" si="21"/>
        <v>0</v>
      </c>
      <c r="G134" s="3" t="e">
        <f t="shared" si="22"/>
        <v>#DIV/0!</v>
      </c>
      <c r="H134" s="22" t="e">
        <f t="shared" si="23"/>
        <v>#DIV/0!</v>
      </c>
    </row>
    <row r="135" spans="1:8" x14ac:dyDescent="0.15">
      <c r="A135" s="3">
        <f t="shared" si="18"/>
        <v>0</v>
      </c>
      <c r="B135" s="19">
        <f t="shared" si="19"/>
        <v>0</v>
      </c>
      <c r="E135" s="15" t="e">
        <f t="shared" si="20"/>
        <v>#DIV/0!</v>
      </c>
      <c r="F135" s="3">
        <f t="shared" si="21"/>
        <v>0</v>
      </c>
      <c r="G135" s="3" t="e">
        <f t="shared" si="22"/>
        <v>#DIV/0!</v>
      </c>
      <c r="H135" s="22" t="e">
        <f t="shared" si="23"/>
        <v>#DIV/0!</v>
      </c>
    </row>
    <row r="136" spans="1:8" x14ac:dyDescent="0.15">
      <c r="A136" s="3">
        <f t="shared" si="18"/>
        <v>0</v>
      </c>
      <c r="B136" s="19">
        <f t="shared" si="19"/>
        <v>0</v>
      </c>
      <c r="E136" s="15" t="e">
        <f t="shared" si="20"/>
        <v>#DIV/0!</v>
      </c>
      <c r="F136" s="3">
        <f t="shared" si="21"/>
        <v>0</v>
      </c>
      <c r="G136" s="3" t="e">
        <f t="shared" si="22"/>
        <v>#DIV/0!</v>
      </c>
      <c r="H136" s="22" t="e">
        <f t="shared" si="23"/>
        <v>#DIV/0!</v>
      </c>
    </row>
    <row r="137" spans="1:8" x14ac:dyDescent="0.15">
      <c r="A137" s="3">
        <f t="shared" si="18"/>
        <v>0</v>
      </c>
      <c r="B137" s="19">
        <f t="shared" si="19"/>
        <v>0</v>
      </c>
      <c r="E137" s="15" t="e">
        <f t="shared" si="20"/>
        <v>#DIV/0!</v>
      </c>
      <c r="F137" s="3">
        <f t="shared" si="21"/>
        <v>0</v>
      </c>
      <c r="G137" s="3" t="e">
        <f t="shared" si="22"/>
        <v>#DIV/0!</v>
      </c>
      <c r="H137" s="22" t="e">
        <f t="shared" si="23"/>
        <v>#DIV/0!</v>
      </c>
    </row>
    <row r="138" spans="1:8" x14ac:dyDescent="0.15">
      <c r="A138" s="3">
        <f t="shared" si="18"/>
        <v>0</v>
      </c>
      <c r="B138" s="19">
        <f t="shared" si="19"/>
        <v>0</v>
      </c>
      <c r="E138" s="15" t="e">
        <f t="shared" si="20"/>
        <v>#DIV/0!</v>
      </c>
      <c r="F138" s="3">
        <f t="shared" si="21"/>
        <v>0</v>
      </c>
      <c r="G138" s="3" t="e">
        <f t="shared" si="22"/>
        <v>#DIV/0!</v>
      </c>
      <c r="H138" s="22" t="e">
        <f t="shared" si="23"/>
        <v>#DIV/0!</v>
      </c>
    </row>
    <row r="139" spans="1:8" x14ac:dyDescent="0.15">
      <c r="A139" s="3">
        <f t="shared" si="18"/>
        <v>0</v>
      </c>
      <c r="B139" s="19">
        <f t="shared" si="19"/>
        <v>0</v>
      </c>
      <c r="E139" s="15" t="e">
        <f t="shared" si="20"/>
        <v>#DIV/0!</v>
      </c>
      <c r="F139" s="3">
        <f t="shared" si="21"/>
        <v>0</v>
      </c>
      <c r="G139" s="3" t="e">
        <f t="shared" si="22"/>
        <v>#DIV/0!</v>
      </c>
      <c r="H139" s="22" t="e">
        <f t="shared" si="23"/>
        <v>#DIV/0!</v>
      </c>
    </row>
    <row r="140" spans="1:8" x14ac:dyDescent="0.15">
      <c r="A140" s="3">
        <f t="shared" si="18"/>
        <v>0</v>
      </c>
      <c r="B140" s="19">
        <f t="shared" si="19"/>
        <v>0</v>
      </c>
      <c r="E140" s="15" t="e">
        <f t="shared" si="20"/>
        <v>#DIV/0!</v>
      </c>
      <c r="F140" s="3">
        <f t="shared" si="21"/>
        <v>0</v>
      </c>
      <c r="G140" s="3" t="e">
        <f t="shared" si="22"/>
        <v>#DIV/0!</v>
      </c>
      <c r="H140" s="22" t="e">
        <f t="shared" si="23"/>
        <v>#DIV/0!</v>
      </c>
    </row>
    <row r="141" spans="1:8" x14ac:dyDescent="0.15">
      <c r="A141" s="3">
        <f t="shared" si="18"/>
        <v>0</v>
      </c>
      <c r="B141" s="19">
        <f t="shared" si="19"/>
        <v>0</v>
      </c>
      <c r="E141" s="15" t="e">
        <f t="shared" si="20"/>
        <v>#DIV/0!</v>
      </c>
      <c r="F141" s="3">
        <f t="shared" si="21"/>
        <v>0</v>
      </c>
      <c r="G141" s="3" t="e">
        <f t="shared" si="22"/>
        <v>#DIV/0!</v>
      </c>
      <c r="H141" s="22" t="e">
        <f t="shared" si="23"/>
        <v>#DIV/0!</v>
      </c>
    </row>
    <row r="142" spans="1:8" x14ac:dyDescent="0.15">
      <c r="A142" s="3">
        <f t="shared" si="18"/>
        <v>0</v>
      </c>
      <c r="B142" s="19">
        <f t="shared" si="19"/>
        <v>0</v>
      </c>
      <c r="E142" s="15" t="e">
        <f t="shared" si="20"/>
        <v>#DIV/0!</v>
      </c>
      <c r="F142" s="3">
        <f t="shared" si="21"/>
        <v>0</v>
      </c>
      <c r="G142" s="3" t="e">
        <f t="shared" si="22"/>
        <v>#DIV/0!</v>
      </c>
      <c r="H142" s="22" t="e">
        <f t="shared" si="23"/>
        <v>#DIV/0!</v>
      </c>
    </row>
    <row r="143" spans="1:8" x14ac:dyDescent="0.15">
      <c r="A143" s="3">
        <f t="shared" si="18"/>
        <v>0</v>
      </c>
      <c r="B143" s="19">
        <f t="shared" si="19"/>
        <v>0</v>
      </c>
      <c r="E143" s="15" t="e">
        <f t="shared" si="20"/>
        <v>#DIV/0!</v>
      </c>
      <c r="F143" s="3">
        <f t="shared" si="21"/>
        <v>0</v>
      </c>
      <c r="G143" s="3" t="e">
        <f t="shared" si="22"/>
        <v>#DIV/0!</v>
      </c>
      <c r="H143" s="22" t="e">
        <f t="shared" si="23"/>
        <v>#DIV/0!</v>
      </c>
    </row>
    <row r="144" spans="1:8" x14ac:dyDescent="0.15">
      <c r="A144" s="3">
        <f t="shared" si="18"/>
        <v>0</v>
      </c>
      <c r="B144" s="19">
        <f t="shared" si="19"/>
        <v>0</v>
      </c>
      <c r="E144" s="15" t="e">
        <f t="shared" si="20"/>
        <v>#DIV/0!</v>
      </c>
      <c r="F144" s="3">
        <f t="shared" si="21"/>
        <v>0</v>
      </c>
      <c r="G144" s="3" t="e">
        <f t="shared" si="22"/>
        <v>#DIV/0!</v>
      </c>
      <c r="H144" s="22" t="e">
        <f t="shared" si="23"/>
        <v>#DIV/0!</v>
      </c>
    </row>
    <row r="145" spans="1:8" x14ac:dyDescent="0.15">
      <c r="A145" s="3">
        <f t="shared" si="18"/>
        <v>0</v>
      </c>
      <c r="B145" s="19">
        <f t="shared" si="19"/>
        <v>0</v>
      </c>
      <c r="E145" s="15" t="e">
        <f t="shared" si="20"/>
        <v>#DIV/0!</v>
      </c>
      <c r="F145" s="3">
        <f t="shared" si="21"/>
        <v>0</v>
      </c>
      <c r="G145" s="3" t="e">
        <f t="shared" si="22"/>
        <v>#DIV/0!</v>
      </c>
      <c r="H145" s="22" t="e">
        <f t="shared" si="23"/>
        <v>#DIV/0!</v>
      </c>
    </row>
    <row r="146" spans="1:8" x14ac:dyDescent="0.15">
      <c r="A146" s="3">
        <f t="shared" ref="A146:A177" si="24">B146*60</f>
        <v>0</v>
      </c>
      <c r="B146" s="19">
        <f t="shared" ref="B146:B177" si="25">IF(C146&gt;B$9,(C146-B$9)*1440,0)</f>
        <v>0</v>
      </c>
      <c r="E146" s="15" t="e">
        <f t="shared" ref="E146:E177" si="26">D146-$F$3</f>
        <v>#DIV/0!</v>
      </c>
      <c r="F146" s="3">
        <f t="shared" si="21"/>
        <v>0</v>
      </c>
      <c r="G146" s="3" t="e">
        <f t="shared" si="22"/>
        <v>#DIV/0!</v>
      </c>
      <c r="H146" s="22" t="e">
        <f t="shared" si="23"/>
        <v>#DIV/0!</v>
      </c>
    </row>
    <row r="147" spans="1:8" x14ac:dyDescent="0.15">
      <c r="A147" s="3">
        <f t="shared" si="24"/>
        <v>0</v>
      </c>
      <c r="B147" s="19">
        <f t="shared" si="25"/>
        <v>0</v>
      </c>
      <c r="E147" s="15" t="e">
        <f t="shared" si="26"/>
        <v>#DIV/0!</v>
      </c>
      <c r="F147" s="3">
        <f t="shared" ref="F147:F178" si="27">IF(A148&gt;0,(A148-A146)/2,0)</f>
        <v>0</v>
      </c>
      <c r="G147" s="3" t="e">
        <f t="shared" ref="G147:G178" si="28">IF((F148-F147&gt;-0.01),E147*F147,0)</f>
        <v>#DIV/0!</v>
      </c>
      <c r="H147" s="22" t="e">
        <f t="shared" ref="H147:H178" si="29">G147*$B$3/10^6</f>
        <v>#DIV/0!</v>
      </c>
    </row>
    <row r="148" spans="1:8" x14ac:dyDescent="0.15">
      <c r="A148" s="3">
        <f t="shared" si="24"/>
        <v>0</v>
      </c>
      <c r="B148" s="19">
        <f t="shared" si="25"/>
        <v>0</v>
      </c>
      <c r="E148" s="15" t="e">
        <f t="shared" si="26"/>
        <v>#DIV/0!</v>
      </c>
      <c r="F148" s="3">
        <f t="shared" si="27"/>
        <v>0</v>
      </c>
      <c r="G148" s="3" t="e">
        <f t="shared" si="28"/>
        <v>#DIV/0!</v>
      </c>
      <c r="H148" s="22" t="e">
        <f t="shared" si="29"/>
        <v>#DIV/0!</v>
      </c>
    </row>
    <row r="149" spans="1:8" x14ac:dyDescent="0.15">
      <c r="A149" s="3">
        <f t="shared" si="24"/>
        <v>0</v>
      </c>
      <c r="B149" s="19">
        <f t="shared" si="25"/>
        <v>0</v>
      </c>
      <c r="E149" s="15" t="e">
        <f t="shared" si="26"/>
        <v>#DIV/0!</v>
      </c>
      <c r="F149" s="3">
        <f t="shared" si="27"/>
        <v>0</v>
      </c>
      <c r="G149" s="3" t="e">
        <f t="shared" si="28"/>
        <v>#DIV/0!</v>
      </c>
      <c r="H149" s="22" t="e">
        <f t="shared" si="29"/>
        <v>#DIV/0!</v>
      </c>
    </row>
    <row r="150" spans="1:8" x14ac:dyDescent="0.15">
      <c r="A150" s="3">
        <f t="shared" si="24"/>
        <v>0</v>
      </c>
      <c r="B150" s="19">
        <f t="shared" si="25"/>
        <v>0</v>
      </c>
      <c r="E150" s="15" t="e">
        <f t="shared" si="26"/>
        <v>#DIV/0!</v>
      </c>
      <c r="F150" s="3">
        <f t="shared" si="27"/>
        <v>0</v>
      </c>
      <c r="G150" s="3" t="e">
        <f t="shared" si="28"/>
        <v>#DIV/0!</v>
      </c>
      <c r="H150" s="22" t="e">
        <f t="shared" si="29"/>
        <v>#DIV/0!</v>
      </c>
    </row>
    <row r="151" spans="1:8" x14ac:dyDescent="0.15">
      <c r="A151" s="3">
        <f t="shared" si="24"/>
        <v>0</v>
      </c>
      <c r="B151" s="19">
        <f t="shared" si="25"/>
        <v>0</v>
      </c>
      <c r="E151" s="15" t="e">
        <f t="shared" si="26"/>
        <v>#DIV/0!</v>
      </c>
      <c r="F151" s="3">
        <f t="shared" si="27"/>
        <v>0</v>
      </c>
      <c r="G151" s="3" t="e">
        <f t="shared" si="28"/>
        <v>#DIV/0!</v>
      </c>
      <c r="H151" s="22" t="e">
        <f t="shared" si="29"/>
        <v>#DIV/0!</v>
      </c>
    </row>
    <row r="152" spans="1:8" x14ac:dyDescent="0.15">
      <c r="A152" s="3">
        <f t="shared" si="24"/>
        <v>0</v>
      </c>
      <c r="B152" s="19">
        <f t="shared" si="25"/>
        <v>0</v>
      </c>
      <c r="E152" s="15" t="e">
        <f t="shared" si="26"/>
        <v>#DIV/0!</v>
      </c>
      <c r="F152" s="3">
        <f t="shared" si="27"/>
        <v>0</v>
      </c>
      <c r="G152" s="3" t="e">
        <f t="shared" si="28"/>
        <v>#DIV/0!</v>
      </c>
      <c r="H152" s="22" t="e">
        <f t="shared" si="29"/>
        <v>#DIV/0!</v>
      </c>
    </row>
    <row r="153" spans="1:8" x14ac:dyDescent="0.15">
      <c r="A153" s="3">
        <f t="shared" si="24"/>
        <v>0</v>
      </c>
      <c r="B153" s="19">
        <f t="shared" si="25"/>
        <v>0</v>
      </c>
      <c r="E153" s="15" t="e">
        <f t="shared" si="26"/>
        <v>#DIV/0!</v>
      </c>
      <c r="F153" s="3">
        <f t="shared" si="27"/>
        <v>0</v>
      </c>
      <c r="G153" s="3" t="e">
        <f t="shared" si="28"/>
        <v>#DIV/0!</v>
      </c>
      <c r="H153" s="22" t="e">
        <f t="shared" si="29"/>
        <v>#DIV/0!</v>
      </c>
    </row>
    <row r="154" spans="1:8" x14ac:dyDescent="0.15">
      <c r="A154" s="3">
        <f t="shared" si="24"/>
        <v>0</v>
      </c>
      <c r="B154" s="19">
        <f t="shared" si="25"/>
        <v>0</v>
      </c>
      <c r="E154" s="15" t="e">
        <f t="shared" si="26"/>
        <v>#DIV/0!</v>
      </c>
      <c r="F154" s="3">
        <f t="shared" si="27"/>
        <v>0</v>
      </c>
      <c r="G154" s="3" t="e">
        <f t="shared" si="28"/>
        <v>#DIV/0!</v>
      </c>
      <c r="H154" s="22" t="e">
        <f t="shared" si="29"/>
        <v>#DIV/0!</v>
      </c>
    </row>
    <row r="155" spans="1:8" x14ac:dyDescent="0.15">
      <c r="A155" s="3">
        <f t="shared" si="24"/>
        <v>0</v>
      </c>
      <c r="B155" s="19">
        <f t="shared" si="25"/>
        <v>0</v>
      </c>
      <c r="E155" s="15" t="e">
        <f t="shared" si="26"/>
        <v>#DIV/0!</v>
      </c>
      <c r="F155" s="3">
        <f t="shared" si="27"/>
        <v>0</v>
      </c>
      <c r="G155" s="3" t="e">
        <f t="shared" si="28"/>
        <v>#DIV/0!</v>
      </c>
      <c r="H155" s="22" t="e">
        <f t="shared" si="29"/>
        <v>#DIV/0!</v>
      </c>
    </row>
    <row r="156" spans="1:8" x14ac:dyDescent="0.15">
      <c r="A156" s="3">
        <f t="shared" si="24"/>
        <v>0</v>
      </c>
      <c r="B156" s="19">
        <f t="shared" si="25"/>
        <v>0</v>
      </c>
      <c r="E156" s="15" t="e">
        <f t="shared" si="26"/>
        <v>#DIV/0!</v>
      </c>
      <c r="F156" s="3">
        <f t="shared" si="27"/>
        <v>0</v>
      </c>
      <c r="G156" s="3" t="e">
        <f t="shared" si="28"/>
        <v>#DIV/0!</v>
      </c>
      <c r="H156" s="22" t="e">
        <f t="shared" si="29"/>
        <v>#DIV/0!</v>
      </c>
    </row>
    <row r="157" spans="1:8" x14ac:dyDescent="0.15">
      <c r="A157" s="3">
        <f t="shared" si="24"/>
        <v>0</v>
      </c>
      <c r="B157" s="19">
        <f t="shared" si="25"/>
        <v>0</v>
      </c>
      <c r="E157" s="15" t="e">
        <f t="shared" si="26"/>
        <v>#DIV/0!</v>
      </c>
      <c r="F157" s="3">
        <f t="shared" si="27"/>
        <v>0</v>
      </c>
      <c r="G157" s="3" t="e">
        <f t="shared" si="28"/>
        <v>#DIV/0!</v>
      </c>
      <c r="H157" s="22" t="e">
        <f t="shared" si="29"/>
        <v>#DIV/0!</v>
      </c>
    </row>
    <row r="158" spans="1:8" x14ac:dyDescent="0.15">
      <c r="A158" s="3">
        <f t="shared" si="24"/>
        <v>0</v>
      </c>
      <c r="B158" s="19">
        <f t="shared" si="25"/>
        <v>0</v>
      </c>
      <c r="E158" s="15" t="e">
        <f t="shared" si="26"/>
        <v>#DIV/0!</v>
      </c>
      <c r="F158" s="3">
        <f t="shared" si="27"/>
        <v>0</v>
      </c>
      <c r="G158" s="3" t="e">
        <f t="shared" si="28"/>
        <v>#DIV/0!</v>
      </c>
      <c r="H158" s="22" t="e">
        <f t="shared" si="29"/>
        <v>#DIV/0!</v>
      </c>
    </row>
    <row r="159" spans="1:8" x14ac:dyDescent="0.15">
      <c r="A159" s="3">
        <f t="shared" si="24"/>
        <v>0</v>
      </c>
      <c r="B159" s="19">
        <f t="shared" si="25"/>
        <v>0</v>
      </c>
      <c r="E159" s="15" t="e">
        <f t="shared" si="26"/>
        <v>#DIV/0!</v>
      </c>
      <c r="F159" s="3">
        <f t="shared" si="27"/>
        <v>0</v>
      </c>
      <c r="G159" s="3" t="e">
        <f t="shared" si="28"/>
        <v>#DIV/0!</v>
      </c>
      <c r="H159" s="22" t="e">
        <f t="shared" si="29"/>
        <v>#DIV/0!</v>
      </c>
    </row>
    <row r="160" spans="1:8" x14ac:dyDescent="0.15">
      <c r="A160" s="3">
        <f t="shared" si="24"/>
        <v>0</v>
      </c>
      <c r="B160" s="19">
        <f t="shared" si="25"/>
        <v>0</v>
      </c>
      <c r="E160" s="15" t="e">
        <f t="shared" si="26"/>
        <v>#DIV/0!</v>
      </c>
      <c r="F160" s="3">
        <f t="shared" si="27"/>
        <v>0</v>
      </c>
      <c r="G160" s="3" t="e">
        <f t="shared" si="28"/>
        <v>#DIV/0!</v>
      </c>
      <c r="H160" s="22" t="e">
        <f t="shared" si="29"/>
        <v>#DIV/0!</v>
      </c>
    </row>
    <row r="161" spans="1:8" x14ac:dyDescent="0.15">
      <c r="A161" s="3">
        <f t="shared" si="24"/>
        <v>0</v>
      </c>
      <c r="B161" s="19">
        <f t="shared" si="25"/>
        <v>0</v>
      </c>
      <c r="E161" s="15" t="e">
        <f t="shared" si="26"/>
        <v>#DIV/0!</v>
      </c>
      <c r="F161" s="3">
        <f t="shared" si="27"/>
        <v>0</v>
      </c>
      <c r="G161" s="3" t="e">
        <f t="shared" si="28"/>
        <v>#DIV/0!</v>
      </c>
      <c r="H161" s="22" t="e">
        <f t="shared" si="29"/>
        <v>#DIV/0!</v>
      </c>
    </row>
    <row r="162" spans="1:8" x14ac:dyDescent="0.15">
      <c r="A162" s="3">
        <f t="shared" si="24"/>
        <v>0</v>
      </c>
      <c r="B162" s="19">
        <f t="shared" si="25"/>
        <v>0</v>
      </c>
      <c r="E162" s="15" t="e">
        <f t="shared" si="26"/>
        <v>#DIV/0!</v>
      </c>
      <c r="F162" s="3">
        <f t="shared" si="27"/>
        <v>0</v>
      </c>
      <c r="G162" s="3" t="e">
        <f t="shared" si="28"/>
        <v>#DIV/0!</v>
      </c>
      <c r="H162" s="22" t="e">
        <f t="shared" si="29"/>
        <v>#DIV/0!</v>
      </c>
    </row>
    <row r="163" spans="1:8" x14ac:dyDescent="0.15">
      <c r="A163" s="3">
        <f t="shared" si="24"/>
        <v>0</v>
      </c>
      <c r="B163" s="19">
        <f t="shared" si="25"/>
        <v>0</v>
      </c>
      <c r="E163" s="15" t="e">
        <f t="shared" si="26"/>
        <v>#DIV/0!</v>
      </c>
      <c r="F163" s="3">
        <f t="shared" si="27"/>
        <v>0</v>
      </c>
      <c r="G163" s="3" t="e">
        <f t="shared" si="28"/>
        <v>#DIV/0!</v>
      </c>
      <c r="H163" s="22" t="e">
        <f t="shared" si="29"/>
        <v>#DIV/0!</v>
      </c>
    </row>
    <row r="164" spans="1:8" x14ac:dyDescent="0.15">
      <c r="A164" s="3">
        <f t="shared" si="24"/>
        <v>0</v>
      </c>
      <c r="B164" s="19">
        <f t="shared" si="25"/>
        <v>0</v>
      </c>
      <c r="E164" s="15" t="e">
        <f t="shared" si="26"/>
        <v>#DIV/0!</v>
      </c>
      <c r="F164" s="3">
        <f t="shared" si="27"/>
        <v>0</v>
      </c>
      <c r="G164" s="3" t="e">
        <f t="shared" si="28"/>
        <v>#DIV/0!</v>
      </c>
      <c r="H164" s="22" t="e">
        <f t="shared" si="29"/>
        <v>#DIV/0!</v>
      </c>
    </row>
    <row r="165" spans="1:8" x14ac:dyDescent="0.15">
      <c r="A165" s="3">
        <f t="shared" si="24"/>
        <v>0</v>
      </c>
      <c r="B165" s="19">
        <f t="shared" si="25"/>
        <v>0</v>
      </c>
      <c r="E165" s="15" t="e">
        <f t="shared" si="26"/>
        <v>#DIV/0!</v>
      </c>
      <c r="F165" s="3">
        <f t="shared" si="27"/>
        <v>0</v>
      </c>
      <c r="G165" s="3" t="e">
        <f t="shared" si="28"/>
        <v>#DIV/0!</v>
      </c>
      <c r="H165" s="22" t="e">
        <f t="shared" si="29"/>
        <v>#DIV/0!</v>
      </c>
    </row>
    <row r="166" spans="1:8" x14ac:dyDescent="0.15">
      <c r="A166" s="3">
        <f t="shared" si="24"/>
        <v>0</v>
      </c>
      <c r="B166" s="19">
        <f t="shared" si="25"/>
        <v>0</v>
      </c>
      <c r="E166" s="15" t="e">
        <f t="shared" si="26"/>
        <v>#DIV/0!</v>
      </c>
      <c r="F166" s="3">
        <f t="shared" si="27"/>
        <v>0</v>
      </c>
      <c r="G166" s="3" t="e">
        <f t="shared" si="28"/>
        <v>#DIV/0!</v>
      </c>
      <c r="H166" s="22" t="e">
        <f t="shared" si="29"/>
        <v>#DIV/0!</v>
      </c>
    </row>
    <row r="167" spans="1:8" x14ac:dyDescent="0.15">
      <c r="A167" s="3">
        <f t="shared" si="24"/>
        <v>0</v>
      </c>
      <c r="B167" s="19">
        <f t="shared" si="25"/>
        <v>0</v>
      </c>
      <c r="E167" s="15" t="e">
        <f t="shared" si="26"/>
        <v>#DIV/0!</v>
      </c>
      <c r="F167" s="3">
        <f t="shared" si="27"/>
        <v>0</v>
      </c>
      <c r="G167" s="3" t="e">
        <f t="shared" si="28"/>
        <v>#DIV/0!</v>
      </c>
      <c r="H167" s="22" t="e">
        <f t="shared" si="29"/>
        <v>#DIV/0!</v>
      </c>
    </row>
    <row r="168" spans="1:8" x14ac:dyDescent="0.15">
      <c r="A168" s="3">
        <f t="shared" si="24"/>
        <v>0</v>
      </c>
      <c r="B168" s="19">
        <f t="shared" si="25"/>
        <v>0</v>
      </c>
      <c r="E168" s="15" t="e">
        <f t="shared" si="26"/>
        <v>#DIV/0!</v>
      </c>
      <c r="F168" s="3">
        <f t="shared" si="27"/>
        <v>0</v>
      </c>
      <c r="G168" s="3" t="e">
        <f t="shared" si="28"/>
        <v>#DIV/0!</v>
      </c>
      <c r="H168" s="22" t="e">
        <f t="shared" si="29"/>
        <v>#DIV/0!</v>
      </c>
    </row>
    <row r="169" spans="1:8" x14ac:dyDescent="0.15">
      <c r="A169" s="3">
        <f t="shared" si="24"/>
        <v>0</v>
      </c>
      <c r="B169" s="19">
        <f t="shared" si="25"/>
        <v>0</v>
      </c>
      <c r="E169" s="15" t="e">
        <f t="shared" si="26"/>
        <v>#DIV/0!</v>
      </c>
      <c r="F169" s="3">
        <f t="shared" si="27"/>
        <v>0</v>
      </c>
      <c r="G169" s="3" t="e">
        <f t="shared" si="28"/>
        <v>#DIV/0!</v>
      </c>
      <c r="H169" s="22" t="e">
        <f t="shared" si="29"/>
        <v>#DIV/0!</v>
      </c>
    </row>
    <row r="170" spans="1:8" x14ac:dyDescent="0.15">
      <c r="A170" s="3">
        <f t="shared" si="24"/>
        <v>0</v>
      </c>
      <c r="B170" s="19">
        <f t="shared" si="25"/>
        <v>0</v>
      </c>
      <c r="E170" s="15" t="e">
        <f t="shared" si="26"/>
        <v>#DIV/0!</v>
      </c>
      <c r="F170" s="3">
        <f t="shared" si="27"/>
        <v>0</v>
      </c>
      <c r="G170" s="3" t="e">
        <f t="shared" si="28"/>
        <v>#DIV/0!</v>
      </c>
      <c r="H170" s="22" t="e">
        <f t="shared" si="29"/>
        <v>#DIV/0!</v>
      </c>
    </row>
    <row r="171" spans="1:8" x14ac:dyDescent="0.15">
      <c r="A171" s="3">
        <f t="shared" si="24"/>
        <v>0</v>
      </c>
      <c r="B171" s="19">
        <f t="shared" si="25"/>
        <v>0</v>
      </c>
      <c r="E171" s="15" t="e">
        <f t="shared" si="26"/>
        <v>#DIV/0!</v>
      </c>
      <c r="F171" s="3">
        <f t="shared" si="27"/>
        <v>0</v>
      </c>
      <c r="G171" s="3" t="e">
        <f t="shared" si="28"/>
        <v>#DIV/0!</v>
      </c>
      <c r="H171" s="22" t="e">
        <f t="shared" si="29"/>
        <v>#DIV/0!</v>
      </c>
    </row>
    <row r="172" spans="1:8" x14ac:dyDescent="0.15">
      <c r="A172" s="3">
        <f t="shared" si="24"/>
        <v>0</v>
      </c>
      <c r="B172" s="19">
        <f t="shared" si="25"/>
        <v>0</v>
      </c>
      <c r="E172" s="15" t="e">
        <f t="shared" si="26"/>
        <v>#DIV/0!</v>
      </c>
      <c r="F172" s="3">
        <f t="shared" si="27"/>
        <v>0</v>
      </c>
      <c r="G172" s="3" t="e">
        <f t="shared" si="28"/>
        <v>#DIV/0!</v>
      </c>
      <c r="H172" s="22" t="e">
        <f t="shared" si="29"/>
        <v>#DIV/0!</v>
      </c>
    </row>
    <row r="173" spans="1:8" x14ac:dyDescent="0.15">
      <c r="A173" s="3">
        <f t="shared" si="24"/>
        <v>0</v>
      </c>
      <c r="B173" s="19">
        <f t="shared" si="25"/>
        <v>0</v>
      </c>
      <c r="E173" s="15" t="e">
        <f t="shared" si="26"/>
        <v>#DIV/0!</v>
      </c>
      <c r="F173" s="3">
        <f t="shared" si="27"/>
        <v>0</v>
      </c>
      <c r="G173" s="3" t="e">
        <f t="shared" si="28"/>
        <v>#DIV/0!</v>
      </c>
      <c r="H173" s="22" t="e">
        <f t="shared" si="29"/>
        <v>#DIV/0!</v>
      </c>
    </row>
    <row r="174" spans="1:8" x14ac:dyDescent="0.15">
      <c r="A174" s="3">
        <f t="shared" si="24"/>
        <v>0</v>
      </c>
      <c r="B174" s="19">
        <f t="shared" si="25"/>
        <v>0</v>
      </c>
      <c r="E174" s="15" t="e">
        <f t="shared" si="26"/>
        <v>#DIV/0!</v>
      </c>
      <c r="F174" s="3">
        <f t="shared" si="27"/>
        <v>0</v>
      </c>
      <c r="G174" s="3" t="e">
        <f t="shared" si="28"/>
        <v>#DIV/0!</v>
      </c>
      <c r="H174" s="22" t="e">
        <f t="shared" si="29"/>
        <v>#DIV/0!</v>
      </c>
    </row>
    <row r="175" spans="1:8" x14ac:dyDescent="0.15">
      <c r="A175" s="3">
        <f t="shared" si="24"/>
        <v>0</v>
      </c>
      <c r="B175" s="19">
        <f t="shared" si="25"/>
        <v>0</v>
      </c>
      <c r="E175" s="15" t="e">
        <f t="shared" si="26"/>
        <v>#DIV/0!</v>
      </c>
      <c r="F175" s="3">
        <f t="shared" si="27"/>
        <v>0</v>
      </c>
      <c r="G175" s="3" t="e">
        <f t="shared" si="28"/>
        <v>#DIV/0!</v>
      </c>
      <c r="H175" s="22" t="e">
        <f t="shared" si="29"/>
        <v>#DIV/0!</v>
      </c>
    </row>
    <row r="176" spans="1:8" x14ac:dyDescent="0.15">
      <c r="A176" s="3">
        <f t="shared" si="24"/>
        <v>0</v>
      </c>
      <c r="B176" s="19">
        <f t="shared" si="25"/>
        <v>0</v>
      </c>
      <c r="E176" s="15" t="e">
        <f t="shared" si="26"/>
        <v>#DIV/0!</v>
      </c>
      <c r="F176" s="3">
        <f t="shared" si="27"/>
        <v>0</v>
      </c>
      <c r="G176" s="3" t="e">
        <f t="shared" si="28"/>
        <v>#DIV/0!</v>
      </c>
      <c r="H176" s="22" t="e">
        <f t="shared" si="29"/>
        <v>#DIV/0!</v>
      </c>
    </row>
    <row r="177" spans="1:8" x14ac:dyDescent="0.15">
      <c r="A177" s="3">
        <f t="shared" si="24"/>
        <v>0</v>
      </c>
      <c r="B177" s="19">
        <f t="shared" si="25"/>
        <v>0</v>
      </c>
      <c r="E177" s="15" t="e">
        <f t="shared" si="26"/>
        <v>#DIV/0!</v>
      </c>
      <c r="F177" s="3">
        <f t="shared" si="27"/>
        <v>0</v>
      </c>
      <c r="G177" s="3" t="e">
        <f t="shared" si="28"/>
        <v>#DIV/0!</v>
      </c>
      <c r="H177" s="22" t="e">
        <f t="shared" si="29"/>
        <v>#DIV/0!</v>
      </c>
    </row>
    <row r="178" spans="1:8" x14ac:dyDescent="0.15">
      <c r="A178" s="3">
        <f t="shared" ref="A178:A209" si="30">B178*60</f>
        <v>0</v>
      </c>
      <c r="B178" s="19">
        <f t="shared" ref="B178:B209" si="31">IF(C178&gt;B$9,(C178-B$9)*1440,0)</f>
        <v>0</v>
      </c>
      <c r="E178" s="15" t="e">
        <f t="shared" ref="E178:E209" si="32">D178-$F$3</f>
        <v>#DIV/0!</v>
      </c>
      <c r="F178" s="3">
        <f t="shared" si="27"/>
        <v>0</v>
      </c>
      <c r="G178" s="3" t="e">
        <f t="shared" si="28"/>
        <v>#DIV/0!</v>
      </c>
      <c r="H178" s="22" t="e">
        <f t="shared" si="29"/>
        <v>#DIV/0!</v>
      </c>
    </row>
    <row r="179" spans="1:8" x14ac:dyDescent="0.15">
      <c r="A179" s="3">
        <f t="shared" si="30"/>
        <v>0</v>
      </c>
      <c r="B179" s="19">
        <f t="shared" si="31"/>
        <v>0</v>
      </c>
      <c r="E179" s="15" t="e">
        <f t="shared" si="32"/>
        <v>#DIV/0!</v>
      </c>
      <c r="F179" s="3">
        <f t="shared" ref="F179:F210" si="33">IF(A180&gt;0,(A180-A178)/2,0)</f>
        <v>0</v>
      </c>
      <c r="G179" s="3" t="e">
        <f t="shared" ref="G179:G210" si="34">IF((F180-F179&gt;-0.01),E179*F179,0)</f>
        <v>#DIV/0!</v>
      </c>
      <c r="H179" s="22" t="e">
        <f t="shared" ref="H179:H210" si="35">G179*$B$3/10^6</f>
        <v>#DIV/0!</v>
      </c>
    </row>
    <row r="180" spans="1:8" x14ac:dyDescent="0.15">
      <c r="A180" s="3">
        <f t="shared" si="30"/>
        <v>0</v>
      </c>
      <c r="B180" s="19">
        <f t="shared" si="31"/>
        <v>0</v>
      </c>
      <c r="E180" s="15" t="e">
        <f t="shared" si="32"/>
        <v>#DIV/0!</v>
      </c>
      <c r="F180" s="3">
        <f t="shared" si="33"/>
        <v>0</v>
      </c>
      <c r="G180" s="3" t="e">
        <f t="shared" si="34"/>
        <v>#DIV/0!</v>
      </c>
      <c r="H180" s="22" t="e">
        <f t="shared" si="35"/>
        <v>#DIV/0!</v>
      </c>
    </row>
    <row r="181" spans="1:8" x14ac:dyDescent="0.15">
      <c r="A181" s="3">
        <f t="shared" si="30"/>
        <v>0</v>
      </c>
      <c r="B181" s="19">
        <f t="shared" si="31"/>
        <v>0</v>
      </c>
      <c r="E181" s="15" t="e">
        <f t="shared" si="32"/>
        <v>#DIV/0!</v>
      </c>
      <c r="F181" s="3">
        <f t="shared" si="33"/>
        <v>0</v>
      </c>
      <c r="G181" s="3" t="e">
        <f t="shared" si="34"/>
        <v>#DIV/0!</v>
      </c>
      <c r="H181" s="22" t="e">
        <f t="shared" si="35"/>
        <v>#DIV/0!</v>
      </c>
    </row>
    <row r="182" spans="1:8" x14ac:dyDescent="0.15">
      <c r="A182" s="3">
        <f t="shared" si="30"/>
        <v>0</v>
      </c>
      <c r="B182" s="19">
        <f t="shared" si="31"/>
        <v>0</v>
      </c>
      <c r="E182" s="15" t="e">
        <f t="shared" si="32"/>
        <v>#DIV/0!</v>
      </c>
      <c r="F182" s="3">
        <f t="shared" si="33"/>
        <v>0</v>
      </c>
      <c r="G182" s="3" t="e">
        <f t="shared" si="34"/>
        <v>#DIV/0!</v>
      </c>
      <c r="H182" s="22" t="e">
        <f t="shared" si="35"/>
        <v>#DIV/0!</v>
      </c>
    </row>
    <row r="183" spans="1:8" x14ac:dyDescent="0.15">
      <c r="A183" s="3">
        <f t="shared" si="30"/>
        <v>0</v>
      </c>
      <c r="B183" s="19">
        <f t="shared" si="31"/>
        <v>0</v>
      </c>
      <c r="E183" s="15" t="e">
        <f t="shared" si="32"/>
        <v>#DIV/0!</v>
      </c>
      <c r="F183" s="3">
        <f t="shared" si="33"/>
        <v>0</v>
      </c>
      <c r="G183" s="3" t="e">
        <f t="shared" si="34"/>
        <v>#DIV/0!</v>
      </c>
      <c r="H183" s="22" t="e">
        <f t="shared" si="35"/>
        <v>#DIV/0!</v>
      </c>
    </row>
    <row r="184" spans="1:8" x14ac:dyDescent="0.15">
      <c r="A184" s="3">
        <f t="shared" si="30"/>
        <v>0</v>
      </c>
      <c r="B184" s="19">
        <f t="shared" si="31"/>
        <v>0</v>
      </c>
      <c r="E184" s="15" t="e">
        <f t="shared" si="32"/>
        <v>#DIV/0!</v>
      </c>
      <c r="F184" s="3">
        <f t="shared" si="33"/>
        <v>0</v>
      </c>
      <c r="G184" s="3" t="e">
        <f t="shared" si="34"/>
        <v>#DIV/0!</v>
      </c>
      <c r="H184" s="22" t="e">
        <f t="shared" si="35"/>
        <v>#DIV/0!</v>
      </c>
    </row>
    <row r="185" spans="1:8" x14ac:dyDescent="0.15">
      <c r="A185" s="3">
        <f t="shared" si="30"/>
        <v>0</v>
      </c>
      <c r="B185" s="19">
        <f t="shared" si="31"/>
        <v>0</v>
      </c>
      <c r="E185" s="15" t="e">
        <f t="shared" si="32"/>
        <v>#DIV/0!</v>
      </c>
      <c r="F185" s="3">
        <f t="shared" si="33"/>
        <v>0</v>
      </c>
      <c r="G185" s="3" t="e">
        <f t="shared" si="34"/>
        <v>#DIV/0!</v>
      </c>
      <c r="H185" s="22" t="e">
        <f t="shared" si="35"/>
        <v>#DIV/0!</v>
      </c>
    </row>
    <row r="186" spans="1:8" x14ac:dyDescent="0.15">
      <c r="A186" s="3">
        <f t="shared" si="30"/>
        <v>0</v>
      </c>
      <c r="B186" s="19">
        <f t="shared" si="31"/>
        <v>0</v>
      </c>
      <c r="E186" s="15" t="e">
        <f t="shared" si="32"/>
        <v>#DIV/0!</v>
      </c>
      <c r="F186" s="3">
        <f t="shared" si="33"/>
        <v>0</v>
      </c>
      <c r="G186" s="3" t="e">
        <f t="shared" si="34"/>
        <v>#DIV/0!</v>
      </c>
      <c r="H186" s="22" t="e">
        <f t="shared" si="35"/>
        <v>#DIV/0!</v>
      </c>
    </row>
    <row r="187" spans="1:8" x14ac:dyDescent="0.15">
      <c r="A187" s="3">
        <f t="shared" si="30"/>
        <v>0</v>
      </c>
      <c r="B187" s="19">
        <f t="shared" si="31"/>
        <v>0</v>
      </c>
      <c r="E187" s="15" t="e">
        <f t="shared" si="32"/>
        <v>#DIV/0!</v>
      </c>
      <c r="F187" s="3">
        <f t="shared" si="33"/>
        <v>0</v>
      </c>
      <c r="G187" s="3" t="e">
        <f t="shared" si="34"/>
        <v>#DIV/0!</v>
      </c>
      <c r="H187" s="22" t="e">
        <f t="shared" si="35"/>
        <v>#DIV/0!</v>
      </c>
    </row>
    <row r="188" spans="1:8" x14ac:dyDescent="0.15">
      <c r="A188" s="3">
        <f t="shared" si="30"/>
        <v>0</v>
      </c>
      <c r="B188" s="19">
        <f t="shared" si="31"/>
        <v>0</v>
      </c>
      <c r="E188" s="15" t="e">
        <f t="shared" si="32"/>
        <v>#DIV/0!</v>
      </c>
      <c r="F188" s="3">
        <f t="shared" si="33"/>
        <v>0</v>
      </c>
      <c r="G188" s="3" t="e">
        <f t="shared" si="34"/>
        <v>#DIV/0!</v>
      </c>
      <c r="H188" s="22" t="e">
        <f t="shared" si="35"/>
        <v>#DIV/0!</v>
      </c>
    </row>
    <row r="189" spans="1:8" x14ac:dyDescent="0.15">
      <c r="A189" s="3">
        <f t="shared" si="30"/>
        <v>0</v>
      </c>
      <c r="B189" s="19">
        <f t="shared" si="31"/>
        <v>0</v>
      </c>
      <c r="E189" s="15" t="e">
        <f t="shared" si="32"/>
        <v>#DIV/0!</v>
      </c>
      <c r="F189" s="3">
        <f t="shared" si="33"/>
        <v>0</v>
      </c>
      <c r="G189" s="3" t="e">
        <f t="shared" si="34"/>
        <v>#DIV/0!</v>
      </c>
      <c r="H189" s="22" t="e">
        <f t="shared" si="35"/>
        <v>#DIV/0!</v>
      </c>
    </row>
    <row r="190" spans="1:8" x14ac:dyDescent="0.15">
      <c r="A190" s="3">
        <f t="shared" si="30"/>
        <v>0</v>
      </c>
      <c r="B190" s="19">
        <f t="shared" si="31"/>
        <v>0</v>
      </c>
      <c r="E190" s="15" t="e">
        <f t="shared" si="32"/>
        <v>#DIV/0!</v>
      </c>
      <c r="F190" s="3">
        <f t="shared" si="33"/>
        <v>0</v>
      </c>
      <c r="G190" s="3" t="e">
        <f t="shared" si="34"/>
        <v>#DIV/0!</v>
      </c>
      <c r="H190" s="22" t="e">
        <f t="shared" si="35"/>
        <v>#DIV/0!</v>
      </c>
    </row>
    <row r="191" spans="1:8" x14ac:dyDescent="0.15">
      <c r="A191" s="3">
        <f t="shared" si="30"/>
        <v>0</v>
      </c>
      <c r="B191" s="19">
        <f t="shared" si="31"/>
        <v>0</v>
      </c>
      <c r="E191" s="15" t="e">
        <f t="shared" si="32"/>
        <v>#DIV/0!</v>
      </c>
      <c r="F191" s="3">
        <f t="shared" si="33"/>
        <v>0</v>
      </c>
      <c r="G191" s="3" t="e">
        <f t="shared" si="34"/>
        <v>#DIV/0!</v>
      </c>
      <c r="H191" s="22" t="e">
        <f t="shared" si="35"/>
        <v>#DIV/0!</v>
      </c>
    </row>
    <row r="192" spans="1:8" x14ac:dyDescent="0.15">
      <c r="A192" s="3">
        <f t="shared" si="30"/>
        <v>0</v>
      </c>
      <c r="B192" s="19">
        <f t="shared" si="31"/>
        <v>0</v>
      </c>
      <c r="E192" s="15" t="e">
        <f t="shared" si="32"/>
        <v>#DIV/0!</v>
      </c>
      <c r="F192" s="3">
        <f t="shared" si="33"/>
        <v>0</v>
      </c>
      <c r="G192" s="3" t="e">
        <f t="shared" si="34"/>
        <v>#DIV/0!</v>
      </c>
      <c r="H192" s="22" t="e">
        <f t="shared" si="35"/>
        <v>#DIV/0!</v>
      </c>
    </row>
    <row r="193" spans="1:8" x14ac:dyDescent="0.15">
      <c r="A193" s="3">
        <f t="shared" si="30"/>
        <v>0</v>
      </c>
      <c r="B193" s="19">
        <f t="shared" si="31"/>
        <v>0</v>
      </c>
      <c r="E193" s="15" t="e">
        <f t="shared" si="32"/>
        <v>#DIV/0!</v>
      </c>
      <c r="F193" s="3">
        <f t="shared" si="33"/>
        <v>0</v>
      </c>
      <c r="G193" s="3" t="e">
        <f t="shared" si="34"/>
        <v>#DIV/0!</v>
      </c>
      <c r="H193" s="22" t="e">
        <f t="shared" si="35"/>
        <v>#DIV/0!</v>
      </c>
    </row>
    <row r="194" spans="1:8" x14ac:dyDescent="0.15">
      <c r="A194" s="3">
        <f t="shared" si="30"/>
        <v>0</v>
      </c>
      <c r="B194" s="19">
        <f t="shared" si="31"/>
        <v>0</v>
      </c>
      <c r="E194" s="15" t="e">
        <f t="shared" si="32"/>
        <v>#DIV/0!</v>
      </c>
      <c r="F194" s="3">
        <f t="shared" si="33"/>
        <v>0</v>
      </c>
      <c r="G194" s="3" t="e">
        <f t="shared" si="34"/>
        <v>#DIV/0!</v>
      </c>
      <c r="H194" s="22" t="e">
        <f t="shared" si="35"/>
        <v>#DIV/0!</v>
      </c>
    </row>
    <row r="195" spans="1:8" x14ac:dyDescent="0.15">
      <c r="A195" s="3">
        <f t="shared" si="30"/>
        <v>0</v>
      </c>
      <c r="B195" s="19">
        <f t="shared" si="31"/>
        <v>0</v>
      </c>
      <c r="E195" s="15" t="e">
        <f t="shared" si="32"/>
        <v>#DIV/0!</v>
      </c>
      <c r="F195" s="3">
        <f t="shared" si="33"/>
        <v>0</v>
      </c>
      <c r="G195" s="3" t="e">
        <f t="shared" si="34"/>
        <v>#DIV/0!</v>
      </c>
      <c r="H195" s="22" t="e">
        <f t="shared" si="35"/>
        <v>#DIV/0!</v>
      </c>
    </row>
    <row r="196" spans="1:8" x14ac:dyDescent="0.15">
      <c r="A196" s="3">
        <f t="shared" si="30"/>
        <v>0</v>
      </c>
      <c r="B196" s="19">
        <f t="shared" si="31"/>
        <v>0</v>
      </c>
      <c r="E196" s="15" t="e">
        <f t="shared" si="32"/>
        <v>#DIV/0!</v>
      </c>
      <c r="F196" s="3">
        <f t="shared" si="33"/>
        <v>0</v>
      </c>
      <c r="G196" s="3" t="e">
        <f t="shared" si="34"/>
        <v>#DIV/0!</v>
      </c>
      <c r="H196" s="22" t="e">
        <f t="shared" si="35"/>
        <v>#DIV/0!</v>
      </c>
    </row>
    <row r="197" spans="1:8" x14ac:dyDescent="0.15">
      <c r="A197" s="3">
        <f t="shared" si="30"/>
        <v>0</v>
      </c>
      <c r="B197" s="19">
        <f t="shared" si="31"/>
        <v>0</v>
      </c>
      <c r="E197" s="15" t="e">
        <f t="shared" si="32"/>
        <v>#DIV/0!</v>
      </c>
      <c r="F197" s="3">
        <f t="shared" si="33"/>
        <v>0</v>
      </c>
      <c r="G197" s="3" t="e">
        <f t="shared" si="34"/>
        <v>#DIV/0!</v>
      </c>
      <c r="H197" s="22" t="e">
        <f t="shared" si="35"/>
        <v>#DIV/0!</v>
      </c>
    </row>
    <row r="198" spans="1:8" x14ac:dyDescent="0.15">
      <c r="A198" s="3">
        <f t="shared" si="30"/>
        <v>0</v>
      </c>
      <c r="B198" s="19">
        <f t="shared" si="31"/>
        <v>0</v>
      </c>
      <c r="E198" s="15" t="e">
        <f t="shared" si="32"/>
        <v>#DIV/0!</v>
      </c>
      <c r="F198" s="3">
        <f t="shared" si="33"/>
        <v>0</v>
      </c>
      <c r="G198" s="3" t="e">
        <f t="shared" si="34"/>
        <v>#DIV/0!</v>
      </c>
      <c r="H198" s="22" t="e">
        <f t="shared" si="35"/>
        <v>#DIV/0!</v>
      </c>
    </row>
    <row r="199" spans="1:8" x14ac:dyDescent="0.15">
      <c r="A199" s="3">
        <f t="shared" si="30"/>
        <v>0</v>
      </c>
      <c r="B199" s="19">
        <f t="shared" si="31"/>
        <v>0</v>
      </c>
      <c r="E199" s="15" t="e">
        <f t="shared" si="32"/>
        <v>#DIV/0!</v>
      </c>
      <c r="F199" s="3">
        <f t="shared" si="33"/>
        <v>0</v>
      </c>
      <c r="G199" s="3" t="e">
        <f t="shared" si="34"/>
        <v>#DIV/0!</v>
      </c>
      <c r="H199" s="22" t="e">
        <f t="shared" si="35"/>
        <v>#DIV/0!</v>
      </c>
    </row>
    <row r="200" spans="1:8" x14ac:dyDescent="0.15">
      <c r="A200" s="3">
        <f t="shared" si="30"/>
        <v>0</v>
      </c>
      <c r="B200" s="19">
        <f t="shared" si="31"/>
        <v>0</v>
      </c>
      <c r="E200" s="15" t="e">
        <f t="shared" si="32"/>
        <v>#DIV/0!</v>
      </c>
      <c r="F200" s="3">
        <f t="shared" si="33"/>
        <v>0</v>
      </c>
      <c r="G200" s="3" t="e">
        <f t="shared" si="34"/>
        <v>#DIV/0!</v>
      </c>
      <c r="H200" s="22" t="e">
        <f t="shared" si="35"/>
        <v>#DIV/0!</v>
      </c>
    </row>
    <row r="201" spans="1:8" x14ac:dyDescent="0.15">
      <c r="A201" s="3">
        <f t="shared" si="30"/>
        <v>0</v>
      </c>
      <c r="B201" s="19">
        <f t="shared" si="31"/>
        <v>0</v>
      </c>
      <c r="E201" s="15" t="e">
        <f t="shared" si="32"/>
        <v>#DIV/0!</v>
      </c>
      <c r="F201" s="3">
        <f t="shared" si="33"/>
        <v>0</v>
      </c>
      <c r="G201" s="3" t="e">
        <f t="shared" si="34"/>
        <v>#DIV/0!</v>
      </c>
      <c r="H201" s="22" t="e">
        <f t="shared" si="35"/>
        <v>#DIV/0!</v>
      </c>
    </row>
    <row r="202" spans="1:8" x14ac:dyDescent="0.15">
      <c r="A202" s="3">
        <f t="shared" si="30"/>
        <v>0</v>
      </c>
      <c r="B202" s="19">
        <f t="shared" si="31"/>
        <v>0</v>
      </c>
      <c r="E202" s="15" t="e">
        <f t="shared" si="32"/>
        <v>#DIV/0!</v>
      </c>
      <c r="F202" s="3">
        <f t="shared" si="33"/>
        <v>0</v>
      </c>
      <c r="G202" s="3" t="e">
        <f t="shared" si="34"/>
        <v>#DIV/0!</v>
      </c>
      <c r="H202" s="22" t="e">
        <f t="shared" si="35"/>
        <v>#DIV/0!</v>
      </c>
    </row>
    <row r="203" spans="1:8" x14ac:dyDescent="0.15">
      <c r="A203" s="3">
        <f t="shared" si="30"/>
        <v>0</v>
      </c>
      <c r="B203" s="19">
        <f t="shared" si="31"/>
        <v>0</v>
      </c>
      <c r="E203" s="15" t="e">
        <f t="shared" si="32"/>
        <v>#DIV/0!</v>
      </c>
      <c r="F203" s="3">
        <f t="shared" si="33"/>
        <v>0</v>
      </c>
      <c r="G203" s="3" t="e">
        <f t="shared" si="34"/>
        <v>#DIV/0!</v>
      </c>
      <c r="H203" s="22" t="e">
        <f t="shared" si="35"/>
        <v>#DIV/0!</v>
      </c>
    </row>
    <row r="204" spans="1:8" x14ac:dyDescent="0.15">
      <c r="A204" s="3">
        <f t="shared" si="30"/>
        <v>0</v>
      </c>
      <c r="B204" s="19">
        <f t="shared" si="31"/>
        <v>0</v>
      </c>
      <c r="E204" s="15" t="e">
        <f t="shared" si="32"/>
        <v>#DIV/0!</v>
      </c>
      <c r="F204" s="3">
        <f t="shared" si="33"/>
        <v>0</v>
      </c>
      <c r="G204" s="3" t="e">
        <f t="shared" si="34"/>
        <v>#DIV/0!</v>
      </c>
      <c r="H204" s="22" t="e">
        <f t="shared" si="35"/>
        <v>#DIV/0!</v>
      </c>
    </row>
    <row r="205" spans="1:8" x14ac:dyDescent="0.15">
      <c r="A205" s="3">
        <f t="shared" si="30"/>
        <v>0</v>
      </c>
      <c r="B205" s="19">
        <f t="shared" si="31"/>
        <v>0</v>
      </c>
      <c r="E205" s="15" t="e">
        <f t="shared" si="32"/>
        <v>#DIV/0!</v>
      </c>
      <c r="F205" s="3">
        <f t="shared" si="33"/>
        <v>0</v>
      </c>
      <c r="G205" s="3" t="e">
        <f t="shared" si="34"/>
        <v>#DIV/0!</v>
      </c>
      <c r="H205" s="22" t="e">
        <f t="shared" si="35"/>
        <v>#DIV/0!</v>
      </c>
    </row>
    <row r="206" spans="1:8" x14ac:dyDescent="0.15">
      <c r="A206" s="3">
        <f t="shared" si="30"/>
        <v>0</v>
      </c>
      <c r="B206" s="19">
        <f t="shared" si="31"/>
        <v>0</v>
      </c>
      <c r="E206" s="15" t="e">
        <f t="shared" si="32"/>
        <v>#DIV/0!</v>
      </c>
      <c r="F206" s="3">
        <f t="shared" si="33"/>
        <v>0</v>
      </c>
      <c r="G206" s="3" t="e">
        <f t="shared" si="34"/>
        <v>#DIV/0!</v>
      </c>
      <c r="H206" s="22" t="e">
        <f t="shared" si="35"/>
        <v>#DIV/0!</v>
      </c>
    </row>
    <row r="207" spans="1:8" x14ac:dyDescent="0.15">
      <c r="A207" s="3">
        <f t="shared" si="30"/>
        <v>0</v>
      </c>
      <c r="B207" s="19">
        <f t="shared" si="31"/>
        <v>0</v>
      </c>
      <c r="E207" s="15" t="e">
        <f t="shared" si="32"/>
        <v>#DIV/0!</v>
      </c>
      <c r="F207" s="3">
        <f t="shared" si="33"/>
        <v>0</v>
      </c>
      <c r="G207" s="3" t="e">
        <f t="shared" si="34"/>
        <v>#DIV/0!</v>
      </c>
      <c r="H207" s="22" t="e">
        <f t="shared" si="35"/>
        <v>#DIV/0!</v>
      </c>
    </row>
    <row r="208" spans="1:8" x14ac:dyDescent="0.15">
      <c r="A208" s="3">
        <f t="shared" si="30"/>
        <v>0</v>
      </c>
      <c r="B208" s="19">
        <f t="shared" si="31"/>
        <v>0</v>
      </c>
      <c r="E208" s="15" t="e">
        <f t="shared" si="32"/>
        <v>#DIV/0!</v>
      </c>
      <c r="F208" s="3">
        <f t="shared" si="33"/>
        <v>0</v>
      </c>
      <c r="G208" s="3" t="e">
        <f t="shared" si="34"/>
        <v>#DIV/0!</v>
      </c>
      <c r="H208" s="22" t="e">
        <f t="shared" si="35"/>
        <v>#DIV/0!</v>
      </c>
    </row>
    <row r="209" spans="1:9" x14ac:dyDescent="0.15">
      <c r="A209" s="3">
        <f t="shared" si="30"/>
        <v>0</v>
      </c>
      <c r="B209" s="19">
        <f t="shared" si="31"/>
        <v>0</v>
      </c>
      <c r="E209" s="15" t="e">
        <f t="shared" si="32"/>
        <v>#DIV/0!</v>
      </c>
      <c r="F209" s="3">
        <f t="shared" si="33"/>
        <v>0</v>
      </c>
      <c r="G209" s="3" t="e">
        <f t="shared" si="34"/>
        <v>#DIV/0!</v>
      </c>
      <c r="H209" s="22" t="e">
        <f t="shared" si="35"/>
        <v>#DIV/0!</v>
      </c>
    </row>
    <row r="210" spans="1:9" x14ac:dyDescent="0.15">
      <c r="A210" s="3">
        <f>B210*60</f>
        <v>0</v>
      </c>
      <c r="B210" s="19">
        <f>IF(C210&gt;B$9,(C210-B$9)*1440,0)</f>
        <v>0</v>
      </c>
      <c r="E210" s="15" t="e">
        <f>D210-$F$3</f>
        <v>#DIV/0!</v>
      </c>
      <c r="F210" s="3">
        <f t="shared" si="33"/>
        <v>0</v>
      </c>
      <c r="G210" s="3" t="e">
        <f t="shared" si="34"/>
        <v>#DIV/0!</v>
      </c>
      <c r="H210" s="22" t="e">
        <f t="shared" si="35"/>
        <v>#DIV/0!</v>
      </c>
    </row>
    <row r="212" spans="1:9" x14ac:dyDescent="0.15">
      <c r="H212" s="22" t="e">
        <f>SUM(H19:H210)</f>
        <v>#DIV/0!</v>
      </c>
      <c r="I212" t="s">
        <v>49</v>
      </c>
    </row>
    <row r="213" spans="1:9" x14ac:dyDescent="0.15">
      <c r="H213" s="22" t="e">
        <f>H212*5</f>
        <v>#DIV/0!</v>
      </c>
      <c r="I213" t="s">
        <v>50</v>
      </c>
    </row>
  </sheetData>
  <phoneticPr fontId="0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GA050630a</vt:lpstr>
      <vt:lpstr>GA050630b</vt:lpstr>
      <vt:lpstr>GA050630c</vt:lpstr>
      <vt:lpstr>GA050630d</vt:lpstr>
      <vt:lpstr>Template</vt:lpstr>
    </vt:vector>
  </TitlesOfParts>
  <Company>U.S. Geological Survey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Clow</dc:creator>
  <cp:lastModifiedBy>Jessica D. Lundquist</cp:lastModifiedBy>
  <dcterms:created xsi:type="dcterms:W3CDTF">2004-05-16T23:18:06Z</dcterms:created>
  <dcterms:modified xsi:type="dcterms:W3CDTF">2022-05-24T19:22:46Z</dcterms:modified>
</cp:coreProperties>
</file>