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1821plus\documents\03-Hobbies &amp; Projects\15-Business Products\0002-STM32-433MHz-SxX882S\_GIT Repo\"/>
    </mc:Choice>
  </mc:AlternateContent>
  <xr:revisionPtr revIDLastSave="0" documentId="13_ncr:1_{DB3120CB-6472-441D-956A-FA4B3E55A342}" xr6:coauthVersionLast="47" xr6:coauthVersionMax="47" xr10:uidLastSave="{00000000-0000-0000-0000-000000000000}"/>
  <bookViews>
    <workbookView xWindow="28680" yWindow="-120" windowWidth="29040" windowHeight="15720" xr2:uid="{D9780066-9491-4589-8172-5297DED98AE2}"/>
  </bookViews>
  <sheets>
    <sheet name="433MHz-SRX882S-Do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3" i="1"/>
  <c r="H33" i="1" s="1"/>
  <c r="G27" i="1"/>
  <c r="H27" i="1" s="1"/>
  <c r="G25" i="1"/>
  <c r="H2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8" i="1"/>
  <c r="H29" i="1"/>
  <c r="H4" i="1"/>
  <c r="H31" i="1" l="1"/>
  <c r="H34" i="1" s="1"/>
</calcChain>
</file>

<file path=xl/sharedStrings.xml><?xml version="1.0" encoding="utf-8"?>
<sst xmlns="http://schemas.openxmlformats.org/spreadsheetml/2006/main" count="192" uniqueCount="143">
  <si>
    <t>Tool:</t>
  </si>
  <si>
    <t>Eeschema (6.0.11)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</si>
  <si>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</si>
  <si>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</si>
  <si>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</si>
  <si>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</si>
  <si>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</si>
  <si>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</si>
  <si>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</si>
  <si>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</si>
  <si>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C4, </t>
  </si>
  <si>
    <t>10uF</t>
  </si>
  <si>
    <t>C</t>
  </si>
  <si>
    <t>Capacitor_SMD:C_0805_2012Metric</t>
  </si>
  <si>
    <t>Unpolarized capacitor</t>
  </si>
  <si>
    <t xml:space="preserve">C2, </t>
  </si>
  <si>
    <t>100u</t>
  </si>
  <si>
    <t>C_Polarized_US</t>
  </si>
  <si>
    <t>Capacitor_SMD:C_1206_3216Metric_Pad1.33x1.80mm_HandSolder</t>
  </si>
  <si>
    <t>Polarized capacitor, US symbol</t>
  </si>
  <si>
    <t xml:space="preserve">C3, C5, C6, C9, C12, </t>
  </si>
  <si>
    <t>100nF</t>
  </si>
  <si>
    <t>Capacitor_SMD:C_0402_1005Metric</t>
  </si>
  <si>
    <t xml:space="preserve">C7, </t>
  </si>
  <si>
    <t>22uF</t>
  </si>
  <si>
    <t>Capacitor_SMD:C_1206_3216Metric</t>
  </si>
  <si>
    <t xml:space="preserve">C8, </t>
  </si>
  <si>
    <t>1uF</t>
  </si>
  <si>
    <t>Capacitor_SMD:C_0603_1608Metric</t>
  </si>
  <si>
    <t xml:space="preserve">C10, C11, </t>
  </si>
  <si>
    <t>30p</t>
  </si>
  <si>
    <t>LED</t>
  </si>
  <si>
    <t>LED_SMD:LED_0805_2012Metric</t>
  </si>
  <si>
    <t>Light emitting diode</t>
  </si>
  <si>
    <t xml:space="preserve">D2, </t>
  </si>
  <si>
    <t>BLUE</t>
  </si>
  <si>
    <t>DEBUG</t>
  </si>
  <si>
    <t xml:space="preserve">FB1, </t>
  </si>
  <si>
    <t>FerriteBead</t>
  </si>
  <si>
    <t>Resistor_SMD:R_0805_2012Metric</t>
  </si>
  <si>
    <t>Ferrite bead</t>
  </si>
  <si>
    <t xml:space="preserve">J1, </t>
  </si>
  <si>
    <t>USB-C</t>
  </si>
  <si>
    <t>USB_C_Receptacle</t>
  </si>
  <si>
    <t>Connector_USB:USB_C_Receptacle_G-Switch_GT-USB-7010ASV</t>
  </si>
  <si>
    <t>USB Full-Featured Type-C Receptacle connector</t>
  </si>
  <si>
    <t>Conn_01x01</t>
  </si>
  <si>
    <t>Connector_PinHeader_2.54mm:PinHeader_1x01_P2.54mm_Vertical</t>
  </si>
  <si>
    <t>Generic connector, single row, 01x01, script generated (kicad-library-utils/schlib/autogen/connector/)</t>
  </si>
  <si>
    <t>U_FL-R-SMT_10_</t>
  </si>
  <si>
    <t>digikey-footprints:Coax_Conn_U.FL</t>
  </si>
  <si>
    <t>CONN U.FL RCPT STR 50 OHM SMD</t>
  </si>
  <si>
    <t xml:space="preserve">J4, </t>
  </si>
  <si>
    <t>Conn_01x06</t>
  </si>
  <si>
    <t>Connector_PinHeader_2.54mm:PinHeader_1x06_P2.54mm_Vertical</t>
  </si>
  <si>
    <t>Generic connector, single row, 01x06, script generated (kicad-library-utils/schlib/autogen/connector/)</t>
  </si>
  <si>
    <t xml:space="preserve">JP1, </t>
  </si>
  <si>
    <t>BOOT0</t>
  </si>
  <si>
    <t>SolderJumper_2_Open</t>
  </si>
  <si>
    <t>Jumper:SolderJumper-2_P1.3mm_Open_RoundedPad1.0x1.5mm</t>
  </si>
  <si>
    <t>Solder Jumper, 2-pole, open</t>
  </si>
  <si>
    <t xml:space="preserve">JP2, </t>
  </si>
  <si>
    <t>BOOT1</t>
  </si>
  <si>
    <t xml:space="preserve">L1, </t>
  </si>
  <si>
    <t>27uH</t>
  </si>
  <si>
    <t>L</t>
  </si>
  <si>
    <t>Inductor_SMD:L_0805_2012Metric</t>
  </si>
  <si>
    <t>Inductor</t>
  </si>
  <si>
    <t xml:space="preserve">R1, </t>
  </si>
  <si>
    <t>1M</t>
  </si>
  <si>
    <t>R_US</t>
  </si>
  <si>
    <t>Resistor, US symbol</t>
  </si>
  <si>
    <t xml:space="preserve">R2, R3, R6, R8, </t>
  </si>
  <si>
    <t>10k</t>
  </si>
  <si>
    <t xml:space="preserve">R4, R5, </t>
  </si>
  <si>
    <t>5k1</t>
  </si>
  <si>
    <t xml:space="preserve">R7, R9, R10, R11, R12, </t>
  </si>
  <si>
    <t>1k5</t>
  </si>
  <si>
    <t xml:space="preserve">SW1, </t>
  </si>
  <si>
    <t>RESET</t>
  </si>
  <si>
    <t>SW_Push</t>
  </si>
  <si>
    <t>User_Custom:SW_Push_1P1T_W6.8mm_H4.6mm</t>
  </si>
  <si>
    <t>Push button switch, generic, two pins</t>
  </si>
  <si>
    <t xml:space="preserve">U1, </t>
  </si>
  <si>
    <t>STX882S</t>
  </si>
  <si>
    <t>User_Custom:STX882-THT</t>
  </si>
  <si>
    <t xml:space="preserve">U2, </t>
  </si>
  <si>
    <t>AZ1117CH-3.3TRG1</t>
  </si>
  <si>
    <t>AZ1117CH-3_3TRG1</t>
  </si>
  <si>
    <t>digikey-footprints:SOT-223</t>
  </si>
  <si>
    <t>IC REG LINEAR 3.3V 800MA SOT223</t>
  </si>
  <si>
    <t xml:space="preserve">U3, </t>
  </si>
  <si>
    <t>SRX882S</t>
  </si>
  <si>
    <t>User_Custom:SRX882-THT</t>
  </si>
  <si>
    <t xml:space="preserve">U4, </t>
  </si>
  <si>
    <t>STM32F103C8Tx</t>
  </si>
  <si>
    <t>Package_QFP:LQFP-48_7x7mm_P0.5mm</t>
  </si>
  <si>
    <t>ARM Cortex-M3 MCU, 64KB flash, 20KB RAM, 72MHz, 2-3.6V, 37 GPIO, LQFP-48</t>
  </si>
  <si>
    <t xml:space="preserve">Y1, </t>
  </si>
  <si>
    <t>8M, 20pF</t>
  </si>
  <si>
    <t>Crystal</t>
  </si>
  <si>
    <t>Crystal:Crystal_SMD_5032-2Pin_5.0x3.2mm</t>
  </si>
  <si>
    <t>Two pin crystal</t>
  </si>
  <si>
    <t>Link</t>
  </si>
  <si>
    <t>https://www.lcsc.com/product-detail/Crystals_Yangxing-Tech-X50328MSB2GI_C115962.html</t>
  </si>
  <si>
    <t>LCSC</t>
  </si>
  <si>
    <t>Price</t>
  </si>
  <si>
    <t>Cost</t>
  </si>
  <si>
    <t>https://www.lcsc.com/product-detail/Multilayer-Ceramic-Capacitors-MLCC-SMD-SMT_Samwha-Capacitor-CS2012X5R106K100NRE_C513765.html</t>
  </si>
  <si>
    <t>https://www.lcsc.com/product-detail/Multilayer-Ceramic-Capacitors-MLCC-SMD-SMT_HRE-CGA1206X5R107K6R3NT_C6119960.html?s_z=n_100u</t>
  </si>
  <si>
    <t>https://www.lcsc.com/product-detail/Multilayer-Ceramic-Capacitors-MLCC-SMD-SMT_YAGEO-CC0402JRX7R7BB104_C541464.html</t>
  </si>
  <si>
    <t>https://www.lcsc.com/product-detail/Multilayer-Ceramic-Capacitors-MLCC-SMD-SMT_Samwha-Capacitor-CS3216X5R226M160NRI_C5177178.html</t>
  </si>
  <si>
    <t>https://www.lcsc.com/product-detail/Multilayer-Ceramic-Capacitors-MLCC-SMD-SMT_Samsung-Electro-Mechanics-CL10A105KB8NNNC_C15849.html</t>
  </si>
  <si>
    <t>https://www.lcsc.com/product-detail/Multilayer-Ceramic-Capacitors-MLCC-SMD-SMT_FH-Guangdong-Fenghua-Advanced-Tech-0402CG300J500NT_C1570.html</t>
  </si>
  <si>
    <t>D1, D3, D4,</t>
  </si>
  <si>
    <t>PWR_OK, DEBUG, RED</t>
  </si>
  <si>
    <t>https://www.lcsc.com/product-detail/LED-Indication-Discrete_XINGLIGHT-XL-2012SURC_C965812.html?s_z=n_0805%2520led</t>
  </si>
  <si>
    <t>https://www.lcsc.com/product-detail/LED-Indication-Discrete_BrtLed-Bright-LED-Elec-BL-HB335B-TRB-6_C189307.html?s_z=n_0805%2520led</t>
  </si>
  <si>
    <t>https://www.lcsc.com/product-detail/Ferrite-Beads_MetalLions-MLB2012F-391T_C2844594.html?s_z=s_Filters%257CFerrite%2520Beads</t>
  </si>
  <si>
    <t>https://www.lcsc.com/product-detail/USB-Connectors_G-Switch-GT-USB-7010ASV_C2988369.html</t>
  </si>
  <si>
    <t>J3, J6</t>
  </si>
  <si>
    <t>TX_U.FL, RX_U.FL</t>
  </si>
  <si>
    <t>https://www.lcsc.com/product-detail/Coaxial-Connectors-RF_BAT-WIRELESS-BWU-FL-IPEX1_C5137195.html?s_z=n_UFL</t>
  </si>
  <si>
    <t>J2, J5</t>
  </si>
  <si>
    <t>TX_ANT_EXT, RX_ANT_EXT</t>
  </si>
  <si>
    <t>https://www.lcsc.com/product-detail/Inductors-SMD_XR-XRCM2012J270K-A005_C41368706.html?s_z=n_27uH%2520inductor</t>
  </si>
  <si>
    <t>https://www.lcsc.com/product-detail/Chip-Resistor-Surface-Mount_KOA-Speer-Elec-RK73H2ATTD1004F_C276217.html</t>
  </si>
  <si>
    <t>https://www.lcsc.com/product-detail/Chip-Resistor-Surface-Mount_KOA-Speer-Elec-RK73H2ATTD1002F_C276215.html</t>
  </si>
  <si>
    <t>https://www.lcsc.com/product-detail/Chip-Resistor-Surface-Mount_UNI-ROYAL-Uniroyal-Elec-HP05W3F5101T5E_C2759278.html</t>
  </si>
  <si>
    <t>https://www.lcsc.com/product-detail/Chip-Resistor-Surface-Mount_YAGEO-RC0805FR-7W1K5L_C606178.html</t>
  </si>
  <si>
    <t>https://www.lcsc.com/product-detail/Tactile-Switches_BZCN-TSC006A1526A_C2888882.html</t>
  </si>
  <si>
    <t>https://www.lcsc.com/product-detail/Linear-Voltage-Regulators-LDO_Diodes-Incorporated-AZ1117H-3-3TRG1_C110474.html</t>
  </si>
  <si>
    <t>ARROW</t>
  </si>
  <si>
    <t>https://www.arrow.com/en/products/stm32f103c8t6/stmicroelectronics</t>
  </si>
  <si>
    <t>Amazon</t>
  </si>
  <si>
    <t>https://www.amazon.com/AITIAO-Wireless-Control-Transmitter-Receiver/dp/B09KXKSR3V/ref=sr_1_2?sr=8-2</t>
  </si>
  <si>
    <t>Components</t>
  </si>
  <si>
    <t>Board Fab</t>
  </si>
  <si>
    <t>Stencil</t>
  </si>
  <si>
    <t>Bulk Cost</t>
  </si>
  <si>
    <t>Qty</t>
  </si>
  <si>
    <t>Round</t>
  </si>
  <si>
    <t>PCB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</si>
</sst>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164" fontId="18" fillId="0" borderId="0" xfId="1" applyNumberFormat="1" applyFont="1" applyFill="1"/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9DC9-A2D1-4834-9AEF-1ACAE5A66884}">
  <dimension ref="A1:N43"/>
  <sheetViews>
    <sheetView tabSelected="1" zoomScale="70" zoomScaleNormal="70" workbookViewId="0">
      <selection sqref="A1:XFD1"/>
    </sheetView>
  </sheetViews>
  <sheetFormatPr defaultRowHeight="15" x14ac:dyDescent="0.25"/>
  <cols>
    <col min="1" max="1" width="20" bestFit="1" customWidth="1"/>
    <col min="2" max="2" width="35.85546875" customWidth="1"/>
    <col min="3" max="3" width="24.5703125" bestFit="1" customWidth="1"/>
    <col min="4" max="4" width="21.5703125" bestFit="1" customWidth="1"/>
    <col min="5" max="5" width="62" bestFit="1" customWidth="1"/>
    <col min="6" max="6" width="93.7109375" bestFit="1" customWidth="1"/>
    <col min="7" max="7" width="16.140625" style="2" customWidth="1"/>
    <col min="8" max="8" width="11.42578125" style="2" bestFit="1" customWidth="1"/>
    <col min="9" max="9" width="10.140625" bestFit="1" customWidth="1"/>
    <col min="11" max="11" width="9.710937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>
        <v>44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s="2" t="s">
        <v>106</v>
      </c>
      <c r="H3" s="2" t="s">
        <v>107</v>
      </c>
      <c r="I3" t="s">
        <v>9</v>
      </c>
      <c r="J3" t="s">
        <v>103</v>
      </c>
    </row>
    <row r="4" spans="1:10" x14ac:dyDescent="0.25">
      <c r="A4" t="s">
        <v>10</v>
      </c>
      <c r="B4">
        <v>2</v>
      </c>
      <c r="C4" t="s">
        <v>11</v>
      </c>
      <c r="D4" t="s">
        <v>12</v>
      </c>
      <c r="E4" t="s">
        <v>13</v>
      </c>
      <c r="F4" t="s">
        <v>14</v>
      </c>
      <c r="G4" s="2">
        <v>1.04E-2</v>
      </c>
      <c r="H4" s="2">
        <f>G4*B4</f>
        <v>2.0799999999999999E-2</v>
      </c>
      <c r="I4" t="s">
        <v>105</v>
      </c>
      <c r="J4" t="s">
        <v>108</v>
      </c>
    </row>
    <row r="5" spans="1:10" x14ac:dyDescent="0.25">
      <c r="A5" t="s">
        <v>15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s="4">
        <v>0.1802</v>
      </c>
      <c r="H5" s="2">
        <f t="shared" ref="H5:H26" si="0">G5*B5</f>
        <v>0.1802</v>
      </c>
      <c r="I5" t="s">
        <v>105</v>
      </c>
      <c r="J5" t="s">
        <v>109</v>
      </c>
    </row>
    <row r="6" spans="1:10" x14ac:dyDescent="0.25">
      <c r="A6" t="s">
        <v>20</v>
      </c>
      <c r="B6">
        <v>5</v>
      </c>
      <c r="C6" t="s">
        <v>21</v>
      </c>
      <c r="D6" t="s">
        <v>12</v>
      </c>
      <c r="E6" t="s">
        <v>22</v>
      </c>
      <c r="F6" t="s">
        <v>14</v>
      </c>
      <c r="G6" s="2">
        <v>1.6999999999999999E-3</v>
      </c>
      <c r="H6" s="2">
        <f t="shared" si="0"/>
        <v>8.4999999999999989E-3</v>
      </c>
      <c r="I6" t="s">
        <v>105</v>
      </c>
      <c r="J6" t="s">
        <v>110</v>
      </c>
    </row>
    <row r="7" spans="1:10" x14ac:dyDescent="0.25">
      <c r="A7" t="s">
        <v>23</v>
      </c>
      <c r="B7">
        <v>1</v>
      </c>
      <c r="C7" t="s">
        <v>24</v>
      </c>
      <c r="D7" t="s">
        <v>12</v>
      </c>
      <c r="E7" t="s">
        <v>25</v>
      </c>
      <c r="F7" t="s">
        <v>14</v>
      </c>
      <c r="G7" s="2">
        <v>2.4799999999999999E-2</v>
      </c>
      <c r="H7" s="2">
        <f t="shared" si="0"/>
        <v>2.4799999999999999E-2</v>
      </c>
      <c r="I7" t="s">
        <v>105</v>
      </c>
      <c r="J7" t="s">
        <v>111</v>
      </c>
    </row>
    <row r="8" spans="1:10" x14ac:dyDescent="0.25">
      <c r="A8" t="s">
        <v>26</v>
      </c>
      <c r="B8">
        <v>1</v>
      </c>
      <c r="C8" t="s">
        <v>27</v>
      </c>
      <c r="D8" t="s">
        <v>12</v>
      </c>
      <c r="E8" t="s">
        <v>28</v>
      </c>
      <c r="F8" t="s">
        <v>14</v>
      </c>
      <c r="G8" s="2">
        <v>5.1999999999999998E-3</v>
      </c>
      <c r="H8" s="2">
        <f t="shared" si="0"/>
        <v>5.1999999999999998E-3</v>
      </c>
      <c r="I8" t="s">
        <v>105</v>
      </c>
      <c r="J8" t="s">
        <v>112</v>
      </c>
    </row>
    <row r="9" spans="1:10" x14ac:dyDescent="0.25">
      <c r="A9" t="s">
        <v>29</v>
      </c>
      <c r="B9">
        <v>2</v>
      </c>
      <c r="C9" t="s">
        <v>30</v>
      </c>
      <c r="D9" t="s">
        <v>12</v>
      </c>
      <c r="E9" t="s">
        <v>22</v>
      </c>
      <c r="F9" t="s">
        <v>14</v>
      </c>
      <c r="G9" s="2">
        <v>1.1999999999999999E-3</v>
      </c>
      <c r="H9" s="2">
        <f t="shared" si="0"/>
        <v>2.3999999999999998E-3</v>
      </c>
      <c r="I9" t="s">
        <v>105</v>
      </c>
      <c r="J9" t="s">
        <v>113</v>
      </c>
    </row>
    <row r="10" spans="1:10" x14ac:dyDescent="0.25">
      <c r="A10" t="s">
        <v>114</v>
      </c>
      <c r="B10">
        <v>3</v>
      </c>
      <c r="C10" t="s">
        <v>115</v>
      </c>
      <c r="D10" t="s">
        <v>31</v>
      </c>
      <c r="E10" t="s">
        <v>32</v>
      </c>
      <c r="F10" t="s">
        <v>33</v>
      </c>
      <c r="G10" s="2">
        <v>5.7000000000000002E-3</v>
      </c>
      <c r="H10" s="2">
        <f t="shared" si="0"/>
        <v>1.7100000000000001E-2</v>
      </c>
      <c r="I10" t="s">
        <v>105</v>
      </c>
      <c r="J10" t="s">
        <v>116</v>
      </c>
    </row>
    <row r="11" spans="1:10" x14ac:dyDescent="0.25">
      <c r="A11" t="s">
        <v>34</v>
      </c>
      <c r="B11">
        <v>1</v>
      </c>
      <c r="C11" t="s">
        <v>35</v>
      </c>
      <c r="D11" t="s">
        <v>31</v>
      </c>
      <c r="E11" t="s">
        <v>32</v>
      </c>
      <c r="F11" t="s">
        <v>33</v>
      </c>
      <c r="G11" s="2">
        <v>2.3900000000000001E-2</v>
      </c>
      <c r="H11" s="2">
        <f t="shared" si="0"/>
        <v>2.3900000000000001E-2</v>
      </c>
      <c r="I11" t="s">
        <v>105</v>
      </c>
      <c r="J11" t="s">
        <v>117</v>
      </c>
    </row>
    <row r="12" spans="1:10" x14ac:dyDescent="0.25">
      <c r="A12" t="s">
        <v>37</v>
      </c>
      <c r="B12">
        <v>1</v>
      </c>
      <c r="C12" t="s">
        <v>38</v>
      </c>
      <c r="D12" t="s">
        <v>38</v>
      </c>
      <c r="E12" t="s">
        <v>39</v>
      </c>
      <c r="F12" t="s">
        <v>40</v>
      </c>
      <c r="G12" s="2">
        <v>4.1000000000000003E-3</v>
      </c>
      <c r="H12" s="2">
        <f t="shared" si="0"/>
        <v>4.1000000000000003E-3</v>
      </c>
      <c r="I12" t="s">
        <v>105</v>
      </c>
      <c r="J12" t="s">
        <v>118</v>
      </c>
    </row>
    <row r="13" spans="1:10" x14ac:dyDescent="0.25">
      <c r="A13" t="s">
        <v>41</v>
      </c>
      <c r="B13">
        <v>1</v>
      </c>
      <c r="C13" t="s">
        <v>42</v>
      </c>
      <c r="D13" t="s">
        <v>43</v>
      </c>
      <c r="E13" t="s">
        <v>44</v>
      </c>
      <c r="F13" t="s">
        <v>45</v>
      </c>
      <c r="G13" s="2">
        <v>7.6100000000000001E-2</v>
      </c>
      <c r="H13" s="2">
        <f t="shared" si="0"/>
        <v>7.6100000000000001E-2</v>
      </c>
      <c r="I13" t="s">
        <v>105</v>
      </c>
      <c r="J13" t="s">
        <v>119</v>
      </c>
    </row>
    <row r="14" spans="1:10" x14ac:dyDescent="0.25">
      <c r="A14" t="s">
        <v>123</v>
      </c>
      <c r="B14">
        <v>2</v>
      </c>
      <c r="C14" t="s">
        <v>124</v>
      </c>
      <c r="D14" t="s">
        <v>46</v>
      </c>
      <c r="E14" t="s">
        <v>47</v>
      </c>
      <c r="F14" t="s">
        <v>48</v>
      </c>
      <c r="H14" s="2">
        <f t="shared" si="0"/>
        <v>0</v>
      </c>
    </row>
    <row r="15" spans="1:10" x14ac:dyDescent="0.25">
      <c r="A15" t="s">
        <v>120</v>
      </c>
      <c r="B15">
        <v>2</v>
      </c>
      <c r="C15" t="s">
        <v>121</v>
      </c>
      <c r="D15" t="s">
        <v>49</v>
      </c>
      <c r="E15" t="s">
        <v>50</v>
      </c>
      <c r="F15" t="s">
        <v>51</v>
      </c>
      <c r="G15" s="5">
        <v>3.3099999999999997E-2</v>
      </c>
      <c r="H15" s="2">
        <f t="shared" si="0"/>
        <v>6.6199999999999995E-2</v>
      </c>
      <c r="I15" t="s">
        <v>105</v>
      </c>
      <c r="J15" t="s">
        <v>122</v>
      </c>
    </row>
    <row r="16" spans="1:10" x14ac:dyDescent="0.25">
      <c r="A16" t="s">
        <v>52</v>
      </c>
      <c r="B16">
        <v>1</v>
      </c>
      <c r="C16" t="s">
        <v>36</v>
      </c>
      <c r="D16" t="s">
        <v>53</v>
      </c>
      <c r="E16" t="s">
        <v>54</v>
      </c>
      <c r="F16" t="s">
        <v>55</v>
      </c>
      <c r="H16" s="2">
        <f t="shared" si="0"/>
        <v>0</v>
      </c>
    </row>
    <row r="17" spans="1:10" x14ac:dyDescent="0.25">
      <c r="A17" t="s">
        <v>56</v>
      </c>
      <c r="B17">
        <v>1</v>
      </c>
      <c r="C17" t="s">
        <v>57</v>
      </c>
      <c r="D17" t="s">
        <v>58</v>
      </c>
      <c r="E17" t="s">
        <v>59</v>
      </c>
      <c r="F17" t="s">
        <v>60</v>
      </c>
      <c r="H17" s="2">
        <f t="shared" si="0"/>
        <v>0</v>
      </c>
    </row>
    <row r="18" spans="1:10" x14ac:dyDescent="0.25">
      <c r="A18" t="s">
        <v>61</v>
      </c>
      <c r="B18">
        <v>1</v>
      </c>
      <c r="C18" t="s">
        <v>62</v>
      </c>
      <c r="D18" t="s">
        <v>58</v>
      </c>
      <c r="E18" t="s">
        <v>59</v>
      </c>
      <c r="F18" t="s">
        <v>60</v>
      </c>
      <c r="H18" s="2">
        <f t="shared" si="0"/>
        <v>0</v>
      </c>
    </row>
    <row r="19" spans="1:10" x14ac:dyDescent="0.25">
      <c r="A19" t="s">
        <v>63</v>
      </c>
      <c r="B19">
        <v>1</v>
      </c>
      <c r="C19" t="s">
        <v>64</v>
      </c>
      <c r="D19" t="s">
        <v>65</v>
      </c>
      <c r="E19" t="s">
        <v>66</v>
      </c>
      <c r="F19" t="s">
        <v>67</v>
      </c>
      <c r="G19" s="5">
        <v>2.3300000000000001E-2</v>
      </c>
      <c r="H19" s="2">
        <f t="shared" si="0"/>
        <v>2.3300000000000001E-2</v>
      </c>
      <c r="I19" t="s">
        <v>105</v>
      </c>
      <c r="J19" t="s">
        <v>125</v>
      </c>
    </row>
    <row r="20" spans="1:10" x14ac:dyDescent="0.25">
      <c r="A20" t="s">
        <v>68</v>
      </c>
      <c r="B20">
        <v>1</v>
      </c>
      <c r="C20" t="s">
        <v>69</v>
      </c>
      <c r="D20" t="s">
        <v>70</v>
      </c>
      <c r="E20" t="s">
        <v>39</v>
      </c>
      <c r="F20" t="s">
        <v>71</v>
      </c>
      <c r="G20" s="2">
        <v>7.7000000000000002E-3</v>
      </c>
      <c r="H20" s="2">
        <f t="shared" si="0"/>
        <v>7.7000000000000002E-3</v>
      </c>
      <c r="I20" t="s">
        <v>105</v>
      </c>
      <c r="J20" t="s">
        <v>126</v>
      </c>
    </row>
    <row r="21" spans="1:10" x14ac:dyDescent="0.25">
      <c r="A21" t="s">
        <v>72</v>
      </c>
      <c r="B21">
        <v>4</v>
      </c>
      <c r="C21" t="s">
        <v>73</v>
      </c>
      <c r="D21" t="s">
        <v>70</v>
      </c>
      <c r="E21" t="s">
        <v>39</v>
      </c>
      <c r="F21" t="s">
        <v>71</v>
      </c>
      <c r="G21" s="2">
        <v>9.7999999999999997E-3</v>
      </c>
      <c r="H21" s="2">
        <f t="shared" si="0"/>
        <v>3.9199999999999999E-2</v>
      </c>
      <c r="I21" t="s">
        <v>105</v>
      </c>
      <c r="J21" t="s">
        <v>127</v>
      </c>
    </row>
    <row r="22" spans="1:10" x14ac:dyDescent="0.25">
      <c r="A22" t="s">
        <v>74</v>
      </c>
      <c r="B22">
        <v>2</v>
      </c>
      <c r="C22" t="s">
        <v>75</v>
      </c>
      <c r="D22" t="s">
        <v>70</v>
      </c>
      <c r="E22" t="s">
        <v>39</v>
      </c>
      <c r="F22" t="s">
        <v>71</v>
      </c>
      <c r="G22" s="2">
        <v>7.7999999999999996E-3</v>
      </c>
      <c r="H22" s="2">
        <f t="shared" si="0"/>
        <v>1.5599999999999999E-2</v>
      </c>
      <c r="I22" t="s">
        <v>105</v>
      </c>
      <c r="J22" t="s">
        <v>128</v>
      </c>
    </row>
    <row r="23" spans="1:10" x14ac:dyDescent="0.25">
      <c r="A23" t="s">
        <v>76</v>
      </c>
      <c r="B23">
        <v>5</v>
      </c>
      <c r="C23" t="s">
        <v>77</v>
      </c>
      <c r="D23" t="s">
        <v>70</v>
      </c>
      <c r="E23" t="s">
        <v>39</v>
      </c>
      <c r="F23" t="s">
        <v>71</v>
      </c>
      <c r="G23" s="2">
        <v>1.0200000000000001E-2</v>
      </c>
      <c r="H23" s="2">
        <f t="shared" si="0"/>
        <v>5.1000000000000004E-2</v>
      </c>
      <c r="I23" t="s">
        <v>105</v>
      </c>
      <c r="J23" t="s">
        <v>129</v>
      </c>
    </row>
    <row r="24" spans="1:10" x14ac:dyDescent="0.25">
      <c r="A24" t="s">
        <v>78</v>
      </c>
      <c r="B24">
        <v>1</v>
      </c>
      <c r="C24" t="s">
        <v>79</v>
      </c>
      <c r="D24" t="s">
        <v>80</v>
      </c>
      <c r="E24" t="s">
        <v>81</v>
      </c>
      <c r="F24" t="s">
        <v>82</v>
      </c>
      <c r="G24" s="2">
        <v>1.2200000000000001E-2</v>
      </c>
      <c r="H24" s="2">
        <f t="shared" si="0"/>
        <v>1.2200000000000001E-2</v>
      </c>
      <c r="I24" t="s">
        <v>105</v>
      </c>
      <c r="J24" t="s">
        <v>130</v>
      </c>
    </row>
    <row r="25" spans="1:10" x14ac:dyDescent="0.25">
      <c r="A25" t="s">
        <v>83</v>
      </c>
      <c r="B25">
        <v>1</v>
      </c>
      <c r="C25" t="s">
        <v>84</v>
      </c>
      <c r="D25" t="s">
        <v>84</v>
      </c>
      <c r="E25" t="s">
        <v>85</v>
      </c>
      <c r="G25" s="2">
        <f>14.99/8</f>
        <v>1.87375</v>
      </c>
      <c r="H25" s="2">
        <f t="shared" si="0"/>
        <v>1.87375</v>
      </c>
      <c r="I25" t="s">
        <v>134</v>
      </c>
      <c r="J25" t="s">
        <v>135</v>
      </c>
    </row>
    <row r="26" spans="1:10" x14ac:dyDescent="0.25">
      <c r="A26" t="s">
        <v>86</v>
      </c>
      <c r="B26">
        <v>1</v>
      </c>
      <c r="C26" t="s">
        <v>87</v>
      </c>
      <c r="D26" t="s">
        <v>88</v>
      </c>
      <c r="E26" t="s">
        <v>89</v>
      </c>
      <c r="F26" t="s">
        <v>90</v>
      </c>
      <c r="G26" s="2">
        <v>7.22E-2</v>
      </c>
      <c r="H26" s="2">
        <f t="shared" si="0"/>
        <v>7.22E-2</v>
      </c>
      <c r="I26" t="s">
        <v>105</v>
      </c>
      <c r="J26" t="s">
        <v>131</v>
      </c>
    </row>
    <row r="27" spans="1:10" x14ac:dyDescent="0.25">
      <c r="A27" t="s">
        <v>91</v>
      </c>
      <c r="B27">
        <v>1</v>
      </c>
      <c r="C27" t="s">
        <v>92</v>
      </c>
      <c r="D27" t="s">
        <v>92</v>
      </c>
      <c r="E27" t="s">
        <v>93</v>
      </c>
      <c r="G27" s="2">
        <f>14.99/8</f>
        <v>1.87375</v>
      </c>
      <c r="H27" s="2">
        <f t="shared" ref="H27" si="1">G27*B27</f>
        <v>1.87375</v>
      </c>
      <c r="I27" t="s">
        <v>134</v>
      </c>
      <c r="J27" t="s">
        <v>135</v>
      </c>
    </row>
    <row r="28" spans="1:10" x14ac:dyDescent="0.25">
      <c r="A28" t="s">
        <v>94</v>
      </c>
      <c r="B28">
        <v>1</v>
      </c>
      <c r="C28" t="s">
        <v>95</v>
      </c>
      <c r="D28" t="s">
        <v>95</v>
      </c>
      <c r="E28" t="s">
        <v>96</v>
      </c>
      <c r="F28" t="s">
        <v>97</v>
      </c>
      <c r="G28" s="2">
        <v>1.7009000000000001</v>
      </c>
      <c r="H28" s="2">
        <f>G28*B27</f>
        <v>1.7009000000000001</v>
      </c>
      <c r="I28" t="s">
        <v>132</v>
      </c>
      <c r="J28" t="s">
        <v>133</v>
      </c>
    </row>
    <row r="29" spans="1:10" x14ac:dyDescent="0.25">
      <c r="A29" t="s">
        <v>98</v>
      </c>
      <c r="B29">
        <v>1</v>
      </c>
      <c r="C29" t="s">
        <v>99</v>
      </c>
      <c r="D29" t="s">
        <v>100</v>
      </c>
      <c r="E29" t="s">
        <v>101</v>
      </c>
      <c r="F29" t="s">
        <v>102</v>
      </c>
      <c r="G29" s="2">
        <v>0.2056</v>
      </c>
      <c r="H29" s="2">
        <f>G29*B28</f>
        <v>0.2056</v>
      </c>
      <c r="I29" t="s">
        <v>105</v>
      </c>
      <c r="J29" t="s">
        <v>104</v>
      </c>
    </row>
    <row r="31" spans="1:10" x14ac:dyDescent="0.25">
      <c r="G31" s="2" t="s">
        <v>136</v>
      </c>
      <c r="H31" s="2">
        <f>SUM(H4:H29)</f>
        <v>6.3044999999999991</v>
      </c>
    </row>
    <row r="32" spans="1:10" x14ac:dyDescent="0.25">
      <c r="G32" s="2" t="s">
        <v>137</v>
      </c>
      <c r="H32" s="2">
        <f>SUM(M35:M43) / SUM(N35:N43)</f>
        <v>4.7666666666666666</v>
      </c>
    </row>
    <row r="33" spans="7:14" x14ac:dyDescent="0.25">
      <c r="G33" s="2" t="s">
        <v>138</v>
      </c>
      <c r="H33" s="2">
        <f>I33/SUM(N35:N43)</f>
        <v>9.69</v>
      </c>
      <c r="I33" s="1">
        <f>24.01+5.06</f>
        <v>29.07</v>
      </c>
    </row>
    <row r="34" spans="7:14" x14ac:dyDescent="0.25">
      <c r="H34" s="2">
        <f>SUM(H31:H33)</f>
        <v>20.761166666666668</v>
      </c>
      <c r="K34" t="s">
        <v>142</v>
      </c>
      <c r="L34" t="s">
        <v>141</v>
      </c>
      <c r="M34" t="s">
        <v>139</v>
      </c>
      <c r="N34" t="s">
        <v>140</v>
      </c>
    </row>
    <row r="35" spans="7:14" x14ac:dyDescent="0.25">
      <c r="L35">
        <v>1</v>
      </c>
      <c r="M35" s="1">
        <v>14.3</v>
      </c>
      <c r="N35">
        <v>3</v>
      </c>
    </row>
    <row r="36" spans="7:14" x14ac:dyDescent="0.25">
      <c r="L36">
        <v>2</v>
      </c>
      <c r="M36" s="3"/>
    </row>
    <row r="37" spans="7:14" x14ac:dyDescent="0.25">
      <c r="L37">
        <v>3</v>
      </c>
    </row>
    <row r="38" spans="7:14" x14ac:dyDescent="0.25">
      <c r="L38">
        <v>4</v>
      </c>
    </row>
    <row r="39" spans="7:14" x14ac:dyDescent="0.25">
      <c r="L39">
        <v>5</v>
      </c>
    </row>
    <row r="40" spans="7:14" x14ac:dyDescent="0.25">
      <c r="L40">
        <v>6</v>
      </c>
    </row>
    <row r="41" spans="7:14" x14ac:dyDescent="0.25">
      <c r="L41">
        <v>7</v>
      </c>
    </row>
    <row r="42" spans="7:14" x14ac:dyDescent="0.25">
      <c r="L42">
        <v>8</v>
      </c>
    </row>
    <row r="43" spans="7:14" x14ac:dyDescent="0.25">
      <c r="L43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433MHz-SRX882S-Dongle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Ryan M</cp:lastModifiedBy>
  <dcterms:created xsi:type="dcterms:W3CDTF">2025-05-29T13:28:03Z</dcterms:created>
  <dcterms:modified xsi:type="dcterms:W3CDTF">2025-09-28T02:36:25Z</dcterms:modified>
</cp:coreProperties>
</file>