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PT Apprentissage Machine\"/>
    </mc:Choice>
  </mc:AlternateContent>
  <bookViews>
    <workbookView xWindow="0" yWindow="0" windowWidth="14370" windowHeight="4995"/>
  </bookViews>
  <sheets>
    <sheet name="Correction_with_Regularization" sheetId="1" r:id="rId1"/>
    <sheet name="Correcti_without_Regulariza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" i="3" l="1"/>
  <c r="H49" i="1"/>
  <c r="K53" i="1"/>
  <c r="M49" i="3"/>
  <c r="L49" i="3"/>
  <c r="K49" i="3"/>
  <c r="J49" i="3"/>
  <c r="I49" i="3"/>
  <c r="G49" i="3"/>
  <c r="F49" i="3"/>
  <c r="E49" i="3"/>
  <c r="D49" i="3"/>
  <c r="C49" i="3"/>
  <c r="B49" i="3"/>
  <c r="M49" i="1"/>
  <c r="L49" i="1"/>
  <c r="K49" i="1"/>
  <c r="J49" i="1"/>
  <c r="I49" i="1"/>
  <c r="G49" i="1"/>
  <c r="F49" i="1"/>
  <c r="E49" i="1"/>
  <c r="D49" i="1"/>
  <c r="C49" i="1"/>
  <c r="B49" i="1"/>
  <c r="D28" i="3"/>
  <c r="D29" i="3" s="1"/>
  <c r="C28" i="3"/>
  <c r="C29" i="3" s="1"/>
  <c r="D17" i="3"/>
  <c r="D18" i="3" s="1"/>
  <c r="C17" i="3"/>
  <c r="C18" i="3" s="1"/>
  <c r="K11" i="3"/>
  <c r="E34" i="1"/>
  <c r="B34" i="1"/>
  <c r="E17" i="3" l="1"/>
  <c r="E18" i="3" s="1"/>
  <c r="E19" i="3" s="1"/>
  <c r="J23" i="3"/>
  <c r="J34" i="3"/>
  <c r="E28" i="3"/>
  <c r="E29" i="3" s="1"/>
  <c r="E30" i="3" s="1"/>
  <c r="F17" i="3"/>
  <c r="F18" i="3" s="1"/>
  <c r="F19" i="3" s="1"/>
  <c r="F28" i="3"/>
  <c r="F29" i="3" s="1"/>
  <c r="F30" i="3" s="1"/>
  <c r="D28" i="1"/>
  <c r="D29" i="1" s="1"/>
  <c r="J34" i="1" s="1"/>
  <c r="C28" i="1"/>
  <c r="C29" i="1" s="1"/>
  <c r="D17" i="1"/>
  <c r="D18" i="1" s="1"/>
  <c r="J23" i="1" s="1"/>
  <c r="K11" i="1"/>
  <c r="F28" i="1" s="1"/>
  <c r="F29" i="1" s="1"/>
  <c r="C17" i="1"/>
  <c r="C18" i="1" s="1"/>
  <c r="E17" i="1" s="1"/>
  <c r="E18" i="1" s="1"/>
  <c r="E19" i="1" s="1"/>
  <c r="M23" i="3" l="1"/>
  <c r="K23" i="3"/>
  <c r="L23" i="3"/>
  <c r="J39" i="3"/>
  <c r="I23" i="3"/>
  <c r="H23" i="3"/>
  <c r="M34" i="3"/>
  <c r="K34" i="3"/>
  <c r="L34" i="3"/>
  <c r="I34" i="3"/>
  <c r="H34" i="3"/>
  <c r="D30" i="3"/>
  <c r="D19" i="3"/>
  <c r="C30" i="3"/>
  <c r="C19" i="3"/>
  <c r="F30" i="1"/>
  <c r="M34" i="1" s="1"/>
  <c r="E28" i="1"/>
  <c r="E29" i="1" s="1"/>
  <c r="E30" i="1" s="1"/>
  <c r="K34" i="1"/>
  <c r="J39" i="1"/>
  <c r="F17" i="1"/>
  <c r="C34" i="3" l="1"/>
  <c r="F34" i="3"/>
  <c r="B34" i="3"/>
  <c r="G34" i="3"/>
  <c r="E34" i="3"/>
  <c r="D34" i="3"/>
  <c r="H39" i="3"/>
  <c r="K39" i="3"/>
  <c r="C23" i="3"/>
  <c r="C39" i="3" s="1"/>
  <c r="F23" i="3"/>
  <c r="F39" i="3" s="1"/>
  <c r="B23" i="3"/>
  <c r="B39" i="3" s="1"/>
  <c r="G23" i="3"/>
  <c r="G39" i="3" s="1"/>
  <c r="E23" i="3"/>
  <c r="E39" i="3" s="1"/>
  <c r="D23" i="3"/>
  <c r="D39" i="3" s="1"/>
  <c r="I39" i="3"/>
  <c r="L39" i="3"/>
  <c r="M39" i="3"/>
  <c r="L34" i="1"/>
  <c r="C30" i="1"/>
  <c r="C34" i="1" s="1"/>
  <c r="F18" i="1"/>
  <c r="F19" i="1" s="1"/>
  <c r="D19" i="1" s="1"/>
  <c r="D30" i="1"/>
  <c r="H23" i="1"/>
  <c r="I23" i="1"/>
  <c r="M23" i="1" l="1"/>
  <c r="M39" i="1" s="1"/>
  <c r="K23" i="1"/>
  <c r="K39" i="1" s="1"/>
  <c r="C19" i="1"/>
  <c r="F23" i="1" s="1"/>
  <c r="F34" i="1"/>
  <c r="E23" i="1"/>
  <c r="D23" i="1"/>
  <c r="H34" i="1"/>
  <c r="I34" i="1"/>
  <c r="I39" i="1" s="1"/>
  <c r="H39" i="1"/>
  <c r="L23" i="1"/>
  <c r="L39" i="1" s="1"/>
  <c r="G34" i="1"/>
  <c r="D34" i="1"/>
  <c r="C23" i="1"/>
  <c r="C39" i="1" s="1"/>
  <c r="G23" i="1"/>
  <c r="G39" i="1" s="1"/>
  <c r="D39" i="1"/>
  <c r="F39" i="1" l="1"/>
  <c r="B23" i="1"/>
  <c r="B39" i="1" s="1"/>
  <c r="E39" i="1"/>
</calcChain>
</file>

<file path=xl/sharedStrings.xml><?xml version="1.0" encoding="utf-8"?>
<sst xmlns="http://schemas.openxmlformats.org/spreadsheetml/2006/main" count="157" uniqueCount="45">
  <si>
    <t>a</t>
  </si>
  <si>
    <t>delta</t>
  </si>
  <si>
    <t>n1 (1)</t>
  </si>
  <si>
    <t>n2 (1)</t>
  </si>
  <si>
    <t>n1 (2)</t>
  </si>
  <si>
    <t>n2 (2)</t>
  </si>
  <si>
    <t>x1</t>
  </si>
  <si>
    <t>in</t>
  </si>
  <si>
    <t>x2</t>
  </si>
  <si>
    <t>y1</t>
  </si>
  <si>
    <t>y2</t>
  </si>
  <si>
    <t>alpha=</t>
  </si>
  <si>
    <t>lamda=</t>
  </si>
  <si>
    <t>Initial values</t>
  </si>
  <si>
    <t>D(C)/Dwi,j</t>
  </si>
  <si>
    <t>w(1)1,0</t>
  </si>
  <si>
    <t>w(1)1,1</t>
  </si>
  <si>
    <t>w(1)1,2</t>
  </si>
  <si>
    <t>w(1)2,0</t>
  </si>
  <si>
    <t>w(1)2,1</t>
  </si>
  <si>
    <t>w(1)2,2</t>
  </si>
  <si>
    <t>w(2)1,0</t>
  </si>
  <si>
    <t>w (2)1,1</t>
  </si>
  <si>
    <t>w(2)1,2</t>
  </si>
  <si>
    <t xml:space="preserve">w(2)2,0 </t>
  </si>
  <si>
    <t xml:space="preserve">w(2)2,1 </t>
  </si>
  <si>
    <t xml:space="preserve">w(2)2,2 </t>
  </si>
  <si>
    <t>D(cp)/Dw(1)1,0</t>
  </si>
  <si>
    <t>D(cp)/Dw(1)1,2</t>
  </si>
  <si>
    <t>D(cp)/Dw(1)2,0</t>
  </si>
  <si>
    <t>D(cp)/Dw(1)2,1</t>
  </si>
  <si>
    <t>D(cp)/Dw(1)1,1</t>
  </si>
  <si>
    <t>D(cp)/Dw(1)2,2</t>
  </si>
  <si>
    <t>D(cp)/Dw(2)1,0</t>
  </si>
  <si>
    <t>D(cp)/Dw(2)1,1</t>
  </si>
  <si>
    <t>D(cp)/Dw(2)1,2</t>
  </si>
  <si>
    <t>D(cp)/Dw(2)2,0</t>
  </si>
  <si>
    <t>D(cp)/Dw(2)2,1</t>
  </si>
  <si>
    <t>D(cp)/Dw(2)2,2</t>
  </si>
  <si>
    <t>Training Dataset</t>
  </si>
  <si>
    <t>Learning the 1st example</t>
  </si>
  <si>
    <t>Learning the 2nd example</t>
  </si>
  <si>
    <t>Randomly initialize of wj,i</t>
  </si>
  <si>
    <t>wj,i after 1st iteration</t>
  </si>
  <si>
    <t>Gradient calculation of the cost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</si>
</sst>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41</xdr:row>
      <xdr:rowOff>123825</xdr:rowOff>
    </xdr:from>
    <xdr:ext cx="1996765" cy="311496"/>
    <xdr:sp macro="" textlink="">
      <xdr:nvSpPr>
        <xdr:cNvPr id="2" name="TextBox 1"/>
        <xdr:cNvSpPr txBox="1"/>
      </xdr:nvSpPr>
      <xdr:spPr>
        <a:xfrm>
          <a:off x="3581400" y="8620125"/>
          <a:ext cx="199676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400" b="1"/>
            <a:t>Update of w</a:t>
          </a:r>
          <a:r>
            <a:rPr lang="fr-FR" sz="1400" b="1" baseline="30000"/>
            <a:t>(k)</a:t>
          </a:r>
          <a:r>
            <a:rPr lang="fr-FR" sz="1400" b="1"/>
            <a:t>j,i weights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41</xdr:row>
      <xdr:rowOff>123825</xdr:rowOff>
    </xdr:from>
    <xdr:ext cx="1996765" cy="311496"/>
    <xdr:sp macro="" textlink="">
      <xdr:nvSpPr>
        <xdr:cNvPr id="2" name="TextBox 1"/>
        <xdr:cNvSpPr txBox="1"/>
      </xdr:nvSpPr>
      <xdr:spPr>
        <a:xfrm>
          <a:off x="3495675" y="8620125"/>
          <a:ext cx="199676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400" b="1"/>
            <a:t>Update of w</a:t>
          </a:r>
          <a:r>
            <a:rPr lang="fr-FR" sz="1400" b="1" baseline="30000"/>
            <a:t>(k)</a:t>
          </a:r>
          <a:r>
            <a:rPr lang="fr-FR" sz="1400" b="1"/>
            <a:t>j,i weights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Normal="100" workbookViewId="0">
      <selection activeCell="N39" sqref="N39"/>
    </sheetView>
  </sheetViews>
  <sheetFormatPr defaultRowHeight="15" x14ac:dyDescent="0.25"/>
  <cols>
    <col min="1" max="1" width="23.42578125" customWidth="1"/>
    <col min="2" max="2" width="14.28515625" customWidth="1"/>
    <col min="3" max="3" width="14.5703125" customWidth="1"/>
    <col min="4" max="4" width="15.140625" customWidth="1"/>
    <col min="5" max="5" width="14.140625" customWidth="1"/>
    <col min="6" max="6" width="15.7109375" customWidth="1"/>
    <col min="7" max="7" width="15.28515625" customWidth="1"/>
    <col min="8" max="8" width="15.42578125" customWidth="1"/>
    <col min="9" max="9" width="14.85546875" customWidth="1"/>
    <col min="10" max="10" width="15.140625" customWidth="1"/>
    <col min="11" max="11" width="15.28515625" customWidth="1"/>
    <col min="12" max="12" width="16.5703125" customWidth="1"/>
    <col min="13" max="13" width="15.7109375" customWidth="1"/>
    <col min="14" max="14" width="15.5703125" customWidth="1"/>
    <col min="15" max="15" width="15.42578125" customWidth="1"/>
    <col min="16" max="16" width="16.42578125" customWidth="1"/>
    <col min="17" max="17" width="15" customWidth="1"/>
    <col min="18" max="18" width="14.140625" customWidth="1"/>
    <col min="19" max="19" width="15.5703125" customWidth="1"/>
    <col min="20" max="20" width="15.28515625" customWidth="1"/>
    <col min="21" max="21" width="15.7109375" customWidth="1"/>
    <col min="22" max="22" width="15.5703125" customWidth="1"/>
  </cols>
  <sheetData>
    <row r="1" spans="1:14" ht="18.75" x14ac:dyDescent="0.3">
      <c r="D1" s="20" t="s">
        <v>39</v>
      </c>
      <c r="N1" s="1"/>
    </row>
    <row r="2" spans="1:14" ht="15.75" thickBot="1" x14ac:dyDescent="0.3"/>
    <row r="3" spans="1:14" ht="16.5" thickTop="1" thickBot="1" x14ac:dyDescent="0.3">
      <c r="C3" s="9" t="s">
        <v>6</v>
      </c>
      <c r="D3" s="9" t="s">
        <v>8</v>
      </c>
      <c r="E3" s="9" t="s">
        <v>9</v>
      </c>
      <c r="F3" s="9" t="s">
        <v>10</v>
      </c>
    </row>
    <row r="4" spans="1:14" ht="16.5" thickTop="1" thickBot="1" x14ac:dyDescent="0.3">
      <c r="C4" s="2">
        <v>0.9</v>
      </c>
      <c r="D4" s="2">
        <v>0.5</v>
      </c>
      <c r="E4" s="2">
        <v>0</v>
      </c>
      <c r="F4" s="2">
        <v>1</v>
      </c>
    </row>
    <row r="5" spans="1:14" ht="16.5" thickTop="1" thickBot="1" x14ac:dyDescent="0.3">
      <c r="C5" s="2">
        <v>0.6</v>
      </c>
      <c r="D5" s="2">
        <v>0.5</v>
      </c>
      <c r="E5" s="2">
        <v>1</v>
      </c>
      <c r="F5" s="2">
        <v>0</v>
      </c>
    </row>
    <row r="6" spans="1:14" ht="15.75" thickTop="1" x14ac:dyDescent="0.25"/>
    <row r="8" spans="1:14" ht="18.75" x14ac:dyDescent="0.3">
      <c r="D8" s="15" t="s">
        <v>42</v>
      </c>
    </row>
    <row r="9" spans="1:14" ht="15.75" thickBot="1" x14ac:dyDescent="0.3">
      <c r="D9" s="13"/>
      <c r="E9" s="13"/>
      <c r="F9" s="13"/>
      <c r="G9" s="13"/>
    </row>
    <row r="10" spans="1:14" ht="15.75" thickBot="1" x14ac:dyDescent="0.3"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</row>
    <row r="11" spans="1:14" ht="16.5" thickTop="1" thickBot="1" x14ac:dyDescent="0.3">
      <c r="A11" s="4" t="s">
        <v>13</v>
      </c>
      <c r="B11" s="2">
        <v>0.01</v>
      </c>
      <c r="C11" s="2">
        <v>0.12</v>
      </c>
      <c r="D11" s="2">
        <v>0.41</v>
      </c>
      <c r="E11" s="2">
        <v>0.2</v>
      </c>
      <c r="F11" s="2">
        <v>0.1</v>
      </c>
      <c r="G11" s="2">
        <v>0.25</v>
      </c>
      <c r="H11" s="2">
        <v>0.3</v>
      </c>
      <c r="I11" s="2">
        <v>0.35</v>
      </c>
      <c r="J11" s="2">
        <v>0.2</v>
      </c>
      <c r="K11" s="2">
        <f>0.33*1</f>
        <v>0.33</v>
      </c>
      <c r="L11" s="2">
        <v>0.23</v>
      </c>
      <c r="M11" s="2">
        <v>0.11</v>
      </c>
    </row>
    <row r="12" spans="1:14" ht="15.75" thickTop="1" x14ac:dyDescent="0.25"/>
    <row r="14" spans="1:14" ht="18.75" x14ac:dyDescent="0.3">
      <c r="D14" s="15" t="s">
        <v>40</v>
      </c>
    </row>
    <row r="15" spans="1:14" ht="15.75" thickBot="1" x14ac:dyDescent="0.3"/>
    <row r="16" spans="1:14" ht="16.5" thickTop="1" thickBot="1" x14ac:dyDescent="0.3">
      <c r="B16" s="7"/>
      <c r="C16" s="9" t="s">
        <v>2</v>
      </c>
      <c r="D16" s="9" t="s">
        <v>3</v>
      </c>
      <c r="E16" s="9" t="s">
        <v>4</v>
      </c>
      <c r="F16" s="9" t="s">
        <v>5</v>
      </c>
    </row>
    <row r="17" spans="2:13" ht="16.5" thickTop="1" thickBot="1" x14ac:dyDescent="0.3">
      <c r="B17" s="11" t="s">
        <v>7</v>
      </c>
      <c r="C17" s="12">
        <f>B11*1+C11*C4+D11*D4</f>
        <v>0.32299999999999995</v>
      </c>
      <c r="D17" s="12">
        <f>E11*1+F11*C4+G11*D4</f>
        <v>0.41500000000000004</v>
      </c>
      <c r="E17" s="12">
        <f>H11*1+C18*I11+J11*D18</f>
        <v>0.5265234443969532</v>
      </c>
      <c r="F17" s="12">
        <f>K11*1+C18*L11+D18*M11</f>
        <v>0.47033582439418287</v>
      </c>
    </row>
    <row r="18" spans="2:13" ht="16.5" thickTop="1" thickBot="1" x14ac:dyDescent="0.3">
      <c r="B18" s="9" t="s">
        <v>0</v>
      </c>
      <c r="C18" s="2">
        <f>1/(1+EXP(C17))</f>
        <v>0.41994479935622692</v>
      </c>
      <c r="D18" s="2">
        <f>1/(1+EXP(D17))</f>
        <v>0.39771382311136927</v>
      </c>
      <c r="E18" s="2">
        <f>1/(1+EXP(E17))</f>
        <v>0.37132810378819192</v>
      </c>
      <c r="F18" s="2">
        <f>1/(1+EXP(F17))</f>
        <v>0.38453676155910743</v>
      </c>
    </row>
    <row r="19" spans="2:13" ht="16.5" thickTop="1" thickBot="1" x14ac:dyDescent="0.3">
      <c r="B19" s="10" t="s">
        <v>1</v>
      </c>
      <c r="C19" s="8">
        <f>C18*(1-C18)*(E19*I11+F19*L11)</f>
        <v>2.8236377799002645E-3</v>
      </c>
      <c r="D19" s="8">
        <f>D18*(1-D18)*(E19*J11+F19*M11)</f>
        <v>-1.5724835792211057E-3</v>
      </c>
      <c r="E19" s="8">
        <f>E4-E18</f>
        <v>-0.37132810378819192</v>
      </c>
      <c r="F19" s="8">
        <f>F4-F18</f>
        <v>0.61546323844089257</v>
      </c>
    </row>
    <row r="20" spans="2:13" ht="15.75" thickTop="1" x14ac:dyDescent="0.25">
      <c r="E20" s="14"/>
      <c r="F20" s="14"/>
    </row>
    <row r="21" spans="2:13" ht="15.75" thickBot="1" x14ac:dyDescent="0.3">
      <c r="E21" s="14"/>
      <c r="F21" s="14"/>
    </row>
    <row r="22" spans="2:13" ht="16.5" thickTop="1" thickBot="1" x14ac:dyDescent="0.3">
      <c r="B22" s="9" t="s">
        <v>27</v>
      </c>
      <c r="C22" s="9" t="s">
        <v>28</v>
      </c>
      <c r="D22" s="9" t="s">
        <v>29</v>
      </c>
      <c r="E22" s="9" t="s">
        <v>30</v>
      </c>
      <c r="F22" s="9" t="s">
        <v>31</v>
      </c>
      <c r="G22" s="9" t="s">
        <v>32</v>
      </c>
      <c r="H22" s="9" t="s">
        <v>33</v>
      </c>
      <c r="I22" s="9" t="s">
        <v>34</v>
      </c>
      <c r="J22" s="9" t="s">
        <v>35</v>
      </c>
      <c r="K22" s="9" t="s">
        <v>36</v>
      </c>
      <c r="L22" s="9" t="s">
        <v>37</v>
      </c>
      <c r="M22" s="9" t="s">
        <v>38</v>
      </c>
    </row>
    <row r="23" spans="2:13" ht="16.5" thickTop="1" thickBot="1" x14ac:dyDescent="0.3">
      <c r="B23" s="2">
        <f>C19*1</f>
        <v>2.8236377799002645E-3</v>
      </c>
      <c r="C23" s="2">
        <f>C19*D4</f>
        <v>1.4118188899501323E-3</v>
      </c>
      <c r="D23" s="2">
        <f>D19*1</f>
        <v>-1.5724835792211057E-3</v>
      </c>
      <c r="E23" s="2">
        <f>D19*C4</f>
        <v>-1.4152352212989951E-3</v>
      </c>
      <c r="F23" s="2">
        <f>C19*C4</f>
        <v>2.5412740019102381E-3</v>
      </c>
      <c r="G23" s="2">
        <f>D19*D4</f>
        <v>-7.8624178961055286E-4</v>
      </c>
      <c r="H23" s="2">
        <f>E19*1</f>
        <v>-0.37132810378819192</v>
      </c>
      <c r="I23" s="2">
        <f>E19*C18</f>
        <v>-0.15593730604066047</v>
      </c>
      <c r="J23" s="2">
        <f>D18</f>
        <v>0.39771382311136927</v>
      </c>
      <c r="K23" s="2">
        <f>F19*1</f>
        <v>0.61546323844089257</v>
      </c>
      <c r="L23" s="2">
        <f>F19*C18</f>
        <v>0.25846058617819428</v>
      </c>
      <c r="M23" s="2">
        <f>F19*F18</f>
        <v>0.23666824056874158</v>
      </c>
    </row>
    <row r="24" spans="2:13" ht="15.75" thickTop="1" x14ac:dyDescent="0.25">
      <c r="E24" s="14"/>
      <c r="F24" s="14"/>
    </row>
    <row r="25" spans="2:13" x14ac:dyDescent="0.25">
      <c r="E25" s="14"/>
      <c r="F25" s="14"/>
    </row>
    <row r="26" spans="2:13" ht="18.75" x14ac:dyDescent="0.3">
      <c r="D26" s="15" t="s">
        <v>41</v>
      </c>
      <c r="E26" s="14"/>
      <c r="F26" s="14"/>
    </row>
    <row r="27" spans="2:13" ht="15.75" thickBot="1" x14ac:dyDescent="0.3">
      <c r="D27" s="14"/>
      <c r="E27" s="14"/>
      <c r="F27" s="14"/>
    </row>
    <row r="28" spans="2:13" ht="16.5" thickTop="1" thickBot="1" x14ac:dyDescent="0.3">
      <c r="B28" s="11" t="s">
        <v>7</v>
      </c>
      <c r="C28" s="12">
        <f>B11*1+C11*C5+D11*D5</f>
        <v>0.28699999999999998</v>
      </c>
      <c r="D28" s="12">
        <f>E11*1+F11*C5+G11*D5</f>
        <v>0.38500000000000001</v>
      </c>
      <c r="E28" s="12">
        <f>H11*1+C28*I11+J11*D28</f>
        <v>0.47744999999999999</v>
      </c>
      <c r="F28" s="12">
        <f>K11*1+C28*L11+D28*M11</f>
        <v>0.43836000000000003</v>
      </c>
    </row>
    <row r="29" spans="2:13" ht="16.5" thickTop="1" thickBot="1" x14ac:dyDescent="0.3">
      <c r="B29" s="9" t="s">
        <v>0</v>
      </c>
      <c r="C29" s="2">
        <f>1/(1+EXP(C28))</f>
        <v>0.42873847485481387</v>
      </c>
      <c r="D29" s="2">
        <f>1/(1+EXP(D28))</f>
        <v>0.40492152613386595</v>
      </c>
      <c r="E29" s="2">
        <f>1/(1+EXP(E28))</f>
        <v>0.38285445112384764</v>
      </c>
      <c r="F29" s="2">
        <f>1/(1+EXP(F28))</f>
        <v>0.3921318177299114</v>
      </c>
    </row>
    <row r="30" spans="2:13" ht="16.5" thickTop="1" thickBot="1" x14ac:dyDescent="0.3">
      <c r="B30" s="10" t="s">
        <v>1</v>
      </c>
      <c r="C30" s="8">
        <f>C29*(1-C29)*(E29*I11+F29*L11)</f>
        <v>5.4908864390421017E-2</v>
      </c>
      <c r="D30" s="8">
        <f>D29*(1-D29)*(E29*J11+F29*M11)</f>
        <v>2.8844220848766384E-2</v>
      </c>
      <c r="E30" s="8">
        <f>E5-E29</f>
        <v>0.61714554887615236</v>
      </c>
      <c r="F30" s="8">
        <f>F5-F29</f>
        <v>-0.3921318177299114</v>
      </c>
    </row>
    <row r="31" spans="2:13" ht="15.75" thickTop="1" x14ac:dyDescent="0.25"/>
    <row r="32" spans="2:13" ht="15.75" thickBot="1" x14ac:dyDescent="0.3"/>
    <row r="33" spans="1:13" ht="16.5" thickTop="1" thickBot="1" x14ac:dyDescent="0.3">
      <c r="B33" s="9" t="s">
        <v>27</v>
      </c>
      <c r="C33" s="9" t="s">
        <v>28</v>
      </c>
      <c r="D33" s="9" t="s">
        <v>29</v>
      </c>
      <c r="E33" s="9" t="s">
        <v>30</v>
      </c>
      <c r="F33" s="9" t="s">
        <v>31</v>
      </c>
      <c r="G33" s="9" t="s">
        <v>32</v>
      </c>
      <c r="H33" s="9" t="s">
        <v>33</v>
      </c>
      <c r="I33" s="9" t="s">
        <v>34</v>
      </c>
      <c r="J33" s="9" t="s">
        <v>35</v>
      </c>
      <c r="K33" s="9" t="s">
        <v>36</v>
      </c>
      <c r="L33" s="9" t="s">
        <v>37</v>
      </c>
      <c r="M33" s="9" t="s">
        <v>38</v>
      </c>
    </row>
    <row r="34" spans="1:13" ht="16.5" thickTop="1" thickBot="1" x14ac:dyDescent="0.3">
      <c r="B34" s="2">
        <f>C30*1</f>
        <v>5.4908864390421017E-2</v>
      </c>
      <c r="C34" s="2">
        <f>C30*D5</f>
        <v>2.7454432195210508E-2</v>
      </c>
      <c r="D34" s="2">
        <f>D30*1</f>
        <v>2.8844220848766384E-2</v>
      </c>
      <c r="E34" s="2">
        <f>D30*C5</f>
        <v>1.7306532509259828E-2</v>
      </c>
      <c r="F34" s="2">
        <f>C30*C5</f>
        <v>3.294531863425261E-2</v>
      </c>
      <c r="G34" s="2">
        <f>D30*D5</f>
        <v>1.4422110424383192E-2</v>
      </c>
      <c r="H34" s="2">
        <f>E30*1</f>
        <v>0.61714554887615236</v>
      </c>
      <c r="I34" s="2">
        <f>E30*C29</f>
        <v>0.26459404138859854</v>
      </c>
      <c r="J34" s="2">
        <f>D29</f>
        <v>0.40492152613386595</v>
      </c>
      <c r="K34" s="2">
        <f>F30*1</f>
        <v>-0.3921318177299114</v>
      </c>
      <c r="L34" s="2">
        <f>F30*C29</f>
        <v>-0.16812199747556808</v>
      </c>
      <c r="M34" s="2">
        <f>F30*F29</f>
        <v>-0.15376736247616446</v>
      </c>
    </row>
    <row r="35" spans="1:13" ht="15.75" thickTop="1" x14ac:dyDescent="0.25"/>
    <row r="37" spans="1:13" ht="18.75" x14ac:dyDescent="0.3">
      <c r="D37" s="15" t="s">
        <v>44</v>
      </c>
    </row>
    <row r="38" spans="1:13" ht="15.75" thickBot="1" x14ac:dyDescent="0.3">
      <c r="A38" s="1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6.5" thickTop="1" thickBot="1" x14ac:dyDescent="0.3">
      <c r="A39" s="9" t="s">
        <v>14</v>
      </c>
      <c r="B39" s="2">
        <f t="shared" ref="B39:M39" si="0">B23+B34</f>
        <v>5.7732502170321283E-2</v>
      </c>
      <c r="C39" s="2">
        <f t="shared" si="0"/>
        <v>2.8866251085160641E-2</v>
      </c>
      <c r="D39" s="2">
        <f t="shared" si="0"/>
        <v>2.7271737269545279E-2</v>
      </c>
      <c r="E39" s="2">
        <f t="shared" si="0"/>
        <v>1.5891297287960834E-2</v>
      </c>
      <c r="F39" s="2">
        <f t="shared" si="0"/>
        <v>3.5486592636162849E-2</v>
      </c>
      <c r="G39" s="2">
        <f t="shared" si="0"/>
        <v>1.363586863477264E-2</v>
      </c>
      <c r="H39" s="2">
        <f t="shared" si="0"/>
        <v>0.24581744508796044</v>
      </c>
      <c r="I39" s="2">
        <f t="shared" si="0"/>
        <v>0.10865673534793807</v>
      </c>
      <c r="J39" s="2">
        <f t="shared" si="0"/>
        <v>0.80263534924523516</v>
      </c>
      <c r="K39" s="2">
        <f t="shared" si="0"/>
        <v>0.22333142071098117</v>
      </c>
      <c r="L39" s="2">
        <f t="shared" si="0"/>
        <v>9.0338588702626205E-2</v>
      </c>
      <c r="M39" s="2">
        <f t="shared" si="0"/>
        <v>8.2900878092577124E-2</v>
      </c>
    </row>
    <row r="40" spans="1:13" ht="15.75" thickTop="1" x14ac:dyDescent="0.25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25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x14ac:dyDescent="0.25">
      <c r="A42" s="16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8.75" x14ac:dyDescent="0.3">
      <c r="A43" s="16"/>
      <c r="B43" s="13"/>
      <c r="C43" s="13"/>
      <c r="D43" s="15"/>
      <c r="E43" s="13"/>
      <c r="F43" s="13"/>
      <c r="G43" s="13"/>
      <c r="H43" s="13"/>
      <c r="I43" s="13"/>
      <c r="J43" s="13"/>
      <c r="K43" s="13"/>
      <c r="L43" s="13"/>
      <c r="M43" s="13"/>
    </row>
    <row r="45" spans="1:13" x14ac:dyDescent="0.25">
      <c r="A45" s="6" t="s">
        <v>11</v>
      </c>
      <c r="B45" s="19">
        <v>0.1</v>
      </c>
    </row>
    <row r="46" spans="1:13" x14ac:dyDescent="0.25">
      <c r="A46" s="17" t="s">
        <v>12</v>
      </c>
      <c r="B46" s="18">
        <v>0.5</v>
      </c>
    </row>
    <row r="47" spans="1:13" ht="15.75" thickBot="1" x14ac:dyDescent="0.3"/>
    <row r="48" spans="1:13" ht="15.75" thickBot="1" x14ac:dyDescent="0.3">
      <c r="B48" s="3" t="s">
        <v>15</v>
      </c>
      <c r="C48" s="3" t="s">
        <v>16</v>
      </c>
      <c r="D48" s="3" t="s">
        <v>17</v>
      </c>
      <c r="E48" s="3" t="s">
        <v>18</v>
      </c>
      <c r="F48" s="3" t="s">
        <v>19</v>
      </c>
      <c r="G48" s="3" t="s">
        <v>20</v>
      </c>
      <c r="H48" s="3" t="s">
        <v>21</v>
      </c>
      <c r="I48" s="3" t="s">
        <v>22</v>
      </c>
      <c r="J48" s="3" t="s">
        <v>23</v>
      </c>
      <c r="K48" s="3" t="s">
        <v>24</v>
      </c>
      <c r="L48" s="3" t="s">
        <v>25</v>
      </c>
      <c r="M48" s="3" t="s">
        <v>26</v>
      </c>
    </row>
    <row r="49" spans="1:13" ht="21" customHeight="1" thickTop="1" thickBot="1" x14ac:dyDescent="0.3">
      <c r="A49" s="5" t="s">
        <v>43</v>
      </c>
      <c r="B49" s="2">
        <f>B11+B45/2*B39</f>
        <v>1.2886625108516065E-2</v>
      </c>
      <c r="C49" s="2">
        <f>C11*(1-B45*B46)+B45/2*F39</f>
        <v>0.11577432963180813</v>
      </c>
      <c r="D49" s="2">
        <f>D11*(1-B45*B46)+B45/2*C39</f>
        <v>0.39094331255425802</v>
      </c>
      <c r="E49" s="2">
        <f>E11+B45/2*D39</f>
        <v>0.20136358686347727</v>
      </c>
      <c r="F49" s="2">
        <f>F11*(1-B45*B46)+B45/2*E39</f>
        <v>9.5794564864398038E-2</v>
      </c>
      <c r="G49" s="2">
        <f>G11*(1-B45*B46)+B45/2*G39</f>
        <v>0.23818179343173862</v>
      </c>
      <c r="H49" s="2">
        <f>H11+B45/2*H39</f>
        <v>0.312290872254398</v>
      </c>
      <c r="I49" s="2">
        <f>I11*(1-B45*B46)+B45/2*I39</f>
        <v>0.33793283676739688</v>
      </c>
      <c r="J49" s="2">
        <f>J11*(1-B45*B46)+B45/2*J39</f>
        <v>0.23013176746226177</v>
      </c>
      <c r="K49" s="2">
        <f>K11+B45/2*K39</f>
        <v>0.34116657103554909</v>
      </c>
      <c r="L49" s="2">
        <f>L11*(1-B45*B46)+B45/2*L39</f>
        <v>0.22301692943513132</v>
      </c>
      <c r="M49" s="2">
        <f>M11*(1-B45*B46)+B45/2*M39</f>
        <v>0.10864504390462885</v>
      </c>
    </row>
    <row r="50" spans="1:13" ht="15.75" thickTop="1" x14ac:dyDescent="0.25"/>
    <row r="51" spans="1:13" ht="15.75" thickBot="1" x14ac:dyDescent="0.3"/>
    <row r="52" spans="1:13" ht="15.75" thickBot="1" x14ac:dyDescent="0.3">
      <c r="B52" s="3" t="s">
        <v>15</v>
      </c>
      <c r="C52" s="3" t="s">
        <v>16</v>
      </c>
      <c r="D52" s="3" t="s">
        <v>17</v>
      </c>
      <c r="E52" s="3" t="s">
        <v>18</v>
      </c>
      <c r="F52" s="3" t="s">
        <v>19</v>
      </c>
      <c r="G52" s="3" t="s">
        <v>20</v>
      </c>
      <c r="H52" s="3" t="s">
        <v>21</v>
      </c>
      <c r="I52" s="3" t="s">
        <v>22</v>
      </c>
      <c r="J52" s="3" t="s">
        <v>23</v>
      </c>
      <c r="K52" s="3" t="s">
        <v>24</v>
      </c>
      <c r="L52" s="3" t="s">
        <v>25</v>
      </c>
      <c r="M52" s="3" t="s">
        <v>26</v>
      </c>
    </row>
    <row r="53" spans="1:13" ht="16.5" thickTop="1" thickBot="1" x14ac:dyDescent="0.3">
      <c r="A53" s="4" t="s">
        <v>13</v>
      </c>
      <c r="B53" s="2">
        <v>0.01</v>
      </c>
      <c r="C53" s="2">
        <v>0.12</v>
      </c>
      <c r="D53" s="2">
        <v>0.41</v>
      </c>
      <c r="E53" s="2">
        <v>0.2</v>
      </c>
      <c r="F53" s="2">
        <v>0.1</v>
      </c>
      <c r="G53" s="2">
        <v>0.25</v>
      </c>
      <c r="H53" s="2">
        <v>0.3</v>
      </c>
      <c r="I53" s="2">
        <v>0.35</v>
      </c>
      <c r="J53" s="2">
        <v>0.2</v>
      </c>
      <c r="K53" s="2">
        <f>0.33*1</f>
        <v>0.33</v>
      </c>
      <c r="L53" s="2">
        <v>0.23</v>
      </c>
      <c r="M53" s="2">
        <v>0.11</v>
      </c>
    </row>
    <row r="54" spans="1:13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H15" sqref="H15"/>
    </sheetView>
  </sheetViews>
  <sheetFormatPr defaultRowHeight="15" x14ac:dyDescent="0.25"/>
  <cols>
    <col min="1" max="1" width="23.42578125" customWidth="1"/>
    <col min="2" max="2" width="14.28515625" customWidth="1"/>
    <col min="3" max="3" width="14.5703125" customWidth="1"/>
    <col min="4" max="4" width="15.140625" customWidth="1"/>
    <col min="5" max="5" width="14.140625" customWidth="1"/>
    <col min="6" max="6" width="15.7109375" customWidth="1"/>
    <col min="7" max="7" width="15.28515625" customWidth="1"/>
    <col min="8" max="8" width="15.42578125" customWidth="1"/>
    <col min="9" max="9" width="14.85546875" customWidth="1"/>
    <col min="10" max="10" width="15.140625" customWidth="1"/>
    <col min="11" max="11" width="15.28515625" customWidth="1"/>
    <col min="12" max="12" width="16.5703125" customWidth="1"/>
    <col min="13" max="13" width="15.7109375" customWidth="1"/>
    <col min="14" max="14" width="15.5703125" customWidth="1"/>
    <col min="15" max="15" width="15.42578125" customWidth="1"/>
    <col min="16" max="16" width="16.42578125" customWidth="1"/>
    <col min="17" max="17" width="15" customWidth="1"/>
    <col min="18" max="18" width="14.140625" customWidth="1"/>
    <col min="19" max="19" width="15.5703125" customWidth="1"/>
    <col min="20" max="20" width="15.28515625" customWidth="1"/>
    <col min="21" max="21" width="15.7109375" customWidth="1"/>
    <col min="22" max="22" width="15.5703125" customWidth="1"/>
  </cols>
  <sheetData>
    <row r="1" spans="1:14" ht="18.75" x14ac:dyDescent="0.3">
      <c r="D1" s="20" t="s">
        <v>39</v>
      </c>
      <c r="N1" s="1"/>
    </row>
    <row r="2" spans="1:14" ht="15.75" thickBot="1" x14ac:dyDescent="0.3"/>
    <row r="3" spans="1:14" ht="16.5" thickTop="1" thickBot="1" x14ac:dyDescent="0.3">
      <c r="C3" s="9" t="s">
        <v>6</v>
      </c>
      <c r="D3" s="9" t="s">
        <v>8</v>
      </c>
      <c r="E3" s="9" t="s">
        <v>9</v>
      </c>
      <c r="F3" s="9" t="s">
        <v>10</v>
      </c>
    </row>
    <row r="4" spans="1:14" ht="16.5" thickTop="1" thickBot="1" x14ac:dyDescent="0.3">
      <c r="C4" s="2">
        <v>0.9</v>
      </c>
      <c r="D4" s="2">
        <v>0.5</v>
      </c>
      <c r="E4" s="2">
        <v>0</v>
      </c>
      <c r="F4" s="2">
        <v>1</v>
      </c>
    </row>
    <row r="5" spans="1:14" ht="16.5" thickTop="1" thickBot="1" x14ac:dyDescent="0.3">
      <c r="C5" s="2">
        <v>0.6</v>
      </c>
      <c r="D5" s="2">
        <v>0.5</v>
      </c>
      <c r="E5" s="2">
        <v>1</v>
      </c>
      <c r="F5" s="2">
        <v>0</v>
      </c>
    </row>
    <row r="6" spans="1:14" ht="15.75" thickTop="1" x14ac:dyDescent="0.25"/>
    <row r="8" spans="1:14" ht="18.75" x14ac:dyDescent="0.3">
      <c r="D8" s="15" t="s">
        <v>42</v>
      </c>
    </row>
    <row r="9" spans="1:14" ht="15.75" thickBot="1" x14ac:dyDescent="0.3">
      <c r="D9" s="13"/>
      <c r="E9" s="13"/>
      <c r="F9" s="13"/>
      <c r="G9" s="13"/>
    </row>
    <row r="10" spans="1:14" ht="15.75" thickBot="1" x14ac:dyDescent="0.3"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</row>
    <row r="11" spans="1:14" ht="16.5" thickTop="1" thickBot="1" x14ac:dyDescent="0.3">
      <c r="A11" s="4" t="s">
        <v>13</v>
      </c>
      <c r="B11" s="2">
        <v>0.01</v>
      </c>
      <c r="C11" s="2">
        <v>0.12</v>
      </c>
      <c r="D11" s="2">
        <v>0.41</v>
      </c>
      <c r="E11" s="2">
        <v>0.2</v>
      </c>
      <c r="F11" s="2">
        <v>0.1</v>
      </c>
      <c r="G11" s="2">
        <v>0.25</v>
      </c>
      <c r="H11" s="2">
        <v>0.3</v>
      </c>
      <c r="I11" s="2">
        <v>0.35</v>
      </c>
      <c r="J11" s="2">
        <v>0.2</v>
      </c>
      <c r="K11" s="2">
        <f>0.33*1</f>
        <v>0.33</v>
      </c>
      <c r="L11" s="2">
        <v>0.23</v>
      </c>
      <c r="M11" s="2">
        <v>0.11</v>
      </c>
    </row>
    <row r="12" spans="1:14" ht="15.75" thickTop="1" x14ac:dyDescent="0.25"/>
    <row r="14" spans="1:14" ht="18.75" x14ac:dyDescent="0.3">
      <c r="D14" s="15" t="s">
        <v>40</v>
      </c>
    </row>
    <row r="15" spans="1:14" ht="15.75" thickBot="1" x14ac:dyDescent="0.3"/>
    <row r="16" spans="1:14" ht="16.5" thickTop="1" thickBot="1" x14ac:dyDescent="0.3">
      <c r="B16" s="7"/>
      <c r="C16" s="9" t="s">
        <v>2</v>
      </c>
      <c r="D16" s="9" t="s">
        <v>3</v>
      </c>
      <c r="E16" s="9" t="s">
        <v>4</v>
      </c>
      <c r="F16" s="9" t="s">
        <v>5</v>
      </c>
    </row>
    <row r="17" spans="2:13" ht="16.5" thickTop="1" thickBot="1" x14ac:dyDescent="0.3">
      <c r="B17" s="11" t="s">
        <v>7</v>
      </c>
      <c r="C17" s="12">
        <f>B11*1+C11*C4+D11*D4</f>
        <v>0.32299999999999995</v>
      </c>
      <c r="D17" s="12">
        <f>E11*1+F11*C4+G11*D4</f>
        <v>0.41500000000000004</v>
      </c>
      <c r="E17" s="12">
        <f>H11*1+C18*I11+J11*D18</f>
        <v>0.5265234443969532</v>
      </c>
      <c r="F17" s="12">
        <f>K11*1+C18*L11+D18*M11</f>
        <v>0.47033582439418287</v>
      </c>
    </row>
    <row r="18" spans="2:13" ht="16.5" thickTop="1" thickBot="1" x14ac:dyDescent="0.3">
      <c r="B18" s="9" t="s">
        <v>0</v>
      </c>
      <c r="C18" s="2">
        <f>1/(1+EXP(C17))</f>
        <v>0.41994479935622692</v>
      </c>
      <c r="D18" s="2">
        <f>1/(1+EXP(D17))</f>
        <v>0.39771382311136927</v>
      </c>
      <c r="E18" s="2">
        <f>1/(1+EXP(E17))</f>
        <v>0.37132810378819192</v>
      </c>
      <c r="F18" s="2">
        <f>1/(1+EXP(F17))</f>
        <v>0.38453676155910743</v>
      </c>
    </row>
    <row r="19" spans="2:13" ht="16.5" thickTop="1" thickBot="1" x14ac:dyDescent="0.3">
      <c r="B19" s="10" t="s">
        <v>1</v>
      </c>
      <c r="C19" s="8">
        <f>C18*(1-C18)*(E19*I11+F19*L11)</f>
        <v>2.8236377799002645E-3</v>
      </c>
      <c r="D19" s="8">
        <f>D18*(1-D18)*(E19*J11+F19*M11)</f>
        <v>-1.5724835792211057E-3</v>
      </c>
      <c r="E19" s="8">
        <f>E4-E18</f>
        <v>-0.37132810378819192</v>
      </c>
      <c r="F19" s="8">
        <f>F4-F18</f>
        <v>0.61546323844089257</v>
      </c>
    </row>
    <row r="20" spans="2:13" ht="15.75" thickTop="1" x14ac:dyDescent="0.25">
      <c r="E20" s="14"/>
      <c r="F20" s="14"/>
    </row>
    <row r="21" spans="2:13" ht="15.75" thickBot="1" x14ac:dyDescent="0.3">
      <c r="E21" s="14"/>
      <c r="F21" s="14"/>
    </row>
    <row r="22" spans="2:13" ht="16.5" thickTop="1" thickBot="1" x14ac:dyDescent="0.3">
      <c r="B22" s="9" t="s">
        <v>27</v>
      </c>
      <c r="C22" s="9" t="s">
        <v>28</v>
      </c>
      <c r="D22" s="9" t="s">
        <v>29</v>
      </c>
      <c r="E22" s="9" t="s">
        <v>30</v>
      </c>
      <c r="F22" s="9" t="s">
        <v>31</v>
      </c>
      <c r="G22" s="9" t="s">
        <v>32</v>
      </c>
      <c r="H22" s="9" t="s">
        <v>33</v>
      </c>
      <c r="I22" s="9" t="s">
        <v>34</v>
      </c>
      <c r="J22" s="9" t="s">
        <v>35</v>
      </c>
      <c r="K22" s="9" t="s">
        <v>36</v>
      </c>
      <c r="L22" s="9" t="s">
        <v>37</v>
      </c>
      <c r="M22" s="9" t="s">
        <v>38</v>
      </c>
    </row>
    <row r="23" spans="2:13" ht="16.5" thickTop="1" thickBot="1" x14ac:dyDescent="0.3">
      <c r="B23" s="2">
        <f>C19*1</f>
        <v>2.8236377799002645E-3</v>
      </c>
      <c r="C23" s="2">
        <f>C19*D4</f>
        <v>1.4118188899501323E-3</v>
      </c>
      <c r="D23" s="2">
        <f>D19*1</f>
        <v>-1.5724835792211057E-3</v>
      </c>
      <c r="E23" s="2">
        <f>D19*C4</f>
        <v>-1.4152352212989951E-3</v>
      </c>
      <c r="F23" s="2">
        <f>C19*C4</f>
        <v>2.5412740019102381E-3</v>
      </c>
      <c r="G23" s="2">
        <f>D19*D4</f>
        <v>-7.8624178961055286E-4</v>
      </c>
      <c r="H23" s="2">
        <f>E19*1</f>
        <v>-0.37132810378819192</v>
      </c>
      <c r="I23" s="2">
        <f>E19*C18</f>
        <v>-0.15593730604066047</v>
      </c>
      <c r="J23" s="2">
        <f>D18</f>
        <v>0.39771382311136927</v>
      </c>
      <c r="K23" s="2">
        <f>F19*1</f>
        <v>0.61546323844089257</v>
      </c>
      <c r="L23" s="2">
        <f>F19*C18</f>
        <v>0.25846058617819428</v>
      </c>
      <c r="M23" s="2">
        <f>F19*F18</f>
        <v>0.23666824056874158</v>
      </c>
    </row>
    <row r="24" spans="2:13" ht="15.75" thickTop="1" x14ac:dyDescent="0.25">
      <c r="E24" s="14"/>
      <c r="F24" s="14"/>
    </row>
    <row r="25" spans="2:13" x14ac:dyDescent="0.25">
      <c r="E25" s="14"/>
      <c r="F25" s="14"/>
    </row>
    <row r="26" spans="2:13" ht="18.75" x14ac:dyDescent="0.3">
      <c r="D26" s="15" t="s">
        <v>41</v>
      </c>
      <c r="E26" s="14"/>
      <c r="F26" s="14"/>
    </row>
    <row r="27" spans="2:13" ht="15.75" thickBot="1" x14ac:dyDescent="0.3">
      <c r="D27" s="14"/>
      <c r="E27" s="14"/>
      <c r="F27" s="14"/>
    </row>
    <row r="28" spans="2:13" ht="16.5" thickTop="1" thickBot="1" x14ac:dyDescent="0.3">
      <c r="B28" s="11" t="s">
        <v>7</v>
      </c>
      <c r="C28" s="12">
        <f>B11*1+C11*C5+D11*D5</f>
        <v>0.28699999999999998</v>
      </c>
      <c r="D28" s="12">
        <f>E11*1+F11*C5+G11*D5</f>
        <v>0.38500000000000001</v>
      </c>
      <c r="E28" s="12">
        <f>H11*1+C28*I11+J11*D28</f>
        <v>0.47744999999999999</v>
      </c>
      <c r="F28" s="12">
        <f>K11*1+C28*L11+D28*M11</f>
        <v>0.43836000000000003</v>
      </c>
    </row>
    <row r="29" spans="2:13" ht="16.5" thickTop="1" thickBot="1" x14ac:dyDescent="0.3">
      <c r="B29" s="9" t="s">
        <v>0</v>
      </c>
      <c r="C29" s="2">
        <f>1/(1+EXP(C28))</f>
        <v>0.42873847485481387</v>
      </c>
      <c r="D29" s="2">
        <f>1/(1+EXP(D28))</f>
        <v>0.40492152613386595</v>
      </c>
      <c r="E29" s="2">
        <f>1/(1+EXP(E28))</f>
        <v>0.38285445112384764</v>
      </c>
      <c r="F29" s="2">
        <f>1/(1+EXP(F28))</f>
        <v>0.3921318177299114</v>
      </c>
    </row>
    <row r="30" spans="2:13" ht="16.5" thickTop="1" thickBot="1" x14ac:dyDescent="0.3">
      <c r="B30" s="10" t="s">
        <v>1</v>
      </c>
      <c r="C30" s="8">
        <f>C29*(1-C29)*(E29*I11+F29*L11)</f>
        <v>5.4908864390421017E-2</v>
      </c>
      <c r="D30" s="8">
        <f>D29*(1-D29)*(E29*J11+F29*M11)</f>
        <v>2.8844220848766384E-2</v>
      </c>
      <c r="E30" s="8">
        <f>E5-E29</f>
        <v>0.61714554887615236</v>
      </c>
      <c r="F30" s="8">
        <f>F5-F29</f>
        <v>-0.3921318177299114</v>
      </c>
    </row>
    <row r="31" spans="2:13" ht="15.75" thickTop="1" x14ac:dyDescent="0.25"/>
    <row r="32" spans="2:13" ht="15.75" thickBot="1" x14ac:dyDescent="0.3"/>
    <row r="33" spans="1:13" ht="16.5" thickTop="1" thickBot="1" x14ac:dyDescent="0.3">
      <c r="B33" s="9" t="s">
        <v>27</v>
      </c>
      <c r="C33" s="9" t="s">
        <v>28</v>
      </c>
      <c r="D33" s="9" t="s">
        <v>29</v>
      </c>
      <c r="E33" s="9" t="s">
        <v>30</v>
      </c>
      <c r="F33" s="9" t="s">
        <v>31</v>
      </c>
      <c r="G33" s="9" t="s">
        <v>32</v>
      </c>
      <c r="H33" s="9" t="s">
        <v>33</v>
      </c>
      <c r="I33" s="9" t="s">
        <v>34</v>
      </c>
      <c r="J33" s="9" t="s">
        <v>35</v>
      </c>
      <c r="K33" s="9" t="s">
        <v>36</v>
      </c>
      <c r="L33" s="9" t="s">
        <v>37</v>
      </c>
      <c r="M33" s="9" t="s">
        <v>38</v>
      </c>
    </row>
    <row r="34" spans="1:13" ht="16.5" thickTop="1" thickBot="1" x14ac:dyDescent="0.3">
      <c r="B34" s="2">
        <f>C30*1</f>
        <v>5.4908864390421017E-2</v>
      </c>
      <c r="C34" s="2">
        <f>C30*D5</f>
        <v>2.7454432195210508E-2</v>
      </c>
      <c r="D34" s="2">
        <f>D30*1</f>
        <v>2.8844220848766384E-2</v>
      </c>
      <c r="E34" s="2">
        <f>D30*C5</f>
        <v>1.7306532509259828E-2</v>
      </c>
      <c r="F34" s="2">
        <f>C30*C5</f>
        <v>3.294531863425261E-2</v>
      </c>
      <c r="G34" s="2">
        <f>D30*D5</f>
        <v>1.4422110424383192E-2</v>
      </c>
      <c r="H34" s="2">
        <f>E30*1</f>
        <v>0.61714554887615236</v>
      </c>
      <c r="I34" s="2">
        <f>E30*C29</f>
        <v>0.26459404138859854</v>
      </c>
      <c r="J34" s="2">
        <f>D29</f>
        <v>0.40492152613386595</v>
      </c>
      <c r="K34" s="2">
        <f>F30*1</f>
        <v>-0.3921318177299114</v>
      </c>
      <c r="L34" s="2">
        <f>F30*C29</f>
        <v>-0.16812199747556808</v>
      </c>
      <c r="M34" s="2">
        <f>F30*F29</f>
        <v>-0.15376736247616446</v>
      </c>
    </row>
    <row r="35" spans="1:13" ht="15.75" thickTop="1" x14ac:dyDescent="0.25"/>
    <row r="37" spans="1:13" ht="18.75" x14ac:dyDescent="0.3">
      <c r="D37" s="15" t="s">
        <v>44</v>
      </c>
    </row>
    <row r="38" spans="1:13" ht="15.75" thickBot="1" x14ac:dyDescent="0.3">
      <c r="A38" s="1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6.5" thickTop="1" thickBot="1" x14ac:dyDescent="0.3">
      <c r="A39" s="9" t="s">
        <v>14</v>
      </c>
      <c r="B39" s="2">
        <f t="shared" ref="B39:M39" si="0">B23+B34</f>
        <v>5.7732502170321283E-2</v>
      </c>
      <c r="C39" s="2">
        <f t="shared" si="0"/>
        <v>2.8866251085160641E-2</v>
      </c>
      <c r="D39" s="2">
        <f t="shared" si="0"/>
        <v>2.7271737269545279E-2</v>
      </c>
      <c r="E39" s="2">
        <f t="shared" si="0"/>
        <v>1.5891297287960834E-2</v>
      </c>
      <c r="F39" s="2">
        <f t="shared" si="0"/>
        <v>3.5486592636162849E-2</v>
      </c>
      <c r="G39" s="2">
        <f t="shared" si="0"/>
        <v>1.363586863477264E-2</v>
      </c>
      <c r="H39" s="2">
        <f t="shared" si="0"/>
        <v>0.24581744508796044</v>
      </c>
      <c r="I39" s="2">
        <f t="shared" si="0"/>
        <v>0.10865673534793807</v>
      </c>
      <c r="J39" s="2">
        <f t="shared" si="0"/>
        <v>0.80263534924523516</v>
      </c>
      <c r="K39" s="2">
        <f t="shared" si="0"/>
        <v>0.22333142071098117</v>
      </c>
      <c r="L39" s="2">
        <f t="shared" si="0"/>
        <v>9.0338588702626205E-2</v>
      </c>
      <c r="M39" s="2">
        <f t="shared" si="0"/>
        <v>8.2900878092577124E-2</v>
      </c>
    </row>
    <row r="40" spans="1:13" ht="15.75" thickTop="1" x14ac:dyDescent="0.25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25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x14ac:dyDescent="0.25">
      <c r="A42" s="16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8.75" x14ac:dyDescent="0.3">
      <c r="A43" s="16"/>
      <c r="B43" s="13"/>
      <c r="C43" s="13"/>
      <c r="D43" s="15"/>
      <c r="E43" s="13"/>
      <c r="F43" s="13"/>
      <c r="G43" s="13"/>
      <c r="H43" s="13"/>
      <c r="I43" s="13"/>
      <c r="J43" s="13"/>
      <c r="K43" s="13"/>
      <c r="L43" s="13"/>
      <c r="M43" s="13"/>
    </row>
    <row r="45" spans="1:13" x14ac:dyDescent="0.25">
      <c r="A45" s="6" t="s">
        <v>11</v>
      </c>
      <c r="B45" s="19">
        <v>0.1</v>
      </c>
    </row>
    <row r="46" spans="1:13" x14ac:dyDescent="0.25">
      <c r="A46" s="17" t="s">
        <v>12</v>
      </c>
      <c r="B46" s="18">
        <v>0.5</v>
      </c>
    </row>
    <row r="47" spans="1:13" ht="15.75" thickBot="1" x14ac:dyDescent="0.3"/>
    <row r="48" spans="1:13" ht="15.75" thickBot="1" x14ac:dyDescent="0.3">
      <c r="B48" s="3" t="s">
        <v>15</v>
      </c>
      <c r="C48" s="3" t="s">
        <v>16</v>
      </c>
      <c r="D48" s="3" t="s">
        <v>17</v>
      </c>
      <c r="E48" s="3" t="s">
        <v>18</v>
      </c>
      <c r="F48" s="3" t="s">
        <v>19</v>
      </c>
      <c r="G48" s="3" t="s">
        <v>20</v>
      </c>
      <c r="H48" s="3" t="s">
        <v>21</v>
      </c>
      <c r="I48" s="3" t="s">
        <v>22</v>
      </c>
      <c r="J48" s="3" t="s">
        <v>23</v>
      </c>
      <c r="K48" s="3" t="s">
        <v>24</v>
      </c>
      <c r="L48" s="3" t="s">
        <v>25</v>
      </c>
      <c r="M48" s="3" t="s">
        <v>26</v>
      </c>
    </row>
    <row r="49" spans="1:13" ht="21" customHeight="1" thickTop="1" thickBot="1" x14ac:dyDescent="0.3">
      <c r="A49" s="5" t="s">
        <v>43</v>
      </c>
      <c r="B49" s="2">
        <f>B11+B45/2*B39</f>
        <v>1.2886625108516065E-2</v>
      </c>
      <c r="C49" s="2">
        <f>C11+B45/2*F39</f>
        <v>0.12177432963180813</v>
      </c>
      <c r="D49" s="2">
        <f>D11+B45/2*C39</f>
        <v>0.41144331255425803</v>
      </c>
      <c r="E49" s="2">
        <f>E11+B45/2*D39</f>
        <v>0.20136358686347727</v>
      </c>
      <c r="F49" s="2">
        <f>F11+B45/2*E39</f>
        <v>0.10079456486439804</v>
      </c>
      <c r="G49" s="2">
        <f>G11+B45/2*G39</f>
        <v>0.25068179343173863</v>
      </c>
      <c r="H49" s="2">
        <f>H11+B45/2*H39</f>
        <v>0.312290872254398</v>
      </c>
      <c r="I49" s="2">
        <f>I11+B45/2*I39</f>
        <v>0.3554328367673969</v>
      </c>
      <c r="J49" s="2">
        <f>J11+B45/2*J39</f>
        <v>0.24013176746226178</v>
      </c>
      <c r="K49" s="2">
        <f>K11+B45/2*K39</f>
        <v>0.34116657103554909</v>
      </c>
      <c r="L49" s="2">
        <f>L11+B45/2*L39</f>
        <v>0.23451692943513133</v>
      </c>
      <c r="M49" s="2">
        <f>M11+B45/2*M39</f>
        <v>0.11414504390462886</v>
      </c>
    </row>
    <row r="50" spans="1:13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Correction_with_Regularization</vt:lpstr>
      <vt:lpstr>Correcti_without_Regularization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2021-01-20T09:09:17Z</dcterms:created>
  <dcterms:modified xsi:type="dcterms:W3CDTF">2021-01-26T20:07:24Z</dcterms:modified>
</cp:coreProperties>
</file>