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6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7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8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9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drawings/drawing10.xml" ContentType="application/vnd.openxmlformats-officedocument.drawing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drawings/drawing11.xml" ContentType="application/vnd.openxmlformats-officedocument.drawing+xml"/>
  <Override PartName="/xl/tables/table22.xml" ContentType="application/vnd.openxmlformats-officedocument.spreadsheetml.table+xml"/>
  <Override PartName="/xl/drawings/drawing12.xml" ContentType="application/vnd.openxmlformats-officedocument.drawing+xml"/>
  <Override PartName="/xl/tables/table23.xml" ContentType="application/vnd.openxmlformats-officedocument.spreadsheetml.table+xml"/>
  <Override PartName="/xl/drawings/drawing13.xml" ContentType="application/vnd.openxmlformats-officedocument.drawing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drawings/drawing14.xml" ContentType="application/vnd.openxmlformats-officedocument.drawing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drawings/drawing15.xml" ContentType="application/vnd.openxmlformats-officedocument.drawing+xml"/>
  <Override PartName="/xl/tables/table28.xml" ContentType="application/vnd.openxmlformats-officedocument.spreadsheetml.table+xml"/>
  <Override PartName="/xl/drawings/drawing16.xml" ContentType="application/vnd.openxmlformats-officedocument.drawing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EE\Dropbox\Dissertation Article\Software Tool\reviewers_enth\A Software Tool for the Case of Retrofitting an Existing Building\edi\"/>
    </mc:Choice>
  </mc:AlternateContent>
  <bookViews>
    <workbookView xWindow="0" yWindow="0" windowWidth="24000" windowHeight="9135"/>
  </bookViews>
  <sheets>
    <sheet name="General" sheetId="1" r:id="rId1"/>
    <sheet name="Doors" sheetId="2" r:id="rId2"/>
    <sheet name="Windows" sheetId="3" r:id="rId3"/>
    <sheet name="Walls" sheetId="4" r:id="rId4"/>
    <sheet name="Floor" sheetId="5" r:id="rId5"/>
    <sheet name="Ceiling" sheetId="6" r:id="rId6"/>
    <sheet name="Insulation" sheetId="7" r:id="rId7"/>
    <sheet name="Lights" sheetId="8" r:id="rId8"/>
    <sheet name="Appliances" sheetId="9" r:id="rId9"/>
    <sheet name="Heating_System" sheetId="10" r:id="rId10"/>
    <sheet name="Cooling" sheetId="11" r:id="rId11"/>
    <sheet name="Heating_Cooling" sheetId="12" r:id="rId12"/>
    <sheet name="Heating_DHW" sheetId="13" r:id="rId13"/>
    <sheet name="DHW" sheetId="14" r:id="rId14"/>
    <sheet name="SLC" sheetId="15" r:id="rId15"/>
    <sheet name="PV" sheetId="17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6" l="1"/>
  <c r="D3" i="5"/>
  <c r="D2" i="5"/>
  <c r="L2" i="6"/>
  <c r="L2" i="5"/>
  <c r="D2" i="4"/>
  <c r="L2" i="4"/>
  <c r="D7" i="8" l="1"/>
  <c r="B3" i="2" l="1"/>
  <c r="B6" i="4" l="1"/>
  <c r="B3" i="6"/>
  <c r="B4" i="5"/>
  <c r="B7" i="8"/>
  <c r="C7" i="8"/>
  <c r="E3" i="7" l="1"/>
  <c r="E4" i="7"/>
  <c r="E2" i="7"/>
</calcChain>
</file>

<file path=xl/sharedStrings.xml><?xml version="1.0" encoding="utf-8"?>
<sst xmlns="http://schemas.openxmlformats.org/spreadsheetml/2006/main" count="354" uniqueCount="172">
  <si>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</si>
  <si>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</si>
  <si>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</si>
  <si>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</si>
  <si>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</si>
  <si>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</si>
  <si>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</si>
  <si>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</si>
  <si>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</si>
  <si>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</si>
  <si>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</si>
  <si>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</si>
  <si>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Daily solar radiation - horizontal kwh/m2/day</t>
  </si>
  <si>
    <t>Type</t>
  </si>
  <si>
    <t>U_value (W/m2 K)</t>
  </si>
  <si>
    <t>Proposed Doors type</t>
  </si>
  <si>
    <t>Area (m2)</t>
  </si>
  <si>
    <t>b</t>
  </si>
  <si>
    <t>Sub-type</t>
  </si>
  <si>
    <r>
      <t>Cost (</t>
    </r>
    <r>
      <rPr>
        <b/>
        <sz val="11"/>
        <color theme="0"/>
        <rFont val="Calibri"/>
        <family val="2"/>
        <charset val="161"/>
      </rPr>
      <t>£/m2)</t>
    </r>
  </si>
  <si>
    <t>Ff</t>
  </si>
  <si>
    <t>Fs</t>
  </si>
  <si>
    <t>Fcm</t>
  </si>
  <si>
    <t>Window specs</t>
  </si>
  <si>
    <t>Walls specs</t>
  </si>
  <si>
    <t>Floor specs</t>
  </si>
  <si>
    <t>Ceiling specs</t>
  </si>
  <si>
    <t>Proposed Insulation Material</t>
  </si>
  <si>
    <t>Living room</t>
  </si>
  <si>
    <t>Hall</t>
  </si>
  <si>
    <t>Bathroom</t>
  </si>
  <si>
    <t>Bedroom</t>
  </si>
  <si>
    <t>Kitchen</t>
  </si>
  <si>
    <t>Daily usage time (h)</t>
  </si>
  <si>
    <t>TV</t>
  </si>
  <si>
    <t>Electrical</t>
  </si>
  <si>
    <t>Category</t>
  </si>
  <si>
    <t>Generation efficiency (%)</t>
  </si>
  <si>
    <t>Non - Electrical</t>
  </si>
  <si>
    <t>A/C</t>
  </si>
  <si>
    <t>Flat type</t>
  </si>
  <si>
    <t>Vacuum</t>
  </si>
  <si>
    <t>Column1</t>
  </si>
  <si>
    <t xml:space="preserve">U </t>
  </si>
  <si>
    <t>WM</t>
  </si>
  <si>
    <t>Ref</t>
  </si>
  <si>
    <t>Number</t>
  </si>
  <si>
    <t>Area</t>
  </si>
  <si>
    <t>Total</t>
  </si>
  <si>
    <t xml:space="preserve">Doors </t>
  </si>
  <si>
    <t xml:space="preserve">1 (Oak door) </t>
  </si>
  <si>
    <t>2 (Composite Door)</t>
  </si>
  <si>
    <t>3 (Oak door)</t>
  </si>
  <si>
    <t>1 (Double glazing)</t>
  </si>
  <si>
    <t>1 (Argon filled)</t>
  </si>
  <si>
    <t>2 (Triple glazing)</t>
  </si>
  <si>
    <t>1 (Argon filled, low-e)</t>
  </si>
  <si>
    <t>3 (Double glazing)</t>
  </si>
  <si>
    <t>1 (Argon)</t>
  </si>
  <si>
    <t>1 (Fluorescent type)</t>
  </si>
  <si>
    <t>2 (Fluorescent type)</t>
  </si>
  <si>
    <t>3 (LED</t>
  </si>
  <si>
    <t>1 (LCD - 42'')</t>
  </si>
  <si>
    <t>2 (LED  - 42'')</t>
  </si>
  <si>
    <t>1 (60cm width)</t>
  </si>
  <si>
    <t>2 (60cm width)</t>
  </si>
  <si>
    <t>3 (60cm width)</t>
  </si>
  <si>
    <t>1 (7kg capacity)</t>
  </si>
  <si>
    <t>Oil - based</t>
  </si>
  <si>
    <t>Heating - Cooling</t>
  </si>
  <si>
    <t>Oil single burner</t>
  </si>
  <si>
    <t>1  Flat Collector</t>
  </si>
  <si>
    <t>2 Vacuum collector</t>
  </si>
  <si>
    <t>3 Flat Collector</t>
  </si>
  <si>
    <t>Heat pump</t>
  </si>
  <si>
    <t>Monocrystalline (200W)</t>
  </si>
  <si>
    <t>Monocrystalline (260 W)</t>
  </si>
  <si>
    <t>Polycrystalline (240 W)</t>
  </si>
  <si>
    <t>.</t>
  </si>
  <si>
    <t>3 (LED -42'')</t>
  </si>
  <si>
    <t>Cycles per day</t>
  </si>
  <si>
    <t>Energy consumption per cycle (kWh)</t>
  </si>
  <si>
    <t>1 (61 cm depth)</t>
  </si>
  <si>
    <t>2 (61 cm depth)</t>
  </si>
  <si>
    <t>3 (61 cm depth)</t>
  </si>
  <si>
    <t>2 (7kg capacity)</t>
  </si>
  <si>
    <t>3 (7kg capacity)</t>
  </si>
  <si>
    <r>
      <t>Air temperature (</t>
    </r>
    <r>
      <rPr>
        <vertAlign val="superscript"/>
        <sz val="11"/>
        <color theme="1"/>
        <rFont val="Calibri"/>
        <family val="2"/>
        <charset val="161"/>
        <scheme val="minor"/>
      </rPr>
      <t>o</t>
    </r>
    <r>
      <rPr>
        <sz val="11"/>
        <color theme="1"/>
        <rFont val="Calibri"/>
        <family val="2"/>
        <charset val="161"/>
        <scheme val="minor"/>
      </rPr>
      <t>C)</t>
    </r>
  </si>
  <si>
    <t>Daily Energy Consumption (kWh)</t>
  </si>
  <si>
    <t>Cavity wall (PIR)</t>
  </si>
  <si>
    <t>Mineral wool (Constructional general purpose insulation)</t>
  </si>
  <si>
    <t>Thickness (m)</t>
  </si>
  <si>
    <t>Polystyrene</t>
  </si>
  <si>
    <r>
      <t>Cost (£/m</t>
    </r>
    <r>
      <rPr>
        <b/>
        <vertAlign val="superscript"/>
        <sz val="11"/>
        <color theme="1"/>
        <rFont val="Times New Roman"/>
        <family val="1"/>
        <charset val="161"/>
      </rPr>
      <t>2</t>
    </r>
    <r>
      <rPr>
        <b/>
        <sz val="11"/>
        <color theme="1"/>
        <rFont val="Times New Roman"/>
        <family val="1"/>
        <charset val="161"/>
      </rPr>
      <t>)</t>
    </r>
  </si>
  <si>
    <t>Proposed Windows Type</t>
  </si>
  <si>
    <r>
      <t>U</t>
    </r>
    <r>
      <rPr>
        <b/>
        <vertAlign val="subscript"/>
        <sz val="11"/>
        <color theme="1"/>
        <rFont val="Times New Roman"/>
        <family val="1"/>
        <charset val="161"/>
      </rPr>
      <t xml:space="preserve">value </t>
    </r>
    <r>
      <rPr>
        <b/>
        <sz val="11"/>
        <color theme="1"/>
        <rFont val="Times New Roman"/>
        <family val="1"/>
        <charset val="161"/>
      </rPr>
      <t>(W/m2/K)</t>
    </r>
  </si>
  <si>
    <t xml:space="preserve">SGHC </t>
  </si>
  <si>
    <t>Thermal conductivity (W/mK)</t>
  </si>
  <si>
    <t>Proposed Lamp Type</t>
  </si>
  <si>
    <t>Power (W)</t>
  </si>
  <si>
    <t>Cost (£)</t>
  </si>
  <si>
    <t>Proposed Televisions</t>
  </si>
  <si>
    <t>Daily usage time (h/day)</t>
  </si>
  <si>
    <t>Proposed Electric Cooker</t>
  </si>
  <si>
    <t>Proposed Washing Machine</t>
  </si>
  <si>
    <t>Motor Efficiency (%)</t>
  </si>
  <si>
    <t>Proposed Refrigerator</t>
  </si>
  <si>
    <t>Proposed Heating Systems</t>
  </si>
  <si>
    <t>Generation Efficiency (%)</t>
  </si>
  <si>
    <t>Resistance - based</t>
  </si>
  <si>
    <t>Dry core storage boiler</t>
  </si>
  <si>
    <t>Condensing Boiler</t>
  </si>
  <si>
    <t>NG – based</t>
  </si>
  <si>
    <t>Air Source</t>
  </si>
  <si>
    <t>Air Condition</t>
  </si>
  <si>
    <t>Proposed Heating - Cooling Systems</t>
  </si>
  <si>
    <t>Proposed Cooling Systems</t>
  </si>
  <si>
    <t>Proposed Heating – DHW Systems</t>
  </si>
  <si>
    <t>CPSU</t>
  </si>
  <si>
    <t>Water storage boiler</t>
  </si>
  <si>
    <t>Air source</t>
  </si>
  <si>
    <t>Condensing Combi Boiler</t>
  </si>
  <si>
    <t>Proposed DHW Systems</t>
  </si>
  <si>
    <t>Oil boiler/circulator</t>
  </si>
  <si>
    <t>NG - based</t>
  </si>
  <si>
    <t>Natural gas water heater</t>
  </si>
  <si>
    <t>Proposed Solar Collectors</t>
  </si>
  <si>
    <t xml:space="preserve">Shading Factor </t>
  </si>
  <si>
    <t>Proposed Photovoltaics</t>
  </si>
  <si>
    <t>Total Power (W)</t>
  </si>
  <si>
    <t>PR (%)</t>
  </si>
  <si>
    <r>
      <t>U</t>
    </r>
    <r>
      <rPr>
        <b/>
        <vertAlign val="subscript"/>
        <sz val="11"/>
        <color theme="0"/>
        <rFont val="Times New Roman"/>
        <family val="1"/>
        <charset val="161"/>
      </rPr>
      <t xml:space="preserve">value </t>
    </r>
    <r>
      <rPr>
        <b/>
        <sz val="11"/>
        <color theme="0"/>
        <rFont val="Times New Roman"/>
        <family val="1"/>
        <charset val="161"/>
      </rPr>
      <t>(W/m2/K)</t>
    </r>
  </si>
  <si>
    <t>Existing Insulation Material</t>
  </si>
  <si>
    <t>Existing Televisions</t>
  </si>
  <si>
    <t>Existing Electric Cooker</t>
  </si>
  <si>
    <t>Existing Washing Machine</t>
  </si>
  <si>
    <t>Exisitng Refrigerator</t>
  </si>
  <si>
    <t>z</t>
  </si>
  <si>
    <t>Existing</t>
  </si>
  <si>
    <t>Walls</t>
  </si>
  <si>
    <t>Floors</t>
  </si>
  <si>
    <t>Ceilings</t>
  </si>
  <si>
    <t>Layer</t>
  </si>
  <si>
    <t>Material</t>
  </si>
  <si>
    <t>Brick</t>
  </si>
  <si>
    <t xml:space="preserve"> Wall Structure</t>
  </si>
  <si>
    <t>Ceilings Structure</t>
  </si>
  <si>
    <t>Floors Structure</t>
  </si>
  <si>
    <t>Porcelain Tiles</t>
  </si>
  <si>
    <t>Concrete</t>
  </si>
  <si>
    <t>Slate tiles</t>
  </si>
  <si>
    <t xml:space="preserve"> </t>
  </si>
  <si>
    <t>Month</t>
  </si>
  <si>
    <t>Water tempearature (oC)</t>
  </si>
  <si>
    <t>HS</t>
  </si>
  <si>
    <t>CS</t>
  </si>
  <si>
    <t>WS</t>
  </si>
  <si>
    <t>LS</t>
  </si>
  <si>
    <t>AS</t>
  </si>
  <si>
    <t>Design temperature for heating (oC)</t>
  </si>
  <si>
    <t>Design tempearture for cooling (oC)</t>
  </si>
  <si>
    <t>Design temperature for hot water (oC)</t>
  </si>
  <si>
    <r>
      <t>Indoor combined convection radiation  coefficient of the area - h</t>
    </r>
    <r>
      <rPr>
        <vertAlign val="subscript"/>
        <sz val="11"/>
        <color theme="1"/>
        <rFont val="Calibri"/>
        <family val="2"/>
        <charset val="161"/>
        <scheme val="minor"/>
      </rPr>
      <t>i</t>
    </r>
    <r>
      <rPr>
        <sz val="11"/>
        <color theme="1"/>
        <rFont val="Calibri"/>
        <family val="2"/>
        <charset val="161"/>
        <scheme val="minor"/>
      </rPr>
      <t xml:space="preserve"> (W/m</t>
    </r>
    <r>
      <rPr>
        <vertAlign val="superscript"/>
        <sz val="11"/>
        <color theme="1"/>
        <rFont val="Calibri"/>
        <family val="2"/>
        <charset val="161"/>
        <scheme val="minor"/>
      </rPr>
      <t>2</t>
    </r>
    <r>
      <rPr>
        <sz val="11"/>
        <color theme="1"/>
        <rFont val="Calibri"/>
        <family val="2"/>
        <charset val="161"/>
        <scheme val="minor"/>
      </rPr>
      <t>K)</t>
    </r>
  </si>
  <si>
    <r>
      <t>Outdoor combined convection radiation coefficient of the area - h</t>
    </r>
    <r>
      <rPr>
        <vertAlign val="subscript"/>
        <sz val="11"/>
        <color theme="1"/>
        <rFont val="Calibri"/>
        <family val="2"/>
        <charset val="161"/>
        <scheme val="minor"/>
      </rPr>
      <t>o</t>
    </r>
    <r>
      <rPr>
        <sz val="11"/>
        <color theme="1"/>
        <rFont val="Calibri"/>
        <family val="2"/>
        <charset val="161"/>
        <scheme val="minor"/>
      </rPr>
      <t xml:space="preserve">  (W/m2K)</t>
    </r>
  </si>
  <si>
    <t>Number of people leaving in the building</t>
  </si>
  <si>
    <r>
      <t>Building's internal volume (m</t>
    </r>
    <r>
      <rPr>
        <vertAlign val="superscript"/>
        <sz val="11"/>
        <color theme="1"/>
        <rFont val="Calibri"/>
        <family val="2"/>
        <charset val="161"/>
        <scheme val="minor"/>
      </rPr>
      <t>3</t>
    </r>
    <r>
      <rPr>
        <sz val="11"/>
        <color theme="1"/>
        <rFont val="Calibri"/>
        <family val="2"/>
        <charset val="161"/>
        <scheme val="minor"/>
      </rPr>
      <t>)</t>
    </r>
  </si>
  <si>
    <t>Hot water demand per day (l/day)</t>
  </si>
  <si>
    <t>Average grid efficiency of the area (%)</t>
  </si>
  <si>
    <t>solar absorptivity</t>
  </si>
  <si>
    <t>Solar Collector</t>
  </si>
  <si>
    <t>Relative Humidity (%)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</si>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</sst>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#,##0.0"/>
  </numFmts>
  <fonts count="14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b/>
      <sz val="11"/>
      <color theme="0"/>
      <name val="Calibri"/>
      <family val="2"/>
      <charset val="161"/>
    </font>
    <font>
      <vertAlign val="superscript"/>
      <sz val="11"/>
      <color theme="1"/>
      <name val="Calibri"/>
      <family val="2"/>
      <charset val="161"/>
      <scheme val="minor"/>
    </font>
    <font>
      <b/>
      <sz val="11"/>
      <color theme="1"/>
      <name val="Times New Roman"/>
      <family val="1"/>
      <charset val="161"/>
    </font>
    <font>
      <b/>
      <vertAlign val="subscript"/>
      <sz val="11"/>
      <color theme="1"/>
      <name val="Times New Roman"/>
      <family val="1"/>
      <charset val="161"/>
    </font>
    <font>
      <b/>
      <vertAlign val="superscript"/>
      <sz val="11"/>
      <color theme="1"/>
      <name val="Times New Roman"/>
      <family val="1"/>
      <charset val="161"/>
    </font>
    <font>
      <sz val="11"/>
      <color theme="0"/>
      <name val="Calibri"/>
      <family val="2"/>
      <charset val="161"/>
      <scheme val="minor"/>
    </font>
    <font>
      <b/>
      <sz val="11"/>
      <color theme="0"/>
      <name val="Times New Roman"/>
      <family val="1"/>
      <charset val="161"/>
    </font>
    <font>
      <b/>
      <vertAlign val="subscript"/>
      <sz val="11"/>
      <color theme="0"/>
      <name val="Times New Roman"/>
      <family val="1"/>
      <charset val="161"/>
    </font>
    <font>
      <vertAlign val="subscript"/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/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/>
      <right style="thin">
        <color theme="9"/>
      </right>
      <top/>
      <bottom/>
      <diagonal/>
    </border>
    <border>
      <left/>
      <right style="medium">
        <color rgb="FF999999"/>
      </right>
      <top/>
      <bottom style="thick">
        <color rgb="FF666666"/>
      </bottom>
      <diagonal/>
    </border>
    <border>
      <left style="thin">
        <color theme="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double">
        <color theme="9"/>
      </top>
      <bottom style="thin">
        <color theme="9"/>
      </bottom>
      <diagonal/>
    </border>
    <border>
      <left/>
      <right/>
      <top style="double">
        <color theme="9"/>
      </top>
      <bottom style="thin">
        <color theme="9"/>
      </bottom>
      <diagonal/>
    </border>
    <border>
      <left/>
      <right style="thin">
        <color theme="9"/>
      </right>
      <top style="double">
        <color theme="9"/>
      </top>
      <bottom style="thin">
        <color theme="9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>
      <protection locked="0"/>
    </xf>
  </cellStyleXfs>
  <cellXfs count="99">
    <xf numFmtId="0" fontId="0" fillId="0" borderId="0" xfId="0"/>
    <xf numFmtId="0" fontId="0" fillId="0" borderId="0" xfId="0" applyAlignment="1">
      <alignment wrapText="1"/>
    </xf>
    <xf numFmtId="0" fontId="2" fillId="2" borderId="2" xfId="0" applyFont="1" applyFill="1" applyBorder="1"/>
    <xf numFmtId="0" fontId="0" fillId="0" borderId="4" xfId="0" applyFont="1" applyBorder="1"/>
    <xf numFmtId="0" fontId="0" fillId="0" borderId="2" xfId="0" applyFont="1" applyBorder="1"/>
    <xf numFmtId="9" fontId="0" fillId="0" borderId="2" xfId="1" applyNumberFormat="1" applyFont="1" applyBorder="1"/>
    <xf numFmtId="0" fontId="2" fillId="2" borderId="0" xfId="0" applyFont="1" applyFill="1" applyBorder="1"/>
    <xf numFmtId="2" fontId="0" fillId="0" borderId="2" xfId="1" applyNumberFormat="1" applyFont="1" applyBorder="1"/>
    <xf numFmtId="2" fontId="0" fillId="0" borderId="4" xfId="1" applyNumberFormat="1" applyFont="1" applyBorder="1"/>
    <xf numFmtId="0" fontId="0" fillId="0" borderId="0" xfId="0" applyFont="1" applyBorder="1"/>
    <xf numFmtId="2" fontId="0" fillId="0" borderId="0" xfId="0" applyNumberFormat="1"/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3" fontId="0" fillId="0" borderId="2" xfId="0" applyNumberFormat="1" applyFont="1" applyBorder="1"/>
    <xf numFmtId="0" fontId="2" fillId="2" borderId="0" xfId="0" applyFont="1" applyFill="1" applyBorder="1" applyAlignment="1">
      <alignment horizontal="center" vertical="center"/>
    </xf>
    <xf numFmtId="1" fontId="0" fillId="0" borderId="0" xfId="0" applyNumberFormat="1"/>
    <xf numFmtId="2" fontId="0" fillId="0" borderId="0" xfId="1" applyNumberFormat="1" applyFont="1" applyBorder="1"/>
    <xf numFmtId="0" fontId="2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2" xfId="0" applyNumberFormat="1" applyFont="1" applyBorder="1"/>
    <xf numFmtId="2" fontId="0" fillId="0" borderId="4" xfId="0" applyNumberFormat="1" applyFont="1" applyBorder="1"/>
    <xf numFmtId="2" fontId="0" fillId="0" borderId="0" xfId="0" applyNumberFormat="1" applyFont="1" applyBorder="1"/>
    <xf numFmtId="0" fontId="0" fillId="0" borderId="0" xfId="0" applyAlignment="1">
      <alignment horizontal="center" wrapText="1"/>
    </xf>
    <xf numFmtId="1" fontId="0" fillId="0" borderId="2" xfId="0" applyNumberFormat="1" applyFont="1" applyBorder="1"/>
    <xf numFmtId="1" fontId="0" fillId="0" borderId="3" xfId="0" applyNumberFormat="1" applyFont="1" applyBorder="1"/>
    <xf numFmtId="1" fontId="0" fillId="0" borderId="4" xfId="0" applyNumberFormat="1" applyFont="1" applyBorder="1"/>
    <xf numFmtId="1" fontId="0" fillId="0" borderId="6" xfId="0" applyNumberFormat="1" applyFont="1" applyBorder="1"/>
    <xf numFmtId="9" fontId="0" fillId="0" borderId="0" xfId="1" applyFont="1" applyBorder="1"/>
    <xf numFmtId="3" fontId="0" fillId="0" borderId="0" xfId="0" applyNumberFormat="1" applyFont="1" applyBorder="1"/>
    <xf numFmtId="164" fontId="0" fillId="0" borderId="2" xfId="1" applyNumberFormat="1" applyFont="1" applyBorder="1"/>
    <xf numFmtId="0" fontId="0" fillId="0" borderId="3" xfId="0" applyFont="1" applyBorder="1"/>
    <xf numFmtId="0" fontId="0" fillId="0" borderId="6" xfId="0" applyFont="1" applyBorder="1"/>
    <xf numFmtId="165" fontId="0" fillId="0" borderId="0" xfId="0" applyNumberFormat="1"/>
    <xf numFmtId="10" fontId="0" fillId="0" borderId="2" xfId="1" applyNumberFormat="1" applyFont="1" applyBorder="1"/>
    <xf numFmtId="0" fontId="0" fillId="0" borderId="0" xfId="0" applyAlignment="1">
      <alignment horizontal="center" vertical="center"/>
    </xf>
    <xf numFmtId="1" fontId="0" fillId="0" borderId="0" xfId="1" applyNumberFormat="1" applyFont="1" applyBorder="1"/>
    <xf numFmtId="1" fontId="0" fillId="0" borderId="2" xfId="1" applyNumberFormat="1" applyFont="1" applyBorder="1"/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9" fontId="0" fillId="0" borderId="2" xfId="1" applyNumberFormat="1" applyFont="1" applyBorder="1" applyAlignment="1">
      <alignment horizontal="center"/>
    </xf>
    <xf numFmtId="1" fontId="0" fillId="0" borderId="2" xfId="1" applyNumberFormat="1" applyFont="1" applyBorder="1" applyAlignment="1">
      <alignment horizontal="center"/>
    </xf>
    <xf numFmtId="0" fontId="0" fillId="0" borderId="1" xfId="0" applyFont="1" applyBorder="1"/>
    <xf numFmtId="0" fontId="2" fillId="2" borderId="9" xfId="0" applyFont="1" applyFill="1" applyBorder="1"/>
    <xf numFmtId="0" fontId="0" fillId="0" borderId="9" xfId="0" applyFont="1" applyBorder="1"/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2" borderId="8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 wrapText="1"/>
    </xf>
    <xf numFmtId="0" fontId="0" fillId="3" borderId="0" xfId="0" applyFill="1"/>
    <xf numFmtId="0" fontId="8" fillId="3" borderId="0" xfId="0" applyFont="1" applyFill="1"/>
    <xf numFmtId="0" fontId="0" fillId="5" borderId="0" xfId="0" applyFill="1" applyAlignment="1">
      <alignment wrapText="1"/>
    </xf>
    <xf numFmtId="9" fontId="0" fillId="0" borderId="0" xfId="1" applyFont="1"/>
    <xf numFmtId="0" fontId="8" fillId="3" borderId="0" xfId="0" applyFont="1" applyFill="1" applyAlignment="1">
      <alignment horizontal="center"/>
    </xf>
    <xf numFmtId="9" fontId="0" fillId="0" borderId="0" xfId="1" applyFont="1" applyAlignment="1">
      <alignment horizontal="right"/>
    </xf>
    <xf numFmtId="0" fontId="0" fillId="0" borderId="2" xfId="0" applyFont="1" applyBorder="1" applyAlignment="1">
      <alignment vertical="center"/>
    </xf>
    <xf numFmtId="2" fontId="0" fillId="0" borderId="0" xfId="0" applyNumberFormat="1" applyFont="1" applyBorder="1"/>
    <xf numFmtId="0" fontId="0" fillId="0" borderId="2" xfId="0" applyFont="1" applyBorder="1"/>
    <xf numFmtId="0" fontId="0" fillId="0" borderId="2" xfId="0" applyFont="1" applyBorder="1" applyAlignment="1">
      <alignment vertical="center"/>
    </xf>
    <xf numFmtId="2" fontId="0" fillId="0" borderId="0" xfId="0" applyNumberFormat="1" applyFont="1" applyBorder="1"/>
    <xf numFmtId="164" fontId="0" fillId="0" borderId="2" xfId="1" applyNumberFormat="1" applyFont="1" applyBorder="1"/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10" fontId="0" fillId="0" borderId="0" xfId="0" applyNumberFormat="1"/>
    <xf numFmtId="0" fontId="2" fillId="2" borderId="1" xfId="0" applyFont="1" applyFill="1" applyBorder="1"/>
    <xf numFmtId="0" fontId="2" fillId="2" borderId="3" xfId="0" applyFont="1" applyFill="1" applyBorder="1" applyAlignment="1">
      <alignment wrapText="1"/>
    </xf>
    <xf numFmtId="0" fontId="0" fillId="0" borderId="12" xfId="0" applyFont="1" applyBorder="1"/>
    <xf numFmtId="0" fontId="12" fillId="0" borderId="13" xfId="0" applyFont="1" applyBorder="1"/>
    <xf numFmtId="0" fontId="12" fillId="0" borderId="14" xfId="0" applyFont="1" applyBorder="1"/>
    <xf numFmtId="0" fontId="12" fillId="0" borderId="15" xfId="0" applyFont="1" applyBorder="1"/>
    <xf numFmtId="0" fontId="2" fillId="2" borderId="0" xfId="0" applyFont="1" applyFill="1" applyBorder="1" applyAlignment="1">
      <alignment wrapText="1"/>
    </xf>
    <xf numFmtId="0" fontId="0" fillId="0" borderId="0" xfId="0" applyFont="1" applyFill="1" applyBorder="1"/>
    <xf numFmtId="0" fontId="2" fillId="0" borderId="0" xfId="0" applyFont="1" applyFill="1" applyBorder="1" applyAlignment="1">
      <alignment wrapText="1"/>
    </xf>
    <xf numFmtId="1" fontId="0" fillId="0" borderId="3" xfId="0" applyNumberFormat="1" applyFont="1" applyBorder="1" applyAlignment="1"/>
    <xf numFmtId="1" fontId="0" fillId="0" borderId="6" xfId="0" applyNumberFormat="1" applyFont="1" applyBorder="1" applyAlignment="1"/>
    <xf numFmtId="164" fontId="0" fillId="0" borderId="4" xfId="1" applyNumberFormat="1" applyFont="1" applyBorder="1"/>
    <xf numFmtId="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3" fillId="6" borderId="16" xfId="0" applyFont="1" applyFill="1" applyBorder="1" applyAlignment="1" applyProtection="1">
      <alignment horizontal="center" vertical="center"/>
      <protection hidden="1"/>
    </xf>
    <xf numFmtId="166" fontId="0" fillId="6" borderId="2" xfId="0" applyNumberFormat="1" applyFill="1" applyBorder="1" applyAlignment="1" applyProtection="1">
      <alignment horizontal="center" vertical="center"/>
      <protection hidden="1"/>
    </xf>
    <xf numFmtId="4" fontId="0" fillId="6" borderId="2" xfId="0" applyNumberFormat="1" applyFill="1" applyBorder="1" applyAlignment="1" applyProtection="1">
      <alignment horizontal="center" vertical="center"/>
      <protection hidden="1"/>
    </xf>
    <xf numFmtId="164" fontId="0" fillId="6" borderId="17" xfId="1" applyNumberFormat="1" applyFont="1" applyFill="1" applyBorder="1" applyAlignment="1" applyProtection="1">
      <alignment horizontal="center" vertical="center"/>
      <protection hidden="1"/>
    </xf>
    <xf numFmtId="0" fontId="8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8" fillId="3" borderId="0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0" xfId="0" applyFill="1" applyAlignment="1">
      <alignment horizontal="center"/>
    </xf>
  </cellXfs>
  <cellStyles count="3">
    <cellStyle name="Adjustable" xfId="2"/>
    <cellStyle name="Normal" xfId="0" builtinId="0"/>
    <cellStyle name="Percent" xfId="1" builtinId="5"/>
  </cellStyles>
  <dxfs count="1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top style="thin">
          <color theme="9"/>
        </top>
        <bottom style="thin">
          <color theme="9"/>
        </bottom>
      </border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9"/>
        </right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top style="thin">
          <color theme="9"/>
        </top>
        <bottom style="thin">
          <color theme="9"/>
        </bottom>
      </border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top style="thin">
          <color theme="9"/>
        </top>
        <bottom style="thin">
          <color theme="9"/>
        </bottom>
      </border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top style="thin">
          <color theme="9"/>
        </top>
        <bottom style="thin">
          <color theme="9"/>
        </bottom>
      </border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top style="thin">
          <color theme="9"/>
        </top>
        <bottom style="thin">
          <color theme="9"/>
        </bottom>
      </border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bottom" textRotation="0" indent="0" justifyLastLine="0" shrinkToFit="0" readingOrder="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bottom" textRotation="0" indent="0" justifyLastLine="0" shrinkToFit="0" readingOrder="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indent="0" justifyLastLine="0" shrinkToFit="0" readingOrder="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indent="0" justifyLastLine="0" shrinkToFit="0" readingOrder="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indent="0" justifyLastLine="0" shrinkToFit="0" readingOrder="0"/>
      <border diagonalUp="0" diagonalDown="0" outline="0">
        <left/>
        <right/>
        <top style="thin">
          <color theme="9"/>
        </top>
        <bottom/>
      </border>
    </dxf>
    <dxf>
      <border outline="0">
        <left style="thin">
          <color theme="9"/>
        </left>
        <top style="thin">
          <color theme="9"/>
        </top>
        <bottom style="thin">
          <color theme="9"/>
        </bottom>
      </border>
    </dxf>
    <dxf>
      <alignment horizontal="center" vertical="bottom" textRotation="0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top style="thin">
          <color theme="9"/>
        </top>
        <bottom style="thin">
          <color theme="9"/>
        </bottom>
      </border>
    </dxf>
    <dxf>
      <border outline="0">
        <bottom style="thick">
          <color rgb="FF66666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999999"/>
        </left>
        <right style="medium">
          <color rgb="FF99999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top style="thin">
          <color theme="9"/>
        </top>
        <bottom style="thin">
          <color theme="9"/>
        </bottom>
      </border>
    </dxf>
    <dxf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</border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/>
        <right style="thin">
          <color theme="9"/>
        </right>
        <top style="thin">
          <color theme="9"/>
        </top>
        <bottom/>
        <vertical/>
        <horizontal/>
      </border>
    </dxf>
    <dxf>
      <numFmt numFmtId="1" formatCode="0"/>
      <border diagonalUp="0" diagonalDown="0">
        <left/>
        <right/>
        <top style="thin">
          <color theme="9"/>
        </top>
        <bottom/>
        <vertical/>
        <horizontal/>
      </border>
    </dxf>
    <dxf>
      <numFmt numFmtId="1" formatCode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top style="thin">
          <color theme="9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0" indent="0" justifyLastLine="0" shrinkToFit="0" readingOrder="0"/>
    </dxf>
    <dxf>
      <numFmt numFmtId="165" formatCode="0.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 style="thin">
          <color theme="9"/>
        </bottom>
        <vertical/>
        <horizontal/>
      </border>
    </dxf>
    <dxf>
      <border outline="0">
        <left style="thin">
          <color theme="9"/>
        </left>
        <top style="thin">
          <color theme="9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 style="thin">
          <color theme="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theme="9"/>
        </right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top style="thin">
          <color theme="9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border diagonalUp="0" diagonalDown="0" outline="0">
        <left/>
        <right/>
        <top style="thin">
          <color theme="9"/>
        </top>
        <bottom/>
      </border>
    </dxf>
    <dxf>
      <numFmt numFmtId="2" formatCode="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9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9"/>
        </top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633413</xdr:colOff>
      <xdr:row>12</xdr:row>
      <xdr:rowOff>176214</xdr:rowOff>
    </xdr:from>
    <xdr:to>
      <xdr:col>4</xdr:col>
      <xdr:colOff>147638</xdr:colOff>
      <xdr:row>17</xdr:row>
      <xdr:rowOff>100014</xdr:rowOff>
    </xdr:to>
    <xdr:sp macro="" textlink="">
      <xdr:nvSpPr>
        <xdr:cNvPr id="2" name="Left Arrow 1"/>
        <xdr:cNvSpPr/>
      </xdr:nvSpPr>
      <xdr:spPr>
        <a:xfrm rot="3769894">
          <a:off x="5181601" y="3152776"/>
          <a:ext cx="1066800" cy="447675"/>
        </a:xfrm>
        <a:prstGeom prst="lef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3</xdr:col>
      <xdr:colOff>447676</xdr:colOff>
      <xdr:row>17</xdr:row>
      <xdr:rowOff>171450</xdr:rowOff>
    </xdr:from>
    <xdr:to>
      <xdr:col>6</xdr:col>
      <xdr:colOff>352426</xdr:colOff>
      <xdr:row>19</xdr:row>
      <xdr:rowOff>123825</xdr:rowOff>
    </xdr:to>
    <xdr:sp macro="" textlink="">
      <xdr:nvSpPr>
        <xdr:cNvPr id="3" name="TextBox 2"/>
        <xdr:cNvSpPr txBox="1"/>
      </xdr:nvSpPr>
      <xdr:spPr>
        <a:xfrm>
          <a:off x="5305426" y="3981450"/>
          <a:ext cx="2057400" cy="714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 the climate</a:t>
          </a:r>
          <a:r>
            <a:rPr lang="en-US" sz="1100" baseline="0"/>
            <a:t> characteristics</a:t>
          </a:r>
          <a:endParaRPr lang="el-GR" sz="1100"/>
        </a:p>
      </xdr:txBody>
    </xdr:sp>
    <xdr:clientData/>
  </xdr:twoCellAnchor>
  <xdr:twoCellAnchor>
    <xdr:from>
      <xdr:col>9</xdr:col>
      <xdr:colOff>428625</xdr:colOff>
      <xdr:row>13</xdr:row>
      <xdr:rowOff>85725</xdr:rowOff>
    </xdr:from>
    <xdr:to>
      <xdr:col>10</xdr:col>
      <xdr:colOff>266700</xdr:colOff>
      <xdr:row>18</xdr:row>
      <xdr:rowOff>9525</xdr:rowOff>
    </xdr:to>
    <xdr:sp macro="" textlink="">
      <xdr:nvSpPr>
        <xdr:cNvPr id="4" name="Left Arrow 3"/>
        <xdr:cNvSpPr/>
      </xdr:nvSpPr>
      <xdr:spPr>
        <a:xfrm rot="3769894">
          <a:off x="9377363" y="3348037"/>
          <a:ext cx="1257300" cy="447675"/>
        </a:xfrm>
        <a:prstGeom prst="lef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9</xdr:col>
      <xdr:colOff>485774</xdr:colOff>
      <xdr:row>18</xdr:row>
      <xdr:rowOff>161925</xdr:rowOff>
    </xdr:from>
    <xdr:to>
      <xdr:col>15</xdr:col>
      <xdr:colOff>180975</xdr:colOff>
      <xdr:row>20</xdr:row>
      <xdr:rowOff>619126</xdr:rowOff>
    </xdr:to>
    <xdr:sp macro="" textlink="">
      <xdr:nvSpPr>
        <xdr:cNvPr id="5" name="TextBox 4"/>
        <xdr:cNvSpPr txBox="1"/>
      </xdr:nvSpPr>
      <xdr:spPr>
        <a:xfrm>
          <a:off x="9839324" y="4352925"/>
          <a:ext cx="3352801" cy="16668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 the corresponding indicator if the building needs energy</a:t>
          </a:r>
          <a:r>
            <a:rPr lang="en-US" sz="1100" baseline="0"/>
            <a:t> for </a:t>
          </a:r>
          <a:r>
            <a:rPr lang="en-US" sz="1100"/>
            <a:t>heating, cooling, hot</a:t>
          </a:r>
          <a:r>
            <a:rPr lang="en-US" sz="1100" baseline="0"/>
            <a:t> water, lighitng, and electrical appliances:</a:t>
          </a:r>
        </a:p>
        <a:p>
          <a:r>
            <a:rPr lang="en-US" sz="1100" baseline="0"/>
            <a:t>HS: heating</a:t>
          </a:r>
        </a:p>
        <a:p>
          <a:r>
            <a:rPr lang="en-US" sz="1100" baseline="0"/>
            <a:t>CS: cooling</a:t>
          </a:r>
        </a:p>
        <a:p>
          <a:r>
            <a:rPr lang="en-US" sz="1100" baseline="0"/>
            <a:t>WS: hot water</a:t>
          </a:r>
        </a:p>
        <a:p>
          <a:r>
            <a:rPr lang="en-US" sz="1100" baseline="0"/>
            <a:t>LS: lighting</a:t>
          </a:r>
        </a:p>
        <a:p>
          <a:r>
            <a:rPr lang="en-US" sz="1100" baseline="0"/>
            <a:t>AS: electrical appliances</a:t>
          </a:r>
        </a:p>
        <a:p>
          <a:r>
            <a:rPr lang="en-US" sz="1100" baseline="0"/>
            <a:t>values must be 0 or 1</a:t>
          </a:r>
          <a:endParaRPr lang="el-GR" sz="1100"/>
        </a:p>
      </xdr:txBody>
    </xdr:sp>
    <xdr:clientData/>
  </xdr:twoCellAnchor>
  <xdr:twoCellAnchor>
    <xdr:from>
      <xdr:col>2</xdr:col>
      <xdr:colOff>214313</xdr:colOff>
      <xdr:row>21</xdr:row>
      <xdr:rowOff>157162</xdr:rowOff>
    </xdr:from>
    <xdr:to>
      <xdr:col>2</xdr:col>
      <xdr:colOff>1090613</xdr:colOff>
      <xdr:row>24</xdr:row>
      <xdr:rowOff>33337</xdr:rowOff>
    </xdr:to>
    <xdr:sp macro="" textlink="">
      <xdr:nvSpPr>
        <xdr:cNvPr id="6" name="Left Arrow 5"/>
        <xdr:cNvSpPr/>
      </xdr:nvSpPr>
      <xdr:spPr>
        <a:xfrm rot="2058608">
          <a:off x="2919413" y="6357937"/>
          <a:ext cx="876300" cy="1047750"/>
        </a:xfrm>
        <a:prstGeom prst="lef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2</xdr:col>
      <xdr:colOff>1095374</xdr:colOff>
      <xdr:row>23</xdr:row>
      <xdr:rowOff>171450</xdr:rowOff>
    </xdr:from>
    <xdr:to>
      <xdr:col>5</xdr:col>
      <xdr:colOff>47625</xdr:colOff>
      <xdr:row>31</xdr:row>
      <xdr:rowOff>123825</xdr:rowOff>
    </xdr:to>
    <xdr:sp macro="" textlink="">
      <xdr:nvSpPr>
        <xdr:cNvPr id="7" name="TextBox 6"/>
        <xdr:cNvSpPr txBox="1"/>
      </xdr:nvSpPr>
      <xdr:spPr>
        <a:xfrm>
          <a:off x="3800474" y="7162800"/>
          <a:ext cx="2647951" cy="1857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-Insert the design</a:t>
          </a:r>
          <a:r>
            <a:rPr lang="en-US" sz="1100" baseline="0"/>
            <a:t> variables according to your preferences and local regulations.</a:t>
          </a:r>
        </a:p>
        <a:p>
          <a:r>
            <a:rPr lang="en-US" sz="1100" baseline="0"/>
            <a:t>- Indicated values if the design variables are not known :</a:t>
          </a:r>
        </a:p>
        <a:p>
          <a:r>
            <a:rPr lang="en-US" sz="1100" baseline="0"/>
            <a:t>Design temperature for heating: 18 oC</a:t>
          </a:r>
        </a:p>
        <a:p>
          <a:r>
            <a:rPr lang="en-US" sz="1100" baseline="0"/>
            <a:t>Design temperature for coolign : 24 oC</a:t>
          </a:r>
        </a:p>
        <a:p>
          <a:r>
            <a:rPr lang="en-US" sz="1100" baseline="0"/>
            <a:t>Design temperature for hot water: 60 oC</a:t>
          </a:r>
        </a:p>
        <a:p>
          <a:r>
            <a:rPr lang="en-US" sz="1100" baseline="0"/>
            <a:t>hi=8.3</a:t>
          </a:r>
        </a:p>
        <a:p>
          <a:r>
            <a:rPr lang="en-US" sz="1100" baseline="0"/>
            <a:t>ho=28</a:t>
          </a:r>
        </a:p>
        <a:p>
          <a:r>
            <a:rPr lang="en-US" sz="1100" baseline="0"/>
            <a:t>average grid efficiency: 35%</a:t>
          </a:r>
          <a:endParaRPr lang="el-GR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10</xdr:row>
      <xdr:rowOff>10566</xdr:rowOff>
    </xdr:from>
    <xdr:to>
      <xdr:col>11</xdr:col>
      <xdr:colOff>487386</xdr:colOff>
      <xdr:row>12</xdr:row>
      <xdr:rowOff>127513</xdr:rowOff>
    </xdr:to>
    <xdr:sp macro="" textlink="">
      <xdr:nvSpPr>
        <xdr:cNvPr id="2" name="Left Arrow 1"/>
        <xdr:cNvSpPr/>
      </xdr:nvSpPr>
      <xdr:spPr>
        <a:xfrm rot="1428026">
          <a:off x="9725025" y="2772816"/>
          <a:ext cx="1268436" cy="507472"/>
        </a:xfrm>
        <a:prstGeom prst="lef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11</xdr:col>
      <xdr:colOff>802809</xdr:colOff>
      <xdr:row>12</xdr:row>
      <xdr:rowOff>133350</xdr:rowOff>
    </xdr:from>
    <xdr:to>
      <xdr:col>14</xdr:col>
      <xdr:colOff>266700</xdr:colOff>
      <xdr:row>22</xdr:row>
      <xdr:rowOff>95250</xdr:rowOff>
    </xdr:to>
    <xdr:sp macro="" textlink="">
      <xdr:nvSpPr>
        <xdr:cNvPr id="3" name="TextBox 2"/>
        <xdr:cNvSpPr txBox="1"/>
      </xdr:nvSpPr>
      <xdr:spPr>
        <a:xfrm>
          <a:off x="11308884" y="3286125"/>
          <a:ext cx="2388066" cy="1866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</a:t>
          </a:r>
          <a:r>
            <a:rPr lang="en-US" sz="1100" baseline="0"/>
            <a:t> the characteristics of the existing and proposed systems</a:t>
          </a:r>
        </a:p>
        <a:p>
          <a:r>
            <a:rPr lang="en-US" sz="1100" baseline="0"/>
            <a:t>-You have to input 3 systems to each category of the proposed systems , efficiency must always be greater than 0 in the proposed systems.</a:t>
          </a:r>
        </a:p>
        <a:p>
          <a:r>
            <a:rPr lang="en-US" sz="1100" baseline="0"/>
            <a:t>- In existing building you have to put only one system if exists and complet the Z indicator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14</xdr:row>
      <xdr:rowOff>0</xdr:rowOff>
    </xdr:from>
    <xdr:to>
      <xdr:col>11</xdr:col>
      <xdr:colOff>49236</xdr:colOff>
      <xdr:row>16</xdr:row>
      <xdr:rowOff>126472</xdr:rowOff>
    </xdr:to>
    <xdr:sp macro="" textlink="">
      <xdr:nvSpPr>
        <xdr:cNvPr id="2" name="Left Arrow 1"/>
        <xdr:cNvSpPr/>
      </xdr:nvSpPr>
      <xdr:spPr>
        <a:xfrm rot="1428026">
          <a:off x="6810375" y="3238500"/>
          <a:ext cx="1268436" cy="507472"/>
        </a:xfrm>
        <a:prstGeom prst="lef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11</xdr:col>
      <xdr:colOff>364659</xdr:colOff>
      <xdr:row>16</xdr:row>
      <xdr:rowOff>132309</xdr:rowOff>
    </xdr:from>
    <xdr:to>
      <xdr:col>13</xdr:col>
      <xdr:colOff>552450</xdr:colOff>
      <xdr:row>26</xdr:row>
      <xdr:rowOff>94209</xdr:rowOff>
    </xdr:to>
    <xdr:sp macro="" textlink="">
      <xdr:nvSpPr>
        <xdr:cNvPr id="3" name="TextBox 2"/>
        <xdr:cNvSpPr txBox="1"/>
      </xdr:nvSpPr>
      <xdr:spPr>
        <a:xfrm>
          <a:off x="8394234" y="3751809"/>
          <a:ext cx="2388066" cy="1866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</a:t>
          </a:r>
          <a:r>
            <a:rPr lang="en-US" sz="1100" baseline="0"/>
            <a:t> the characteristics of the existing and proposed systems</a:t>
          </a:r>
        </a:p>
        <a:p>
          <a:r>
            <a:rPr lang="en-US" sz="1100" baseline="0"/>
            <a:t>-You have to input 3 systems to each category of the proposed systems , efficiency must always be greater than 0 in the proposed systems.</a:t>
          </a:r>
        </a:p>
        <a:p>
          <a:r>
            <a:rPr lang="en-US" sz="1100" baseline="0"/>
            <a:t>- In existing building you have to put only one system if exists and complet the Z indicator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13</xdr:row>
      <xdr:rowOff>0</xdr:rowOff>
    </xdr:from>
    <xdr:to>
      <xdr:col>9</xdr:col>
      <xdr:colOff>49236</xdr:colOff>
      <xdr:row>15</xdr:row>
      <xdr:rowOff>126472</xdr:rowOff>
    </xdr:to>
    <xdr:sp macro="" textlink="">
      <xdr:nvSpPr>
        <xdr:cNvPr id="2" name="Left Arrow 1"/>
        <xdr:cNvSpPr/>
      </xdr:nvSpPr>
      <xdr:spPr>
        <a:xfrm rot="1428026">
          <a:off x="7143750" y="2676525"/>
          <a:ext cx="1268436" cy="507472"/>
        </a:xfrm>
        <a:prstGeom prst="lef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9</xdr:col>
      <xdr:colOff>364659</xdr:colOff>
      <xdr:row>15</xdr:row>
      <xdr:rowOff>132309</xdr:rowOff>
    </xdr:from>
    <xdr:to>
      <xdr:col>13</xdr:col>
      <xdr:colOff>314325</xdr:colOff>
      <xdr:row>25</xdr:row>
      <xdr:rowOff>94209</xdr:rowOff>
    </xdr:to>
    <xdr:sp macro="" textlink="">
      <xdr:nvSpPr>
        <xdr:cNvPr id="3" name="TextBox 2"/>
        <xdr:cNvSpPr txBox="1"/>
      </xdr:nvSpPr>
      <xdr:spPr>
        <a:xfrm>
          <a:off x="8727609" y="3189834"/>
          <a:ext cx="2388066" cy="1866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</a:t>
          </a:r>
          <a:r>
            <a:rPr lang="en-US" sz="1100" baseline="0"/>
            <a:t> the characteristics of the existing and proposed systems</a:t>
          </a:r>
        </a:p>
        <a:p>
          <a:r>
            <a:rPr lang="en-US" sz="1100" baseline="0"/>
            <a:t>-You have to input 3 systems to each category of the proposed systems , efficiency must always be greater than 0 in the proposed systems.</a:t>
          </a:r>
        </a:p>
        <a:p>
          <a:r>
            <a:rPr lang="en-US" sz="1100" baseline="0"/>
            <a:t>- In existing building you have to put only one system if exists and complet the Z indicator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12</xdr:col>
      <xdr:colOff>49236</xdr:colOff>
      <xdr:row>15</xdr:row>
      <xdr:rowOff>126472</xdr:rowOff>
    </xdr:to>
    <xdr:sp macro="" textlink="">
      <xdr:nvSpPr>
        <xdr:cNvPr id="2" name="Left Arrow 1"/>
        <xdr:cNvSpPr/>
      </xdr:nvSpPr>
      <xdr:spPr>
        <a:xfrm rot="1428026">
          <a:off x="7305675" y="3457575"/>
          <a:ext cx="1268436" cy="507472"/>
        </a:xfrm>
        <a:prstGeom prst="lef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12</xdr:col>
      <xdr:colOff>364659</xdr:colOff>
      <xdr:row>15</xdr:row>
      <xdr:rowOff>132309</xdr:rowOff>
    </xdr:from>
    <xdr:to>
      <xdr:col>16</xdr:col>
      <xdr:colOff>314325</xdr:colOff>
      <xdr:row>25</xdr:row>
      <xdr:rowOff>94209</xdr:rowOff>
    </xdr:to>
    <xdr:sp macro="" textlink="">
      <xdr:nvSpPr>
        <xdr:cNvPr id="3" name="TextBox 2"/>
        <xdr:cNvSpPr txBox="1"/>
      </xdr:nvSpPr>
      <xdr:spPr>
        <a:xfrm>
          <a:off x="8889534" y="3970884"/>
          <a:ext cx="2388066" cy="1866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</a:t>
          </a:r>
          <a:r>
            <a:rPr lang="en-US" sz="1100" baseline="0"/>
            <a:t> the characteristics of the existing and proposed systems</a:t>
          </a:r>
        </a:p>
        <a:p>
          <a:r>
            <a:rPr lang="en-US" sz="1100" baseline="0"/>
            <a:t>-You have to input 3 systems to each category of the proposed systems , efficiency must always be greater than 0 in the proposed systems.</a:t>
          </a:r>
        </a:p>
        <a:p>
          <a:r>
            <a:rPr lang="en-US" sz="1100" baseline="0"/>
            <a:t>- In existing building you have to put only one system if exists and complet the Z indicator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14</xdr:row>
      <xdr:rowOff>0</xdr:rowOff>
    </xdr:from>
    <xdr:to>
      <xdr:col>11</xdr:col>
      <xdr:colOff>49236</xdr:colOff>
      <xdr:row>16</xdr:row>
      <xdr:rowOff>126472</xdr:rowOff>
    </xdr:to>
    <xdr:sp macro="" textlink="">
      <xdr:nvSpPr>
        <xdr:cNvPr id="2" name="Left Arrow 1"/>
        <xdr:cNvSpPr/>
      </xdr:nvSpPr>
      <xdr:spPr>
        <a:xfrm rot="1428026">
          <a:off x="7343775" y="3790950"/>
          <a:ext cx="1268436" cy="507472"/>
        </a:xfrm>
        <a:prstGeom prst="lef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11</xdr:col>
      <xdr:colOff>364659</xdr:colOff>
      <xdr:row>16</xdr:row>
      <xdr:rowOff>132309</xdr:rowOff>
    </xdr:from>
    <xdr:to>
      <xdr:col>15</xdr:col>
      <xdr:colOff>314325</xdr:colOff>
      <xdr:row>26</xdr:row>
      <xdr:rowOff>94209</xdr:rowOff>
    </xdr:to>
    <xdr:sp macro="" textlink="">
      <xdr:nvSpPr>
        <xdr:cNvPr id="3" name="TextBox 2"/>
        <xdr:cNvSpPr txBox="1"/>
      </xdr:nvSpPr>
      <xdr:spPr>
        <a:xfrm>
          <a:off x="8927634" y="4304259"/>
          <a:ext cx="2388066" cy="1866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</a:t>
          </a:r>
          <a:r>
            <a:rPr lang="en-US" sz="1100" baseline="0"/>
            <a:t> the characteristics of the existing and proposed systems</a:t>
          </a:r>
        </a:p>
        <a:p>
          <a:r>
            <a:rPr lang="en-US" sz="1100" baseline="0"/>
            <a:t>-You have to input 3 systems to each category of the proposed systems , efficiency must always be greater than 0 in the proposed systems.</a:t>
          </a:r>
        </a:p>
        <a:p>
          <a:r>
            <a:rPr lang="en-US" sz="1100" baseline="0"/>
            <a:t>- In existing building you have to put only one system if exists and complet the Z indicator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0</xdr:rowOff>
    </xdr:from>
    <xdr:to>
      <xdr:col>11</xdr:col>
      <xdr:colOff>258786</xdr:colOff>
      <xdr:row>13</xdr:row>
      <xdr:rowOff>126472</xdr:rowOff>
    </xdr:to>
    <xdr:sp macro="" textlink="">
      <xdr:nvSpPr>
        <xdr:cNvPr id="2" name="Left Arrow 1"/>
        <xdr:cNvSpPr/>
      </xdr:nvSpPr>
      <xdr:spPr>
        <a:xfrm rot="1428026">
          <a:off x="8124825" y="2476500"/>
          <a:ext cx="1268436" cy="507472"/>
        </a:xfrm>
        <a:prstGeom prst="lef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11</xdr:col>
      <xdr:colOff>574209</xdr:colOff>
      <xdr:row>13</xdr:row>
      <xdr:rowOff>132309</xdr:rowOff>
    </xdr:from>
    <xdr:to>
      <xdr:col>14</xdr:col>
      <xdr:colOff>552450</xdr:colOff>
      <xdr:row>23</xdr:row>
      <xdr:rowOff>94209</xdr:rowOff>
    </xdr:to>
    <xdr:sp macro="" textlink="">
      <xdr:nvSpPr>
        <xdr:cNvPr id="3" name="TextBox 2"/>
        <xdr:cNvSpPr txBox="1"/>
      </xdr:nvSpPr>
      <xdr:spPr>
        <a:xfrm>
          <a:off x="9708684" y="2989809"/>
          <a:ext cx="2388066" cy="1866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</a:t>
          </a:r>
          <a:r>
            <a:rPr lang="en-US" sz="1100" baseline="0"/>
            <a:t> the characteristics of the existing and proposed systems</a:t>
          </a:r>
        </a:p>
        <a:p>
          <a:r>
            <a:rPr lang="en-US" sz="1100" baseline="0"/>
            <a:t>-You have to input 3 systems to each category of the proposed systems </a:t>
          </a:r>
        </a:p>
        <a:p>
          <a:r>
            <a:rPr lang="en-US" sz="1100" baseline="0"/>
            <a:t>- In existing building you have to put only one system if exists and complet the Z indicator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5</xdr:row>
      <xdr:rowOff>123825</xdr:rowOff>
    </xdr:from>
    <xdr:to>
      <xdr:col>11</xdr:col>
      <xdr:colOff>1611</xdr:colOff>
      <xdr:row>8</xdr:row>
      <xdr:rowOff>59797</xdr:rowOff>
    </xdr:to>
    <xdr:sp macro="" textlink="">
      <xdr:nvSpPr>
        <xdr:cNvPr id="2" name="Left Arrow 1"/>
        <xdr:cNvSpPr/>
      </xdr:nvSpPr>
      <xdr:spPr>
        <a:xfrm rot="1428026">
          <a:off x="7362825" y="1628775"/>
          <a:ext cx="1268436" cy="507472"/>
        </a:xfrm>
        <a:prstGeom prst="lef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11</xdr:col>
      <xdr:colOff>317034</xdr:colOff>
      <xdr:row>8</xdr:row>
      <xdr:rowOff>65634</xdr:rowOff>
    </xdr:from>
    <xdr:to>
      <xdr:col>14</xdr:col>
      <xdr:colOff>514350</xdr:colOff>
      <xdr:row>12</xdr:row>
      <xdr:rowOff>19050</xdr:rowOff>
    </xdr:to>
    <xdr:sp macro="" textlink="">
      <xdr:nvSpPr>
        <xdr:cNvPr id="3" name="TextBox 2"/>
        <xdr:cNvSpPr txBox="1"/>
      </xdr:nvSpPr>
      <xdr:spPr>
        <a:xfrm>
          <a:off x="8946684" y="2142084"/>
          <a:ext cx="2026116" cy="715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</a:t>
          </a:r>
          <a:r>
            <a:rPr lang="en-US" sz="1100" baseline="0"/>
            <a:t> the characteristics of the proposed systems</a:t>
          </a:r>
        </a:p>
        <a:p>
          <a:r>
            <a:rPr lang="en-US" sz="1100" baseline="0"/>
            <a:t>-You have to input 3 systems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4</xdr:row>
      <xdr:rowOff>85725</xdr:rowOff>
    </xdr:from>
    <xdr:to>
      <xdr:col>3</xdr:col>
      <xdr:colOff>900112</xdr:colOff>
      <xdr:row>10</xdr:row>
      <xdr:rowOff>9525</xdr:rowOff>
    </xdr:to>
    <xdr:sp macro="" textlink="">
      <xdr:nvSpPr>
        <xdr:cNvPr id="2" name="Left Arrow 1"/>
        <xdr:cNvSpPr/>
      </xdr:nvSpPr>
      <xdr:spPr>
        <a:xfrm rot="3769894">
          <a:off x="3067050" y="1347787"/>
          <a:ext cx="1066800" cy="447675"/>
        </a:xfrm>
        <a:prstGeom prst="lef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3</xdr:col>
      <xdr:colOff>266700</xdr:colOff>
      <xdr:row>10</xdr:row>
      <xdr:rowOff>80961</xdr:rowOff>
    </xdr:from>
    <xdr:to>
      <xdr:col>5</xdr:col>
      <xdr:colOff>333374</xdr:colOff>
      <xdr:row>22</xdr:row>
      <xdr:rowOff>47625</xdr:rowOff>
    </xdr:to>
    <xdr:sp macro="" textlink="">
      <xdr:nvSpPr>
        <xdr:cNvPr id="3" name="TextBox 2"/>
        <xdr:cNvSpPr txBox="1"/>
      </xdr:nvSpPr>
      <xdr:spPr>
        <a:xfrm>
          <a:off x="3190875" y="2176461"/>
          <a:ext cx="1971674" cy="22526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 the characteristics</a:t>
          </a:r>
          <a:r>
            <a:rPr lang="en-US" sz="1100" baseline="0"/>
            <a:t> of the existing doors:</a:t>
          </a:r>
        </a:p>
        <a:p>
          <a:r>
            <a:rPr lang="en-US" sz="1100" baseline="0"/>
            <a:t>-area of each door (m</a:t>
          </a:r>
          <a:r>
            <a:rPr lang="en-US" sz="1100" baseline="30000"/>
            <a:t>2</a:t>
          </a:r>
          <a:r>
            <a:rPr lang="en-US" sz="1100" baseline="0"/>
            <a:t>)</a:t>
          </a:r>
        </a:p>
        <a:p>
          <a:r>
            <a:rPr lang="en-US" sz="1100" baseline="0"/>
            <a:t>-b : temperature correction factor that can be 1 if the door faces the outside air down to 0 if the door would be unheated</a:t>
          </a:r>
        </a:p>
        <a:p>
          <a:r>
            <a:rPr lang="en-US" sz="1100" baseline="0"/>
            <a:t>- U value of the existing doors</a:t>
          </a:r>
        </a:p>
        <a:p>
          <a:r>
            <a:rPr lang="en-US" sz="1100" baseline="0"/>
            <a:t>- when Matlab asks you to input the doors characteristics select only the values in columns B - D</a:t>
          </a:r>
          <a:endParaRPr lang="el-GR" sz="1100"/>
        </a:p>
      </xdr:txBody>
    </xdr:sp>
    <xdr:clientData/>
  </xdr:twoCellAnchor>
  <xdr:twoCellAnchor>
    <xdr:from>
      <xdr:col>8</xdr:col>
      <xdr:colOff>176211</xdr:colOff>
      <xdr:row>6</xdr:row>
      <xdr:rowOff>142875</xdr:rowOff>
    </xdr:from>
    <xdr:to>
      <xdr:col>8</xdr:col>
      <xdr:colOff>623886</xdr:colOff>
      <xdr:row>12</xdr:row>
      <xdr:rowOff>66675</xdr:rowOff>
    </xdr:to>
    <xdr:sp macro="" textlink="">
      <xdr:nvSpPr>
        <xdr:cNvPr id="4" name="Left Arrow 3"/>
        <xdr:cNvSpPr/>
      </xdr:nvSpPr>
      <xdr:spPr>
        <a:xfrm rot="3769894">
          <a:off x="7096124" y="1785937"/>
          <a:ext cx="1066800" cy="447675"/>
        </a:xfrm>
        <a:prstGeom prst="lef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7</xdr:col>
      <xdr:colOff>695324</xdr:colOff>
      <xdr:row>12</xdr:row>
      <xdr:rowOff>138111</xdr:rowOff>
    </xdr:from>
    <xdr:to>
      <xdr:col>10</xdr:col>
      <xdr:colOff>571499</xdr:colOff>
      <xdr:row>18</xdr:row>
      <xdr:rowOff>0</xdr:rowOff>
    </xdr:to>
    <xdr:sp macro="" textlink="">
      <xdr:nvSpPr>
        <xdr:cNvPr id="5" name="TextBox 4"/>
        <xdr:cNvSpPr txBox="1"/>
      </xdr:nvSpPr>
      <xdr:spPr>
        <a:xfrm>
          <a:off x="7219949" y="2614611"/>
          <a:ext cx="2095500" cy="10048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 the characteristics of the proposed doors (only 3):</a:t>
          </a:r>
        </a:p>
        <a:p>
          <a:r>
            <a:rPr lang="en-US" sz="1100"/>
            <a:t>- U value</a:t>
          </a:r>
        </a:p>
        <a:p>
          <a:r>
            <a:rPr lang="en-US" sz="1100"/>
            <a:t>-</a:t>
          </a:r>
          <a:r>
            <a:rPr lang="en-US" sz="1100" baseline="0"/>
            <a:t> Cost</a:t>
          </a:r>
          <a:endParaRPr lang="en-US" sz="1100"/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166690</xdr:colOff>
      <xdr:row>7</xdr:row>
      <xdr:rowOff>123824</xdr:rowOff>
    </xdr:from>
    <xdr:to>
      <xdr:col>7</xdr:col>
      <xdr:colOff>614365</xdr:colOff>
      <xdr:row>13</xdr:row>
      <xdr:rowOff>47624</xdr:rowOff>
    </xdr:to>
    <xdr:sp macro="" textlink="">
      <xdr:nvSpPr>
        <xdr:cNvPr id="6" name="Left Arrow 5"/>
        <xdr:cNvSpPr/>
      </xdr:nvSpPr>
      <xdr:spPr>
        <a:xfrm rot="3769894">
          <a:off x="6962778" y="1814511"/>
          <a:ext cx="1066800" cy="447675"/>
        </a:xfrm>
        <a:prstGeom prst="lef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6</xdr:col>
      <xdr:colOff>1276352</xdr:colOff>
      <xdr:row>13</xdr:row>
      <xdr:rowOff>119059</xdr:rowOff>
    </xdr:from>
    <xdr:to>
      <xdr:col>9</xdr:col>
      <xdr:colOff>1104901</xdr:colOff>
      <xdr:row>29</xdr:row>
      <xdr:rowOff>9525</xdr:rowOff>
    </xdr:to>
    <xdr:sp macro="" textlink="">
      <xdr:nvSpPr>
        <xdr:cNvPr id="7" name="TextBox 6"/>
        <xdr:cNvSpPr txBox="1"/>
      </xdr:nvSpPr>
      <xdr:spPr>
        <a:xfrm>
          <a:off x="7086602" y="2643184"/>
          <a:ext cx="2905124" cy="29384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 the characteristics</a:t>
          </a:r>
          <a:r>
            <a:rPr lang="en-US" sz="1100" baseline="0"/>
            <a:t> of the existing windows:</a:t>
          </a:r>
        </a:p>
        <a:p>
          <a:r>
            <a:rPr lang="en-US" sz="1100" baseline="0"/>
            <a:t>-area of each window(m</a:t>
          </a:r>
          <a:r>
            <a:rPr lang="en-US" sz="1100" baseline="30000"/>
            <a:t>2</a:t>
          </a:r>
          <a:r>
            <a:rPr lang="en-US" sz="1100" baseline="0"/>
            <a:t>)</a:t>
          </a:r>
        </a:p>
        <a:p>
          <a:r>
            <a:rPr lang="en-US" sz="1100" baseline="0"/>
            <a:t>-b : temperature correction factor that can be 1 if the window faces the outside air down to 0 if the window would be unheated</a:t>
          </a:r>
        </a:p>
        <a:p>
          <a:r>
            <a:rPr lang="en-US" sz="1100" baseline="0"/>
            <a:t>- Ff: frame correction factor (0 to 1)</a:t>
          </a:r>
        </a:p>
        <a:p>
          <a:r>
            <a:rPr lang="en-US" sz="1100" baseline="0"/>
            <a:t>- Fs: shading correction factor (0 to 1)</a:t>
          </a:r>
        </a:p>
        <a:p>
          <a:r>
            <a:rPr lang="en-US" sz="1100" baseline="0"/>
            <a:t>- Fcm: correction factor for movable devices (0 to 1)</a:t>
          </a:r>
        </a:p>
        <a:p>
          <a:r>
            <a:rPr lang="en-US" sz="1100" baseline="0"/>
            <a:t>- U value</a:t>
          </a:r>
        </a:p>
        <a:p>
          <a:r>
            <a:rPr lang="en-US" sz="1100" baseline="0"/>
            <a:t>- SGHC</a:t>
          </a:r>
        </a:p>
        <a:p>
          <a:r>
            <a:rPr lang="en-US" sz="1100" baseline="0"/>
            <a:t>- when Matlab asks you to input the windows characteristics select only the values in columns B - H</a:t>
          </a:r>
          <a:endParaRPr lang="el-GR" sz="1100"/>
        </a:p>
      </xdr:txBody>
    </xdr:sp>
    <xdr:clientData/>
  </xdr:twoCellAnchor>
  <xdr:twoCellAnchor>
    <xdr:from>
      <xdr:col>14</xdr:col>
      <xdr:colOff>4767</xdr:colOff>
      <xdr:row>8</xdr:row>
      <xdr:rowOff>66673</xdr:rowOff>
    </xdr:from>
    <xdr:to>
      <xdr:col>14</xdr:col>
      <xdr:colOff>452442</xdr:colOff>
      <xdr:row>13</xdr:row>
      <xdr:rowOff>180973</xdr:rowOff>
    </xdr:to>
    <xdr:sp macro="" textlink="">
      <xdr:nvSpPr>
        <xdr:cNvPr id="8" name="Left Arrow 7"/>
        <xdr:cNvSpPr/>
      </xdr:nvSpPr>
      <xdr:spPr>
        <a:xfrm rot="3769894">
          <a:off x="14687555" y="1947860"/>
          <a:ext cx="1066800" cy="447675"/>
        </a:xfrm>
        <a:prstGeom prst="lef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13</xdr:col>
      <xdr:colOff>857253</xdr:colOff>
      <xdr:row>15</xdr:row>
      <xdr:rowOff>119060</xdr:rowOff>
    </xdr:from>
    <xdr:to>
      <xdr:col>17</xdr:col>
      <xdr:colOff>542928</xdr:colOff>
      <xdr:row>20</xdr:row>
      <xdr:rowOff>114300</xdr:rowOff>
    </xdr:to>
    <xdr:sp macro="" textlink="">
      <xdr:nvSpPr>
        <xdr:cNvPr id="9" name="TextBox 8"/>
        <xdr:cNvSpPr txBox="1"/>
      </xdr:nvSpPr>
      <xdr:spPr>
        <a:xfrm>
          <a:off x="14935203" y="3024185"/>
          <a:ext cx="2724150" cy="947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 the characteristics</a:t>
          </a:r>
          <a:r>
            <a:rPr lang="en-US" sz="1100" baseline="0"/>
            <a:t> of the proposed windows (only 3):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U value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Solar heat gain coefficient</a:t>
          </a:r>
          <a:endParaRPr lang="el-GR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Cost</a:t>
          </a:r>
          <a:endParaRPr lang="el-GR">
            <a:effectLst/>
          </a:endParaRPr>
        </a:p>
        <a:p>
          <a:endParaRPr lang="el-G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565376</xdr:colOff>
      <xdr:row>8</xdr:row>
      <xdr:rowOff>171450</xdr:rowOff>
    </xdr:from>
    <xdr:to>
      <xdr:col>6</xdr:col>
      <xdr:colOff>530866</xdr:colOff>
      <xdr:row>15</xdr:row>
      <xdr:rowOff>106386</xdr:rowOff>
    </xdr:to>
    <xdr:sp macro="" textlink="">
      <xdr:nvSpPr>
        <xdr:cNvPr id="2" name="Left Arrow 1"/>
        <xdr:cNvSpPr/>
      </xdr:nvSpPr>
      <xdr:spPr>
        <a:xfrm rot="3769894">
          <a:off x="4981203" y="2232623"/>
          <a:ext cx="1268436" cy="575090"/>
        </a:xfrm>
        <a:prstGeom prst="lef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5</xdr:col>
      <xdr:colOff>428626</xdr:colOff>
      <xdr:row>16</xdr:row>
      <xdr:rowOff>76787</xdr:rowOff>
    </xdr:from>
    <xdr:to>
      <xdr:col>9</xdr:col>
      <xdr:colOff>495300</xdr:colOff>
      <xdr:row>24</xdr:row>
      <xdr:rowOff>133350</xdr:rowOff>
    </xdr:to>
    <xdr:sp macro="" textlink="">
      <xdr:nvSpPr>
        <xdr:cNvPr id="3" name="TextBox 2"/>
        <xdr:cNvSpPr txBox="1"/>
      </xdr:nvSpPr>
      <xdr:spPr>
        <a:xfrm>
          <a:off x="5191126" y="3334337"/>
          <a:ext cx="3629024" cy="15805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 the characteristics</a:t>
          </a:r>
          <a:r>
            <a:rPr lang="en-US" sz="1100" baseline="0"/>
            <a:t> of the walls:</a:t>
          </a:r>
        </a:p>
        <a:p>
          <a:r>
            <a:rPr lang="en-US" sz="1100" baseline="0"/>
            <a:t>-area of each wall (m</a:t>
          </a:r>
          <a:r>
            <a:rPr lang="en-US" sz="1100" baseline="30000"/>
            <a:t>2</a:t>
          </a:r>
          <a:r>
            <a:rPr lang="en-US" sz="1100" baseline="0"/>
            <a:t>)</a:t>
          </a:r>
        </a:p>
        <a:p>
          <a:r>
            <a:rPr lang="en-US" sz="1100" baseline="0"/>
            <a:t>-b : temperature correction factor </a:t>
          </a:r>
        </a:p>
        <a:p>
          <a:r>
            <a:rPr lang="en-US" sz="1100" baseline="0"/>
            <a:t>- U value</a:t>
          </a:r>
        </a:p>
        <a:p>
          <a:r>
            <a:rPr lang="en-US" sz="1100" baseline="0"/>
            <a:t>- when Matlab asks you to input the walls characteristics select only the values in columns B -D</a:t>
          </a:r>
          <a:endParaRPr lang="el-GR" sz="1100"/>
        </a:p>
      </xdr:txBody>
    </xdr:sp>
    <xdr:clientData/>
  </xdr:twoCellAnchor>
  <xdr:twoCellAnchor>
    <xdr:from>
      <xdr:col>11</xdr:col>
      <xdr:colOff>708251</xdr:colOff>
      <xdr:row>7</xdr:row>
      <xdr:rowOff>186328</xdr:rowOff>
    </xdr:from>
    <xdr:to>
      <xdr:col>12</xdr:col>
      <xdr:colOff>387991</xdr:colOff>
      <xdr:row>14</xdr:row>
      <xdr:rowOff>121264</xdr:rowOff>
    </xdr:to>
    <xdr:sp macro="" textlink="">
      <xdr:nvSpPr>
        <xdr:cNvPr id="4" name="Left Arrow 3"/>
        <xdr:cNvSpPr/>
      </xdr:nvSpPr>
      <xdr:spPr>
        <a:xfrm rot="3769894">
          <a:off x="11648703" y="2057001"/>
          <a:ext cx="1268436" cy="575090"/>
        </a:xfrm>
        <a:prstGeom prst="lef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11</xdr:col>
      <xdr:colOff>571501</xdr:colOff>
      <xdr:row>15</xdr:row>
      <xdr:rowOff>91666</xdr:rowOff>
    </xdr:from>
    <xdr:to>
      <xdr:col>14</xdr:col>
      <xdr:colOff>390526</xdr:colOff>
      <xdr:row>24</xdr:row>
      <xdr:rowOff>100604</xdr:rowOff>
    </xdr:to>
    <xdr:sp macro="" textlink="">
      <xdr:nvSpPr>
        <xdr:cNvPr id="5" name="TextBox 4"/>
        <xdr:cNvSpPr txBox="1"/>
      </xdr:nvSpPr>
      <xdr:spPr>
        <a:xfrm>
          <a:off x="11858626" y="3139666"/>
          <a:ext cx="1933575" cy="17234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Table for auxiliary</a:t>
          </a:r>
          <a:r>
            <a:rPr lang="en-US" sz="1100" baseline="0"/>
            <a:t> calculations to calculate the U value of each wall</a:t>
          </a:r>
        </a:p>
        <a:p>
          <a:endParaRPr lang="en-US" sz="1100" baseline="0"/>
        </a:p>
        <a:p>
          <a:r>
            <a:rPr lang="en-US" sz="1100" baseline="0"/>
            <a:t>The number of layers can be changed depending on the building</a:t>
          </a:r>
          <a:endParaRPr lang="el-G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51024</xdr:colOff>
      <xdr:row>5</xdr:row>
      <xdr:rowOff>108946</xdr:rowOff>
    </xdr:from>
    <xdr:to>
      <xdr:col>4</xdr:col>
      <xdr:colOff>626114</xdr:colOff>
      <xdr:row>12</xdr:row>
      <xdr:rowOff>43882</xdr:rowOff>
    </xdr:to>
    <xdr:sp macro="" textlink="">
      <xdr:nvSpPr>
        <xdr:cNvPr id="2" name="Left Arrow 1"/>
        <xdr:cNvSpPr/>
      </xdr:nvSpPr>
      <xdr:spPr>
        <a:xfrm rot="3769894">
          <a:off x="3619126" y="1789119"/>
          <a:ext cx="1268436" cy="575090"/>
        </a:xfrm>
        <a:prstGeom prst="lef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4</xdr:col>
      <xdr:colOff>666749</xdr:colOff>
      <xdr:row>12</xdr:row>
      <xdr:rowOff>157158</xdr:rowOff>
    </xdr:from>
    <xdr:to>
      <xdr:col>10</xdr:col>
      <xdr:colOff>323848</xdr:colOff>
      <xdr:row>18</xdr:row>
      <xdr:rowOff>156571</xdr:rowOff>
    </xdr:to>
    <xdr:sp macro="" textlink="">
      <xdr:nvSpPr>
        <xdr:cNvPr id="3" name="TextBox 2"/>
        <xdr:cNvSpPr txBox="1"/>
      </xdr:nvSpPr>
      <xdr:spPr>
        <a:xfrm>
          <a:off x="4581524" y="2824158"/>
          <a:ext cx="3609974" cy="11424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 the characteristics</a:t>
          </a:r>
          <a:r>
            <a:rPr lang="en-US" sz="1100" baseline="0"/>
            <a:t> of the floor structures:</a:t>
          </a:r>
        </a:p>
        <a:p>
          <a:r>
            <a:rPr lang="en-US" sz="1100" baseline="0"/>
            <a:t>-area of each floor(m</a:t>
          </a:r>
          <a:r>
            <a:rPr lang="en-US" sz="1100" baseline="30000"/>
            <a:t>2</a:t>
          </a:r>
          <a:r>
            <a:rPr lang="en-US" sz="1100" baseline="0"/>
            <a:t>)</a:t>
          </a:r>
        </a:p>
        <a:p>
          <a:r>
            <a:rPr lang="en-US" sz="1100" baseline="0"/>
            <a:t>-b : temperature correction factor </a:t>
          </a:r>
        </a:p>
        <a:p>
          <a:r>
            <a:rPr lang="en-US" sz="1100" baseline="0"/>
            <a:t>- U value</a:t>
          </a:r>
        </a:p>
        <a:p>
          <a:r>
            <a:rPr lang="en-US" sz="1100" baseline="0"/>
            <a:t>- when Matlab asks you to input the floor characteristics select only the values in columns B -D</a:t>
          </a:r>
          <a:endParaRPr lang="el-GR" sz="1100"/>
        </a:p>
      </xdr:txBody>
    </xdr:sp>
    <xdr:clientData/>
  </xdr:twoCellAnchor>
  <xdr:twoCellAnchor>
    <xdr:from>
      <xdr:col>13</xdr:col>
      <xdr:colOff>403449</xdr:colOff>
      <xdr:row>3</xdr:row>
      <xdr:rowOff>76200</xdr:rowOff>
    </xdr:from>
    <xdr:to>
      <xdr:col>14</xdr:col>
      <xdr:colOff>368939</xdr:colOff>
      <xdr:row>10</xdr:row>
      <xdr:rowOff>11136</xdr:rowOff>
    </xdr:to>
    <xdr:sp macro="" textlink="">
      <xdr:nvSpPr>
        <xdr:cNvPr id="4" name="Left Arrow 3"/>
        <xdr:cNvSpPr/>
      </xdr:nvSpPr>
      <xdr:spPr>
        <a:xfrm rot="3769894">
          <a:off x="9753226" y="1375373"/>
          <a:ext cx="1268436" cy="575090"/>
        </a:xfrm>
        <a:prstGeom prst="lef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14</xdr:col>
      <xdr:colOff>333374</xdr:colOff>
      <xdr:row>11</xdr:row>
      <xdr:rowOff>29162</xdr:rowOff>
    </xdr:from>
    <xdr:to>
      <xdr:col>17</xdr:col>
      <xdr:colOff>438149</xdr:colOff>
      <xdr:row>20</xdr:row>
      <xdr:rowOff>38100</xdr:rowOff>
    </xdr:to>
    <xdr:sp macro="" textlink="">
      <xdr:nvSpPr>
        <xdr:cNvPr id="5" name="TextBox 4"/>
        <xdr:cNvSpPr txBox="1"/>
      </xdr:nvSpPr>
      <xdr:spPr>
        <a:xfrm>
          <a:off x="10639424" y="2505662"/>
          <a:ext cx="1933575" cy="17234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Table for auxiliary</a:t>
          </a:r>
          <a:r>
            <a:rPr lang="en-US" sz="1100" baseline="0"/>
            <a:t> calculations to calculate the U value of each floor.</a:t>
          </a:r>
        </a:p>
        <a:p>
          <a:endParaRPr lang="en-US" sz="1100" baseline="0"/>
        </a:p>
        <a:p>
          <a:r>
            <a:rPr lang="en-US" sz="1100" baseline="0"/>
            <a:t>The number of layers can be changed depending on the building</a:t>
          </a:r>
          <a:endParaRPr lang="el-G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384401</xdr:colOff>
      <xdr:row>3</xdr:row>
      <xdr:rowOff>185146</xdr:rowOff>
    </xdr:from>
    <xdr:to>
      <xdr:col>5</xdr:col>
      <xdr:colOff>54616</xdr:colOff>
      <xdr:row>10</xdr:row>
      <xdr:rowOff>120082</xdr:rowOff>
    </xdr:to>
    <xdr:sp macro="" textlink="">
      <xdr:nvSpPr>
        <xdr:cNvPr id="2" name="Left Arrow 1"/>
        <xdr:cNvSpPr/>
      </xdr:nvSpPr>
      <xdr:spPr>
        <a:xfrm rot="3769894">
          <a:off x="3952503" y="1484319"/>
          <a:ext cx="1268436" cy="575090"/>
        </a:xfrm>
        <a:prstGeom prst="lef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5</xdr:col>
      <xdr:colOff>76201</xdr:colOff>
      <xdr:row>11</xdr:row>
      <xdr:rowOff>42859</xdr:rowOff>
    </xdr:from>
    <xdr:to>
      <xdr:col>11</xdr:col>
      <xdr:colOff>28575</xdr:colOff>
      <xdr:row>17</xdr:row>
      <xdr:rowOff>42272</xdr:rowOff>
    </xdr:to>
    <xdr:sp macro="" textlink="">
      <xdr:nvSpPr>
        <xdr:cNvPr id="3" name="TextBox 2"/>
        <xdr:cNvSpPr txBox="1"/>
      </xdr:nvSpPr>
      <xdr:spPr>
        <a:xfrm>
          <a:off x="4895851" y="2519359"/>
          <a:ext cx="3609974" cy="11424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 the characteristics</a:t>
          </a:r>
          <a:r>
            <a:rPr lang="en-US" sz="1100" baseline="0"/>
            <a:t> of the ceiling structures:</a:t>
          </a:r>
        </a:p>
        <a:p>
          <a:r>
            <a:rPr lang="en-US" sz="1100" baseline="0"/>
            <a:t>-area of each ceiling(m</a:t>
          </a:r>
          <a:r>
            <a:rPr lang="en-US" sz="1100" baseline="30000"/>
            <a:t>2</a:t>
          </a:r>
          <a:r>
            <a:rPr lang="en-US" sz="1100" baseline="0"/>
            <a:t>)</a:t>
          </a:r>
        </a:p>
        <a:p>
          <a:r>
            <a:rPr lang="en-US" sz="1100" baseline="0"/>
            <a:t>-b : temperature correction factor </a:t>
          </a:r>
        </a:p>
        <a:p>
          <a:r>
            <a:rPr lang="en-US" sz="1100" baseline="0"/>
            <a:t>- U value</a:t>
          </a:r>
        </a:p>
        <a:p>
          <a:r>
            <a:rPr lang="en-US" sz="1100" baseline="0"/>
            <a:t>- when Matlab asks you to input the ceiling characteristics select only the values in columns B -D</a:t>
          </a:r>
          <a:endParaRPr lang="el-GR" sz="1100"/>
        </a:p>
      </xdr:txBody>
    </xdr:sp>
    <xdr:clientData/>
  </xdr:twoCellAnchor>
  <xdr:twoCellAnchor>
    <xdr:from>
      <xdr:col>12</xdr:col>
      <xdr:colOff>342529</xdr:colOff>
      <xdr:row>3</xdr:row>
      <xdr:rowOff>156173</xdr:rowOff>
    </xdr:from>
    <xdr:to>
      <xdr:col>14</xdr:col>
      <xdr:colOff>391765</xdr:colOff>
      <xdr:row>6</xdr:row>
      <xdr:rowOff>159763</xdr:rowOff>
    </xdr:to>
    <xdr:sp macro="" textlink="">
      <xdr:nvSpPr>
        <xdr:cNvPr id="4" name="Left Arrow 3"/>
        <xdr:cNvSpPr/>
      </xdr:nvSpPr>
      <xdr:spPr>
        <a:xfrm rot="1620964">
          <a:off x="9429379" y="1108673"/>
          <a:ext cx="1268436" cy="575090"/>
        </a:xfrm>
        <a:prstGeom prst="lef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15</xdr:col>
      <xdr:colOff>66676</xdr:colOff>
      <xdr:row>4</xdr:row>
      <xdr:rowOff>48213</xdr:rowOff>
    </xdr:from>
    <xdr:to>
      <xdr:col>18</xdr:col>
      <xdr:colOff>171451</xdr:colOff>
      <xdr:row>13</xdr:row>
      <xdr:rowOff>57151</xdr:rowOff>
    </xdr:to>
    <xdr:sp macro="" textlink="">
      <xdr:nvSpPr>
        <xdr:cNvPr id="5" name="TextBox 4"/>
        <xdr:cNvSpPr txBox="1"/>
      </xdr:nvSpPr>
      <xdr:spPr>
        <a:xfrm>
          <a:off x="10982326" y="1191213"/>
          <a:ext cx="1933575" cy="17234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Table for auxiliary</a:t>
          </a:r>
          <a:r>
            <a:rPr lang="en-US" sz="1100" baseline="0"/>
            <a:t> calculations to calculate the U value of each ceiling</a:t>
          </a:r>
        </a:p>
        <a:p>
          <a:endParaRPr lang="en-US" sz="1100" baseline="0"/>
        </a:p>
        <a:p>
          <a:r>
            <a:rPr lang="en-US" sz="1100" baseline="0"/>
            <a:t>The number of layers can be changed depending on the building</a:t>
          </a:r>
          <a:endParaRPr lang="el-G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491527</xdr:colOff>
      <xdr:row>1</xdr:row>
      <xdr:rowOff>80371</xdr:rowOff>
    </xdr:from>
    <xdr:to>
      <xdr:col>8</xdr:col>
      <xdr:colOff>540763</xdr:colOff>
      <xdr:row>4</xdr:row>
      <xdr:rowOff>74436</xdr:rowOff>
    </xdr:to>
    <xdr:sp macro="" textlink="">
      <xdr:nvSpPr>
        <xdr:cNvPr id="2" name="Left Arrow 1"/>
        <xdr:cNvSpPr/>
      </xdr:nvSpPr>
      <xdr:spPr>
        <a:xfrm>
          <a:off x="7930552" y="280396"/>
          <a:ext cx="1268436" cy="575090"/>
        </a:xfrm>
        <a:prstGeom prst="lef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9</xdr:col>
      <xdr:colOff>53750</xdr:colOff>
      <xdr:row>0</xdr:row>
      <xdr:rowOff>134337</xdr:rowOff>
    </xdr:from>
    <xdr:to>
      <xdr:col>15</xdr:col>
      <xdr:colOff>6124</xdr:colOff>
      <xdr:row>4</xdr:row>
      <xdr:rowOff>133351</xdr:rowOff>
    </xdr:to>
    <xdr:sp macro="" textlink="">
      <xdr:nvSpPr>
        <xdr:cNvPr id="3" name="TextBox 2"/>
        <xdr:cNvSpPr txBox="1"/>
      </xdr:nvSpPr>
      <xdr:spPr>
        <a:xfrm>
          <a:off x="9321575" y="134337"/>
          <a:ext cx="3609974" cy="7800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 the characteristics</a:t>
          </a:r>
          <a:r>
            <a:rPr lang="en-US" sz="1100" baseline="0"/>
            <a:t> of the proposed insulation layers:</a:t>
          </a:r>
        </a:p>
        <a:p>
          <a:r>
            <a:rPr lang="en-US" sz="1100" baseline="0"/>
            <a:t>-thickness</a:t>
          </a:r>
        </a:p>
        <a:p>
          <a:r>
            <a:rPr lang="en-US" sz="1100" baseline="0"/>
            <a:t>- thermal conductivity</a:t>
          </a:r>
        </a:p>
        <a:p>
          <a:r>
            <a:rPr lang="en-US" sz="1100" baseline="0"/>
            <a:t>- U value is calculated automatically</a:t>
          </a:r>
        </a:p>
      </xdr:txBody>
    </xdr:sp>
    <xdr:clientData/>
  </xdr:twoCellAnchor>
  <xdr:twoCellAnchor>
    <xdr:from>
      <xdr:col>7</xdr:col>
      <xdr:colOff>76200</xdr:colOff>
      <xdr:row>7</xdr:row>
      <xdr:rowOff>57150</xdr:rowOff>
    </xdr:from>
    <xdr:to>
      <xdr:col>9</xdr:col>
      <xdr:colOff>125436</xdr:colOff>
      <xdr:row>10</xdr:row>
      <xdr:rowOff>63924</xdr:rowOff>
    </xdr:to>
    <xdr:sp macro="" textlink="">
      <xdr:nvSpPr>
        <xdr:cNvPr id="6" name="Left Arrow 5"/>
        <xdr:cNvSpPr/>
      </xdr:nvSpPr>
      <xdr:spPr>
        <a:xfrm>
          <a:off x="8124825" y="1409700"/>
          <a:ext cx="1268436" cy="578274"/>
        </a:xfrm>
        <a:prstGeom prst="leftArrow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9</xdr:col>
      <xdr:colOff>248023</xdr:colOff>
      <xdr:row>6</xdr:row>
      <xdr:rowOff>100456</xdr:rowOff>
    </xdr:from>
    <xdr:to>
      <xdr:col>15</xdr:col>
      <xdr:colOff>561975</xdr:colOff>
      <xdr:row>13</xdr:row>
      <xdr:rowOff>47625</xdr:rowOff>
    </xdr:to>
    <xdr:sp macro="" textlink="">
      <xdr:nvSpPr>
        <xdr:cNvPr id="7" name="TextBox 6"/>
        <xdr:cNvSpPr txBox="1"/>
      </xdr:nvSpPr>
      <xdr:spPr>
        <a:xfrm>
          <a:off x="9515848" y="1262506"/>
          <a:ext cx="3971552" cy="12806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 the characteristics</a:t>
          </a:r>
          <a:r>
            <a:rPr lang="en-US" sz="1100" baseline="0"/>
            <a:t> of the existing insulation layers - if any availalbe:</a:t>
          </a:r>
        </a:p>
        <a:p>
          <a:r>
            <a:rPr lang="en-US" sz="1100" baseline="0"/>
            <a:t>-thickness</a:t>
          </a:r>
        </a:p>
        <a:p>
          <a:r>
            <a:rPr lang="en-US" sz="1100" baseline="0"/>
            <a:t>- thermal conductivity</a:t>
          </a:r>
        </a:p>
        <a:p>
          <a:r>
            <a:rPr lang="en-US" sz="1100" baseline="0"/>
            <a:t>- U value is calculated automatically</a:t>
          </a:r>
        </a:p>
        <a:p>
          <a:r>
            <a:rPr lang="en-US" sz="1100" baseline="0"/>
            <a:t>- Z is an indicator if such layer exists: put 1 if insulation exists or 0 if it does not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584425</xdr:colOff>
      <xdr:row>10</xdr:row>
      <xdr:rowOff>123825</xdr:rowOff>
    </xdr:from>
    <xdr:to>
      <xdr:col>6</xdr:col>
      <xdr:colOff>549915</xdr:colOff>
      <xdr:row>17</xdr:row>
      <xdr:rowOff>58761</xdr:rowOff>
    </xdr:to>
    <xdr:sp macro="" textlink="">
      <xdr:nvSpPr>
        <xdr:cNvPr id="2" name="Left Arrow 1"/>
        <xdr:cNvSpPr/>
      </xdr:nvSpPr>
      <xdr:spPr>
        <a:xfrm rot="3769894">
          <a:off x="4438277" y="2565998"/>
          <a:ext cx="1268436" cy="575090"/>
        </a:xfrm>
        <a:prstGeom prst="lef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5</xdr:col>
      <xdr:colOff>447675</xdr:colOff>
      <xdr:row>18</xdr:row>
      <xdr:rowOff>29163</xdr:rowOff>
    </xdr:from>
    <xdr:to>
      <xdr:col>7</xdr:col>
      <xdr:colOff>609600</xdr:colOff>
      <xdr:row>23</xdr:row>
      <xdr:rowOff>9525</xdr:rowOff>
    </xdr:to>
    <xdr:sp macro="" textlink="">
      <xdr:nvSpPr>
        <xdr:cNvPr id="3" name="TextBox 2"/>
        <xdr:cNvSpPr txBox="1"/>
      </xdr:nvSpPr>
      <xdr:spPr>
        <a:xfrm>
          <a:off x="4648200" y="3648663"/>
          <a:ext cx="1819275" cy="9328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</a:t>
          </a:r>
          <a:r>
            <a:rPr lang="en-US" sz="1100" baseline="0"/>
            <a:t> the number of lamps for each room, their power and the daily working time for each lamp.</a:t>
          </a:r>
        </a:p>
      </xdr:txBody>
    </xdr:sp>
    <xdr:clientData/>
  </xdr:twoCellAnchor>
  <xdr:twoCellAnchor>
    <xdr:from>
      <xdr:col>10</xdr:col>
      <xdr:colOff>82498</xdr:colOff>
      <xdr:row>4</xdr:row>
      <xdr:rowOff>39658</xdr:rowOff>
    </xdr:from>
    <xdr:to>
      <xdr:col>10</xdr:col>
      <xdr:colOff>589970</xdr:colOff>
      <xdr:row>10</xdr:row>
      <xdr:rowOff>165094</xdr:rowOff>
    </xdr:to>
    <xdr:sp macro="" textlink="">
      <xdr:nvSpPr>
        <xdr:cNvPr id="4" name="Left Arrow 3"/>
        <xdr:cNvSpPr/>
      </xdr:nvSpPr>
      <xdr:spPr>
        <a:xfrm rot="3769894">
          <a:off x="7569666" y="1372640"/>
          <a:ext cx="1268436" cy="507472"/>
        </a:xfrm>
        <a:prstGeom prst="lef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10</xdr:col>
      <xdr:colOff>276225</xdr:colOff>
      <xdr:row>11</xdr:row>
      <xdr:rowOff>57150</xdr:rowOff>
    </xdr:from>
    <xdr:to>
      <xdr:col>13</xdr:col>
      <xdr:colOff>161925</xdr:colOff>
      <xdr:row>15</xdr:row>
      <xdr:rowOff>152399</xdr:rowOff>
    </xdr:to>
    <xdr:sp macro="" textlink="">
      <xdr:nvSpPr>
        <xdr:cNvPr id="5" name="TextBox 4"/>
        <xdr:cNvSpPr txBox="1"/>
      </xdr:nvSpPr>
      <xdr:spPr>
        <a:xfrm>
          <a:off x="8143875" y="2343150"/>
          <a:ext cx="1714500" cy="8572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</a:t>
          </a:r>
          <a:r>
            <a:rPr lang="en-US" sz="1100" baseline="0"/>
            <a:t> the characteristics of each proposed lamp:</a:t>
          </a:r>
        </a:p>
        <a:p>
          <a:r>
            <a:rPr lang="en-US" sz="1100" baseline="0"/>
            <a:t>-Power (W)</a:t>
          </a:r>
        </a:p>
        <a:p>
          <a:r>
            <a:rPr lang="en-US" sz="1100" baseline="0"/>
            <a:t>- Cost</a:t>
          </a:r>
        </a:p>
        <a:p>
          <a:endParaRPr lang="en-US" sz="1100" baseline="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1108672</xdr:colOff>
      <xdr:row>17</xdr:row>
      <xdr:rowOff>47037</xdr:rowOff>
    </xdr:from>
    <xdr:to>
      <xdr:col>7</xdr:col>
      <xdr:colOff>1683762</xdr:colOff>
      <xdr:row>22</xdr:row>
      <xdr:rowOff>162948</xdr:rowOff>
    </xdr:to>
    <xdr:sp macro="" textlink="">
      <xdr:nvSpPr>
        <xdr:cNvPr id="2" name="Left Arrow 1"/>
        <xdr:cNvSpPr/>
      </xdr:nvSpPr>
      <xdr:spPr>
        <a:xfrm rot="2724291">
          <a:off x="8953499" y="4289435"/>
          <a:ext cx="1268436" cy="575090"/>
        </a:xfrm>
        <a:prstGeom prst="left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l-GR" sz="1100"/>
        </a:p>
      </xdr:txBody>
    </xdr:sp>
    <xdr:clientData/>
  </xdr:twoCellAnchor>
  <xdr:twoCellAnchor>
    <xdr:from>
      <xdr:col>8</xdr:col>
      <xdr:colOff>124198</xdr:colOff>
      <xdr:row>21</xdr:row>
      <xdr:rowOff>352425</xdr:rowOff>
    </xdr:from>
    <xdr:to>
      <xdr:col>8</xdr:col>
      <xdr:colOff>1819275</xdr:colOff>
      <xdr:row>28</xdr:row>
      <xdr:rowOff>142875</xdr:rowOff>
    </xdr:to>
    <xdr:sp macro="" textlink="">
      <xdr:nvSpPr>
        <xdr:cNvPr id="3" name="TextBox 2"/>
        <xdr:cNvSpPr txBox="1"/>
      </xdr:nvSpPr>
      <xdr:spPr>
        <a:xfrm>
          <a:off x="10325473" y="5029200"/>
          <a:ext cx="1695077" cy="1314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</a:t>
          </a:r>
          <a:r>
            <a:rPr lang="en-US" sz="1100" baseline="0"/>
            <a:t> the characteristics of the existing and proposed electric appliances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0" name="Table1911" displayName="Table1911" ref="A1:E14" totalsRowShown="0" headerRowDxfId="174" dataDxfId="173">
  <autoFilter ref="A1:E14"/>
  <tableColumns count="5">
    <tableColumn id="1" name="Month" dataDxfId="172"/>
    <tableColumn id="2" name="Air temperature (oC)" dataDxfId="171"/>
    <tableColumn id="3" name="Daily solar radiation - horizontal kwh/m2/day" dataDxfId="170"/>
    <tableColumn id="4" name="Water tempearature (oC)" dataDxfId="169"/>
    <tableColumn id="5" name="Relative Humidity (%)" dataDxfId="168"/>
  </tableColumns>
  <tableStyleInfo name="TableStyleLight14" showFirstColumn="0" showLastColumn="0" showRowStripes="1" showColumnStripes="0"/>
</table>
</file>

<file path=xl/tables/table10.xml><?xml version="1.0" encoding="utf-8"?>
<table xmlns="http://schemas.openxmlformats.org/spreadsheetml/2006/main" id="9" name="Table610" displayName="Table610" ref="G1:L3" totalsRowShown="0">
  <autoFilter ref="G1:L3"/>
  <tableColumns count="6">
    <tableColumn id="1" name="Ceilings Structure"/>
    <tableColumn id="2" name="Layer"/>
    <tableColumn id="3" name="Material"/>
    <tableColumn id="4" name="Thickness (m)"/>
    <tableColumn id="5" name="Thermal conductivity (W/mK)"/>
    <tableColumn id="7" name="U_value (W/m2 K)"/>
  </tableColumns>
  <tableStyleInfo name="TableStyleLight14" showFirstColumn="0" showLastColumn="0" showRowStripes="1" showColumnStripes="0"/>
</table>
</file>

<file path=xl/tables/table11.xml><?xml version="1.0" encoding="utf-8"?>
<table xmlns="http://schemas.openxmlformats.org/spreadsheetml/2006/main" id="14" name="Table15" displayName="Table15" ref="A1:F4" totalsRowShown="0" headerRowDxfId="122">
  <autoFilter ref="A1:F4"/>
  <tableColumns count="6">
    <tableColumn id="1" name="Type"/>
    <tableColumn id="2" name="Proposed Insulation Material"/>
    <tableColumn id="5" name="Thickness (m)"/>
    <tableColumn id="3" name="Thermal conductivity (W/mK)"/>
    <tableColumn id="6" name="U "/>
    <tableColumn id="4" name="Cost (£/m2)"/>
  </tableColumns>
  <tableStyleInfo name="TableStyleLight14" showFirstColumn="0" showLastColumn="0" showRowStripes="1" showColumnStripes="0"/>
</table>
</file>

<file path=xl/tables/table12.xml><?xml version="1.0" encoding="utf-8"?>
<table xmlns="http://schemas.openxmlformats.org/spreadsheetml/2006/main" id="21" name="Table21" displayName="Table21" ref="A8:F11" totalsRowShown="0">
  <autoFilter ref="A8:F11"/>
  <tableColumns count="6">
    <tableColumn id="1" name="Area"/>
    <tableColumn id="2" name="Existing Insulation Material"/>
    <tableColumn id="3" name="Thickness (m)"/>
    <tableColumn id="4" name="Thermal conductivity (W/mK)"/>
    <tableColumn id="5" name="U "/>
    <tableColumn id="6" name="z"/>
  </tableColumns>
  <tableStyleInfo name="TableStyleLight13" showFirstColumn="0" showLastColumn="0" showRowStripes="1" showColumnStripes="0"/>
</table>
</file>

<file path=xl/tables/table13.xml><?xml version="1.0" encoding="utf-8"?>
<table xmlns="http://schemas.openxmlformats.org/spreadsheetml/2006/main" id="15" name="Table17" displayName="Table17" ref="A1:D7" totalsRowCount="1" headerRowDxfId="121" tableBorderDxfId="120">
  <autoFilter ref="A1:D6"/>
  <tableColumns count="4">
    <tableColumn id="1" name="Type" totalsRowLabel="Total" dataDxfId="119" totalsRowDxfId="118"/>
    <tableColumn id="2" name="Number" totalsRowFunction="sum" dataDxfId="117" totalsRowDxfId="116"/>
    <tableColumn id="3" name="Daily usage time (h)" totalsRowFunction="sum" dataDxfId="115" totalsRowDxfId="114"/>
    <tableColumn id="4" name="Power (W)" totalsRowFunction="sum" totalsRowDxfId="113"/>
  </tableColumns>
  <tableStyleInfo name="TableStyleLight14" showFirstColumn="0" showLastColumn="0" showRowStripes="1" showColumnStripes="0"/>
</table>
</file>

<file path=xl/tables/table14.xml><?xml version="1.0" encoding="utf-8"?>
<table xmlns="http://schemas.openxmlformats.org/spreadsheetml/2006/main" id="17" name="Table27101318" displayName="Table27101318" ref="G1:I4" totalsRowShown="0">
  <autoFilter ref="G1:I4"/>
  <tableColumns count="3">
    <tableColumn id="1" name="Proposed Lamp Type"/>
    <tableColumn id="2" name="Power (W)" dataDxfId="112"/>
    <tableColumn id="4" name="Cost (£)" dataDxfId="111"/>
  </tableColumns>
  <tableStyleInfo name="TableStyleLight14" showFirstColumn="0" showLastColumn="0" showRowStripes="1" showColumnStripes="0"/>
</table>
</file>

<file path=xl/tables/table15.xml><?xml version="1.0" encoding="utf-8"?>
<table xmlns="http://schemas.openxmlformats.org/spreadsheetml/2006/main" id="16" name="Table18" displayName="Table18" ref="A1:B5" totalsRowShown="0" headerRowDxfId="110" dataDxfId="109" tableBorderDxfId="108">
  <autoFilter ref="A1:B5"/>
  <tableColumns count="2">
    <tableColumn id="1" name="Type" dataDxfId="107"/>
    <tableColumn id="2" name="Number" dataDxfId="106"/>
  </tableColumns>
  <tableStyleInfo name="TableStyleLight14" showFirstColumn="0" showLastColumn="0" showRowStripes="1" showColumnStripes="0"/>
</table>
</file>

<file path=xl/tables/table16.xml><?xml version="1.0" encoding="utf-8"?>
<table xmlns="http://schemas.openxmlformats.org/spreadsheetml/2006/main" id="18" name="Table2710131819" displayName="Table2710131819" ref="A7:D10" totalsRowShown="0" headerRowDxfId="105">
  <autoFilter ref="A7:D10"/>
  <tableColumns count="4">
    <tableColumn id="1" name="Proposed Televisions"/>
    <tableColumn id="2" name="Power (W)" dataDxfId="104"/>
    <tableColumn id="4" name="Daily usage time (h/day)" dataDxfId="103" dataCellStyle="Percent"/>
    <tableColumn id="3" name="Cost (£)" dataDxfId="102"/>
  </tableColumns>
  <tableStyleInfo name="TableStyleLight14" showFirstColumn="0" showLastColumn="0" showRowStripes="1" showColumnStripes="0"/>
</table>
</file>

<file path=xl/tables/table17.xml><?xml version="1.0" encoding="utf-8"?>
<table xmlns="http://schemas.openxmlformats.org/spreadsheetml/2006/main" id="3" name="Table3" displayName="Table3" ref="A12:D15" totalsRowShown="0" tableBorderDxfId="101">
  <autoFilter ref="A12:D15"/>
  <tableColumns count="4">
    <tableColumn id="1" name="Proposed Electric Cooker" dataDxfId="100"/>
    <tableColumn id="2" name="Power (W)" dataDxfId="99"/>
    <tableColumn id="3" name="Daily usage time (h/day)" dataDxfId="98" dataCellStyle="Percent"/>
    <tableColumn id="4" name="Cost (£)" dataDxfId="97"/>
  </tableColumns>
  <tableStyleInfo name="TableStyleLight14" showFirstColumn="0" showLastColumn="0" showRowStripes="1" showColumnStripes="0"/>
</table>
</file>

<file path=xl/tables/table18.xml><?xml version="1.0" encoding="utf-8"?>
<table xmlns="http://schemas.openxmlformats.org/spreadsheetml/2006/main" id="32" name="Table192233" displayName="Table192233" ref="A17:E20" totalsRowShown="0" tableBorderDxfId="96" headerRowCellStyle="Adjustable">
  <autoFilter ref="A17:E20"/>
  <tableColumns count="5">
    <tableColumn id="1" name="Proposed Washing Machine" dataDxfId="95"/>
    <tableColumn id="2" name="Energy consumption per cycle (kWh)" dataDxfId="94"/>
    <tableColumn id="3" name="Cycles per day" dataDxfId="93" dataCellStyle="Percent"/>
    <tableColumn id="4" name="Motor Efficiency (%)" dataDxfId="92" dataCellStyle="Percent"/>
    <tableColumn id="5" name="Cost (£)" dataDxfId="91"/>
  </tableColumns>
  <tableStyleInfo name="TableStyleLight14" showFirstColumn="0" showLastColumn="0" showRowStripes="1" showColumnStripes="0"/>
</table>
</file>

<file path=xl/tables/table19.xml><?xml version="1.0" encoding="utf-8"?>
<table xmlns="http://schemas.openxmlformats.org/spreadsheetml/2006/main" id="35" name="Table19222336" displayName="Table19222336" ref="A22:D25" totalsRowShown="0" headerRowDxfId="90" tableBorderDxfId="89">
  <autoFilter ref="A22:D25"/>
  <tableColumns count="4">
    <tableColumn id="1" name="Proposed Refrigerator" dataDxfId="88"/>
    <tableColumn id="2" name="Daily Energy Consumption (kWh)" dataDxfId="87"/>
    <tableColumn id="4" name="Motor Efficiency (%)" dataDxfId="86" dataCellStyle="Percent"/>
    <tableColumn id="5" name="Cost (£)" dataDxfId="85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12" name="Table20" displayName="Table20" ref="G1:K13" totalsRowShown="0" dataDxfId="167">
  <autoFilter ref="G1:K13"/>
  <tableColumns count="5">
    <tableColumn id="1" name="HS" dataDxfId="166"/>
    <tableColumn id="2" name="CS" dataDxfId="165"/>
    <tableColumn id="3" name="WS" dataDxfId="164"/>
    <tableColumn id="4" name="LS" dataDxfId="163"/>
    <tableColumn id="5" name="AS" dataDxfId="162"/>
  </tableColumns>
  <tableStyleInfo name="TableStyleLight14" showFirstColumn="0" showLastColumn="0" showRowStripes="1" showColumnStripes="0"/>
</table>
</file>

<file path=xl/tables/table20.xml><?xml version="1.0" encoding="utf-8"?>
<table xmlns="http://schemas.openxmlformats.org/spreadsheetml/2006/main" id="23" name="Table23" displayName="Table23" ref="A2:E5" totalsRowShown="0" headerRowDxfId="84" tableBorderDxfId="83">
  <autoFilter ref="A2:E5"/>
  <tableColumns count="5">
    <tableColumn id="5" name="Proposed Heating Systems" dataDxfId="82"/>
    <tableColumn id="1" name="Category" dataDxfId="81"/>
    <tableColumn id="2" name="Type" dataDxfId="80"/>
    <tableColumn id="3" name="Generation Efficiency (%)" dataDxfId="79" dataCellStyle="Percent"/>
    <tableColumn id="4" name="Cost (£)" dataDxfId="78" dataCellStyle="Percent"/>
  </tableColumns>
  <tableStyleInfo name="TableStyleLight14" showFirstColumn="0" showLastColumn="0" showRowStripes="1" showColumnStripes="0"/>
</table>
</file>

<file path=xl/tables/table21.xml><?xml version="1.0" encoding="utf-8"?>
<table xmlns="http://schemas.openxmlformats.org/spreadsheetml/2006/main" id="24" name="Table24" displayName="Table24" ref="A10:E13" totalsRowShown="0" headerRowDxfId="77" headerRowBorderDxfId="76" tableBorderDxfId="75">
  <autoFilter ref="A10:E13"/>
  <tableColumns count="5">
    <tableColumn id="5" name="Proposed Heating Systems" dataDxfId="74"/>
    <tableColumn id="1" name="Category" dataDxfId="73"/>
    <tableColumn id="2" name="Type" dataDxfId="72"/>
    <tableColumn id="3" name="Generation Efficiency (%)" dataDxfId="71" dataCellStyle="Percent"/>
    <tableColumn id="4" name="Cost (£)" dataDxfId="70" dataCellStyle="Percent"/>
  </tableColumns>
  <tableStyleInfo name="TableStyleLight14" showFirstColumn="0" showLastColumn="0" showRowStripes="1" showColumnStripes="0"/>
</table>
</file>

<file path=xl/tables/table22.xml><?xml version="1.0" encoding="utf-8"?>
<table xmlns="http://schemas.openxmlformats.org/spreadsheetml/2006/main" id="25" name="Table25" displayName="Table25" ref="A2:E5" totalsRowShown="0" headerRowDxfId="69" dataDxfId="68" tableBorderDxfId="67">
  <autoFilter ref="A2:E5"/>
  <tableColumns count="5">
    <tableColumn id="5" name="Proposed Cooling Systems" dataDxfId="66"/>
    <tableColumn id="1" name="Category" dataDxfId="65"/>
    <tableColumn id="2" name="Type" dataDxfId="64"/>
    <tableColumn id="3" name="Generation Efficiency (%)" dataDxfId="63" dataCellStyle="Percent"/>
    <tableColumn id="4" name="Cost (£)" dataDxfId="62" dataCellStyle="Percent"/>
  </tableColumns>
  <tableStyleInfo name="TableStyleLight14" showFirstColumn="0" showLastColumn="0" showRowStripes="1" showColumnStripes="0"/>
</table>
</file>

<file path=xl/tables/table23.xml><?xml version="1.0" encoding="utf-8"?>
<table xmlns="http://schemas.openxmlformats.org/spreadsheetml/2006/main" id="27" name="Table28" displayName="Table28" ref="A2:E5" totalsRowShown="0" headerRowDxfId="61" tableBorderDxfId="60">
  <autoFilter ref="A2:E5"/>
  <tableColumns count="5">
    <tableColumn id="5" name="Proposed Heating - Cooling Systems" dataDxfId="59"/>
    <tableColumn id="1" name="Category" dataDxfId="58"/>
    <tableColumn id="2" name="Type" dataDxfId="57"/>
    <tableColumn id="3" name="Generation Efficiency (%)" dataDxfId="56" dataCellStyle="Percent"/>
    <tableColumn id="4" name="Cost (£)" dataDxfId="55" dataCellStyle="Percent"/>
  </tableColumns>
  <tableStyleInfo name="TableStyleLight14" showFirstColumn="0" showLastColumn="0" showRowStripes="1" showColumnStripes="0"/>
</table>
</file>

<file path=xl/tables/table24.xml><?xml version="1.0" encoding="utf-8"?>
<table xmlns="http://schemas.openxmlformats.org/spreadsheetml/2006/main" id="26" name="Table26" displayName="Table26" ref="A2:E5" totalsRowShown="0" headerRowDxfId="54" tableBorderDxfId="53">
  <autoFilter ref="A2:E5"/>
  <tableColumns count="5">
    <tableColumn id="1" name="Proposed Heating – DHW Systems" dataDxfId="52"/>
    <tableColumn id="5" name="Category" dataDxfId="51"/>
    <tableColumn id="2" name="Type" dataDxfId="50"/>
    <tableColumn id="3" name="Generation Efficiency (%)" dataDxfId="49" dataCellStyle="Percent"/>
    <tableColumn id="4" name="Cost (£)" dataDxfId="48" dataCellStyle="Percent"/>
  </tableColumns>
  <tableStyleInfo name="TableStyleLight14" showFirstColumn="0" showLastColumn="0" showRowStripes="1" showColumnStripes="0"/>
</table>
</file>

<file path=xl/tables/table25.xml><?xml version="1.0" encoding="utf-8"?>
<table xmlns="http://schemas.openxmlformats.org/spreadsheetml/2006/main" id="28" name="Table29" displayName="Table29" ref="A10:E13" totalsRowShown="0" headerRowDxfId="47" tableBorderDxfId="46">
  <autoFilter ref="A10:E13"/>
  <tableColumns count="5">
    <tableColumn id="1" name="Proposed Heating – DHW Systems" dataDxfId="45"/>
    <tableColumn id="5" name="Category" dataDxfId="44"/>
    <tableColumn id="2" name="Type" dataDxfId="43"/>
    <tableColumn id="3" name="Generation Efficiency (%)" dataDxfId="42" dataCellStyle="Percent"/>
    <tableColumn id="4" name="Cost (£)" dataDxfId="41" dataCellStyle="Percent"/>
  </tableColumns>
  <tableStyleInfo name="TableStyleLight14" showFirstColumn="0" showLastColumn="0" showRowStripes="1" showColumnStripes="0"/>
</table>
</file>

<file path=xl/tables/table26.xml><?xml version="1.0" encoding="utf-8"?>
<table xmlns="http://schemas.openxmlformats.org/spreadsheetml/2006/main" id="29" name="Table30" displayName="Table30" ref="A2:E5" totalsRowShown="0" headerRowDxfId="40" dataDxfId="39" tableBorderDxfId="38">
  <autoFilter ref="A2:E5"/>
  <tableColumns count="5">
    <tableColumn id="5" name="Proposed DHW Systems" dataDxfId="37"/>
    <tableColumn id="1" name="Category" dataDxfId="36"/>
    <tableColumn id="2" name="Type" dataDxfId="35"/>
    <tableColumn id="3" name="Generation Efficiency (%)" dataDxfId="34" dataCellStyle="Percent"/>
    <tableColumn id="4" name="Cost (£)" dataDxfId="33" dataCellStyle="Percent"/>
  </tableColumns>
  <tableStyleInfo name="TableStyleLight14" showFirstColumn="0" showLastColumn="0" showRowStripes="1" showColumnStripes="0"/>
</table>
</file>

<file path=xl/tables/table27.xml><?xml version="1.0" encoding="utf-8"?>
<table xmlns="http://schemas.openxmlformats.org/spreadsheetml/2006/main" id="30" name="Table31" displayName="Table31" ref="A10:E13" totalsRowShown="0" headerRowDxfId="32" tableBorderDxfId="31">
  <autoFilter ref="A10:E13"/>
  <tableColumns count="5">
    <tableColumn id="9" name="Proposed DHW Systems" dataDxfId="30"/>
    <tableColumn id="1" name="Category" dataDxfId="29"/>
    <tableColumn id="2" name="Type" dataDxfId="28"/>
    <tableColumn id="3" name="Generation Efficiency (%)" dataDxfId="27" dataCellStyle="Percent"/>
    <tableColumn id="4" name="Cost (£)" dataDxfId="26" dataCellStyle="Percent"/>
  </tableColumns>
  <tableStyleInfo name="TableStyleLight14" showFirstColumn="0" showLastColumn="0" showRowStripes="1" showColumnStripes="0"/>
</table>
</file>

<file path=xl/tables/table28.xml><?xml version="1.0" encoding="utf-8"?>
<table xmlns="http://schemas.openxmlformats.org/spreadsheetml/2006/main" id="31" name="Table32" displayName="Table32" ref="A1:G4" totalsRowShown="0" headerRowDxfId="25" dataDxfId="24" tableBorderDxfId="23">
  <autoFilter ref="A1:G4"/>
  <tableColumns count="7">
    <tableColumn id="7" name="Column1" dataDxfId="22"/>
    <tableColumn id="1" name="Category" dataDxfId="21"/>
    <tableColumn id="2" name="Proposed Solar Collectors" dataDxfId="20"/>
    <tableColumn id="3" name="Generation Efficiency (%)" dataDxfId="19" dataCellStyle="Percent"/>
    <tableColumn id="4" name="Area (m2)" dataDxfId="18"/>
    <tableColumn id="5" name="Shading Factor " dataDxfId="17"/>
    <tableColumn id="6" name="Cost (£)" dataDxfId="16" dataCellStyle="Normal"/>
  </tableColumns>
  <tableStyleInfo name="TableStyleLight14" showFirstColumn="0" showLastColumn="0" showRowStripes="1" showColumnStripes="0"/>
</table>
</file>

<file path=xl/tables/table29.xml><?xml version="1.0" encoding="utf-8"?>
<table xmlns="http://schemas.openxmlformats.org/spreadsheetml/2006/main" id="34" name="Table303435" displayName="Table303435" ref="A1:G4" totalsRowShown="0" headerRowDxfId="15" tableBorderDxfId="14">
  <autoFilter ref="A1:G4"/>
  <tableColumns count="7">
    <tableColumn id="5" name="Proposed Photovoltaics" dataDxfId="13" totalsRowDxfId="12"/>
    <tableColumn id="1" name="Category" dataDxfId="11" totalsRowDxfId="10"/>
    <tableColumn id="2" name="Total Power (W)" dataDxfId="9" totalsRowDxfId="8"/>
    <tableColumn id="3" name="Generation efficiency (%)" dataDxfId="7" totalsRowDxfId="6" dataCellStyle="Percent"/>
    <tableColumn id="6" name="Area" dataDxfId="5" totalsRowDxfId="4" dataCellStyle="Percent"/>
    <tableColumn id="8" name="PR (%)" dataDxfId="3" totalsRowDxfId="2" dataCellStyle="Percent"/>
    <tableColumn id="4" name="Cost (£)" dataDxfId="1" totalsRowDxfId="0" dataCellStyle="Percent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G1:I4" totalsRowShown="0">
  <autoFilter ref="G1:I4"/>
  <tableColumns count="3">
    <tableColumn id="1" name="Proposed Doors type"/>
    <tableColumn id="2" name="U_value (W/m2 K)" dataDxfId="161"/>
    <tableColumn id="3" name="Cost (£/m2)" dataDxfId="160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D3" totalsRowCount="1" headerRowDxfId="159" tableBorderDxfId="158">
  <autoFilter ref="A1:D2"/>
  <tableColumns count="4">
    <tableColumn id="1" name="Doors " totalsRowLabel="Total" dataDxfId="157" totalsRowDxfId="156"/>
    <tableColumn id="2" name="Area (m2)" totalsRowFunction="sum" dataDxfId="155" totalsRowDxfId="154"/>
    <tableColumn id="3" name="b" dataDxfId="153" totalsRowDxfId="152"/>
    <tableColumn id="4" name="U_value (W/m2 K)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J1:N4" totalsRowShown="0" dataDxfId="151" tableBorderDxfId="150">
  <autoFilter ref="J1:N4"/>
  <tableColumns count="5">
    <tableColumn id="1" name="Proposed Windows Type" dataDxfId="149"/>
    <tableColumn id="2" name="Sub-type" dataDxfId="148"/>
    <tableColumn id="4" name="Uvalue (W/m2/K)" dataDxfId="147"/>
    <tableColumn id="6" name="SGHC " dataDxfId="146"/>
    <tableColumn id="5" name="Cost (£/m2)" dataDxfId="145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id="19" name="Table19" displayName="Table19" ref="A1:H2" totalsRowShown="0" headerRowDxfId="144" tableBorderDxfId="143">
  <autoFilter ref="A1:H2"/>
  <tableColumns count="8">
    <tableColumn id="1" name="Window specs" dataDxfId="142"/>
    <tableColumn id="2" name="Area (m2)" dataDxfId="141"/>
    <tableColumn id="3" name="b" dataDxfId="140"/>
    <tableColumn id="4" name="Ff" dataDxfId="139"/>
    <tableColumn id="5" name="Fs" dataDxfId="138"/>
    <tableColumn id="6" name="Fcm" dataDxfId="137"/>
    <tableColumn id="7" name="Uvalue (W/m2/K)"/>
    <tableColumn id="8" name="SGHC 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D4" totalsRowCount="1" headerRowDxfId="136" tableBorderDxfId="135">
  <autoFilter ref="A1:D3"/>
  <tableColumns count="4">
    <tableColumn id="1" name="Floor specs" totalsRowLabel="Total"/>
    <tableColumn id="2" name="Area (m2)" totalsRowFunction="sum"/>
    <tableColumn id="3" name="b"/>
    <tableColumn id="4" name="U_value (W/m2 K)" dataDxfId="134">
      <calculatedColumnFormula>L2</calculatedColumnFormula>
    </tableColumn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id="7" name="Table68" displayName="Table68" ref="G1:L3" totalsRowShown="0">
  <autoFilter ref="G1:L3"/>
  <tableColumns count="6">
    <tableColumn id="1" name="Floors Structure"/>
    <tableColumn id="2" name="Layer"/>
    <tableColumn id="3" name="Material"/>
    <tableColumn id="4" name="Thickness (m)"/>
    <tableColumn id="5" name="Thermal conductivity (W/mK)"/>
    <tableColumn id="7" name="U_value (W/m2 K)"/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id="11" name="Table11" displayName="Table11" ref="A1:D3" totalsRowCount="1" headerRowDxfId="133" dataDxfId="132" tableBorderDxfId="131">
  <autoFilter ref="A1:D2"/>
  <tableColumns count="4">
    <tableColumn id="1" name="Ceiling specs" totalsRowLabel="Total" dataDxfId="130" totalsRowDxfId="129"/>
    <tableColumn id="2" name="Area (m2)" totalsRowFunction="sum" dataDxfId="128" totalsRowDxfId="127"/>
    <tableColumn id="3" name="b" dataDxfId="126" totalsRowDxfId="125"/>
    <tableColumn id="5" name="U_value (W/m2 K)" dataDxfId="124" totalsRowDxfId="123">
      <calculatedColumnFormula>L2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D6" sqref="D6"/>
    </sheetView>
  </sheetViews>
  <sheetFormatPr defaultRowHeight="15" x14ac:dyDescent="0.25"/>
  <cols>
    <col min="1" max="1" width="24.85546875" customWidth="1"/>
    <col min="2" max="2" width="15.7109375" customWidth="1"/>
    <col min="3" max="3" width="32.28515625" customWidth="1"/>
    <col min="4" max="4" width="14" customWidth="1"/>
    <col min="8" max="8" width="16.85546875" bestFit="1" customWidth="1"/>
  </cols>
  <sheetData>
    <row r="1" spans="1:11" ht="45" x14ac:dyDescent="0.25">
      <c r="A1" s="12" t="s">
        <v>152</v>
      </c>
      <c r="B1" s="12" t="s">
        <v>87</v>
      </c>
      <c r="C1" s="12" t="s">
        <v>12</v>
      </c>
      <c r="D1" s="12" t="s">
        <v>153</v>
      </c>
      <c r="E1" s="12" t="s">
        <v>170</v>
      </c>
      <c r="G1" t="s">
        <v>154</v>
      </c>
      <c r="H1" t="s">
        <v>155</v>
      </c>
      <c r="I1" t="s">
        <v>156</v>
      </c>
      <c r="J1" t="s">
        <v>157</v>
      </c>
      <c r="K1" t="s">
        <v>158</v>
      </c>
    </row>
    <row r="2" spans="1:11" x14ac:dyDescent="0.25">
      <c r="A2" s="36" t="s">
        <v>0</v>
      </c>
      <c r="B2" s="36">
        <v>3.9</v>
      </c>
      <c r="C2" s="87">
        <v>0.56999999999999995</v>
      </c>
      <c r="D2" s="36">
        <v>9</v>
      </c>
      <c r="E2" s="88">
        <v>0.83599999999999997</v>
      </c>
      <c r="G2" s="36">
        <v>1</v>
      </c>
      <c r="H2" s="36">
        <v>1</v>
      </c>
      <c r="I2" s="36">
        <v>1</v>
      </c>
      <c r="J2" s="36">
        <v>1</v>
      </c>
      <c r="K2" s="36">
        <v>1</v>
      </c>
    </row>
    <row r="3" spans="1:11" x14ac:dyDescent="0.25">
      <c r="A3" s="36" t="s">
        <v>1</v>
      </c>
      <c r="B3" s="36">
        <v>4.2</v>
      </c>
      <c r="C3" s="87">
        <v>1.28</v>
      </c>
      <c r="D3" s="36">
        <v>9</v>
      </c>
      <c r="E3" s="88">
        <v>0.80500000000000005</v>
      </c>
      <c r="G3" s="36">
        <v>1</v>
      </c>
      <c r="H3" s="36">
        <v>1</v>
      </c>
      <c r="I3" s="36">
        <v>1</v>
      </c>
      <c r="J3" s="36">
        <v>1</v>
      </c>
      <c r="K3" s="36">
        <v>1</v>
      </c>
    </row>
    <row r="4" spans="1:11" x14ac:dyDescent="0.25">
      <c r="A4" s="36" t="s">
        <v>2</v>
      </c>
      <c r="B4" s="36">
        <v>5.6</v>
      </c>
      <c r="C4" s="87">
        <v>2.19</v>
      </c>
      <c r="D4" s="36">
        <v>10</v>
      </c>
      <c r="E4" s="88">
        <v>0.78200000000000003</v>
      </c>
      <c r="G4" s="36">
        <v>1</v>
      </c>
      <c r="H4" s="36">
        <v>1</v>
      </c>
      <c r="I4" s="36">
        <v>1</v>
      </c>
      <c r="J4" s="36">
        <v>1</v>
      </c>
      <c r="K4" s="36">
        <v>1</v>
      </c>
    </row>
    <row r="5" spans="1:11" x14ac:dyDescent="0.25">
      <c r="A5" s="36" t="s">
        <v>3</v>
      </c>
      <c r="B5" s="36">
        <v>7.3</v>
      </c>
      <c r="C5" s="87">
        <v>3.32</v>
      </c>
      <c r="D5" s="36">
        <v>12</v>
      </c>
      <c r="E5" s="88">
        <v>0.77</v>
      </c>
      <c r="G5" s="36">
        <v>1</v>
      </c>
      <c r="H5" s="36">
        <v>1</v>
      </c>
      <c r="I5" s="36">
        <v>1</v>
      </c>
      <c r="J5" s="36">
        <v>1</v>
      </c>
      <c r="K5" s="36">
        <v>1</v>
      </c>
    </row>
    <row r="6" spans="1:11" x14ac:dyDescent="0.25">
      <c r="A6" s="36" t="s">
        <v>4</v>
      </c>
      <c r="B6" s="36">
        <v>10.1</v>
      </c>
      <c r="C6" s="87">
        <v>4.58</v>
      </c>
      <c r="D6" s="36">
        <v>14</v>
      </c>
      <c r="E6" s="88">
        <v>0.77</v>
      </c>
      <c r="G6" s="36">
        <v>1</v>
      </c>
      <c r="H6" s="36">
        <v>1</v>
      </c>
      <c r="I6" s="36">
        <v>1</v>
      </c>
      <c r="J6" s="36">
        <v>1</v>
      </c>
      <c r="K6" s="36">
        <v>1</v>
      </c>
    </row>
    <row r="7" spans="1:11" x14ac:dyDescent="0.25">
      <c r="A7" s="36" t="s">
        <v>5</v>
      </c>
      <c r="B7" s="36">
        <v>12.9</v>
      </c>
      <c r="C7" s="87">
        <v>4.5599999999999996</v>
      </c>
      <c r="D7" s="36">
        <v>16</v>
      </c>
      <c r="E7" s="88">
        <v>0.77200000000000002</v>
      </c>
      <c r="G7" s="36">
        <v>1</v>
      </c>
      <c r="H7" s="36">
        <v>1</v>
      </c>
      <c r="I7" s="36">
        <v>1</v>
      </c>
      <c r="J7" s="36">
        <v>1</v>
      </c>
      <c r="K7" s="36">
        <v>1</v>
      </c>
    </row>
    <row r="8" spans="1:11" x14ac:dyDescent="0.25">
      <c r="A8" s="36" t="s">
        <v>6</v>
      </c>
      <c r="B8" s="36">
        <v>14.9</v>
      </c>
      <c r="C8" s="87">
        <v>4.3099999999999996</v>
      </c>
      <c r="D8" s="36">
        <v>18</v>
      </c>
      <c r="E8" s="88">
        <v>0.78900000000000003</v>
      </c>
      <c r="G8" s="36">
        <v>1</v>
      </c>
      <c r="H8" s="36">
        <v>1</v>
      </c>
      <c r="I8" s="36">
        <v>1</v>
      </c>
      <c r="J8" s="36">
        <v>1</v>
      </c>
      <c r="K8" s="36">
        <v>1</v>
      </c>
    </row>
    <row r="9" spans="1:11" x14ac:dyDescent="0.25">
      <c r="A9" s="36" t="s">
        <v>7</v>
      </c>
      <c r="B9" s="36">
        <v>14.7</v>
      </c>
      <c r="C9" s="87">
        <v>3.68</v>
      </c>
      <c r="D9" s="36">
        <v>17</v>
      </c>
      <c r="E9" s="88">
        <v>0.79099999999999993</v>
      </c>
      <c r="G9" s="36">
        <v>1</v>
      </c>
      <c r="H9" s="36">
        <v>1</v>
      </c>
      <c r="I9" s="36">
        <v>1</v>
      </c>
      <c r="J9" s="36">
        <v>1</v>
      </c>
      <c r="K9" s="36">
        <v>1</v>
      </c>
    </row>
    <row r="10" spans="1:11" x14ac:dyDescent="0.25">
      <c r="A10" s="36" t="s">
        <v>8</v>
      </c>
      <c r="B10" s="36">
        <v>12.5</v>
      </c>
      <c r="C10" s="87">
        <v>2.54</v>
      </c>
      <c r="D10" s="36">
        <v>16</v>
      </c>
      <c r="E10" s="88">
        <v>0.80700000000000005</v>
      </c>
      <c r="G10" s="36">
        <v>1</v>
      </c>
      <c r="H10" s="36">
        <v>1</v>
      </c>
      <c r="I10" s="36">
        <v>1</v>
      </c>
      <c r="J10" s="36">
        <v>1</v>
      </c>
      <c r="K10" s="36">
        <v>1</v>
      </c>
    </row>
    <row r="11" spans="1:11" x14ac:dyDescent="0.25">
      <c r="A11" s="36" t="s">
        <v>9</v>
      </c>
      <c r="B11" s="36">
        <v>9.5</v>
      </c>
      <c r="C11" s="87">
        <v>1.45</v>
      </c>
      <c r="D11" s="36">
        <v>15</v>
      </c>
      <c r="E11" s="88">
        <v>0.82599999999999996</v>
      </c>
      <c r="G11" s="36">
        <v>1</v>
      </c>
      <c r="H11" s="36">
        <v>1</v>
      </c>
      <c r="I11" s="36">
        <v>1</v>
      </c>
      <c r="J11" s="36">
        <v>1</v>
      </c>
      <c r="K11" s="36">
        <v>1</v>
      </c>
    </row>
    <row r="12" spans="1:11" x14ac:dyDescent="0.25">
      <c r="A12" s="36" t="s">
        <v>10</v>
      </c>
      <c r="B12" s="36">
        <v>6.4</v>
      </c>
      <c r="C12" s="87">
        <v>0.74</v>
      </c>
      <c r="D12" s="36">
        <v>13</v>
      </c>
      <c r="E12" s="88">
        <v>0.83700000000000008</v>
      </c>
      <c r="G12" s="36">
        <v>1</v>
      </c>
      <c r="H12" s="36">
        <v>1</v>
      </c>
      <c r="I12" s="36">
        <v>1</v>
      </c>
      <c r="J12" s="36">
        <v>1</v>
      </c>
      <c r="K12" s="36">
        <v>1</v>
      </c>
    </row>
    <row r="13" spans="1:11" x14ac:dyDescent="0.25">
      <c r="A13" s="36" t="s">
        <v>11</v>
      </c>
      <c r="B13" s="36">
        <v>4.5</v>
      </c>
      <c r="C13" s="87">
        <v>0.44</v>
      </c>
      <c r="D13" s="36">
        <v>12</v>
      </c>
      <c r="E13" s="88">
        <v>0.85</v>
      </c>
      <c r="G13" s="36">
        <v>1</v>
      </c>
      <c r="H13" s="36">
        <v>1</v>
      </c>
      <c r="I13" s="36">
        <v>1</v>
      </c>
      <c r="J13" s="36">
        <v>1</v>
      </c>
      <c r="K13" s="36">
        <v>1</v>
      </c>
    </row>
    <row r="14" spans="1:11" x14ac:dyDescent="0.25">
      <c r="A14" s="89" t="s">
        <v>171</v>
      </c>
      <c r="B14" s="90">
        <v>8.9035616438356175</v>
      </c>
      <c r="C14" s="91">
        <v>2.4779726027397264</v>
      </c>
      <c r="D14" s="36"/>
      <c r="E14" s="92">
        <v>0.80296986301369866</v>
      </c>
    </row>
    <row r="17" spans="1:2" ht="30" x14ac:dyDescent="0.25">
      <c r="A17" s="1" t="s">
        <v>159</v>
      </c>
      <c r="B17">
        <v>18</v>
      </c>
    </row>
    <row r="18" spans="1:2" ht="30" x14ac:dyDescent="0.25">
      <c r="A18" s="1" t="s">
        <v>160</v>
      </c>
      <c r="B18">
        <v>24</v>
      </c>
    </row>
    <row r="19" spans="1:2" ht="30" x14ac:dyDescent="0.25">
      <c r="A19" s="1" t="s">
        <v>161</v>
      </c>
      <c r="B19">
        <v>60</v>
      </c>
    </row>
    <row r="20" spans="1:2" ht="65.25" x14ac:dyDescent="0.25">
      <c r="A20" s="1" t="s">
        <v>162</v>
      </c>
      <c r="B20">
        <v>8.3000000000000007</v>
      </c>
    </row>
    <row r="21" spans="1:2" ht="63" x14ac:dyDescent="0.25">
      <c r="A21" s="1" t="s">
        <v>163</v>
      </c>
      <c r="B21">
        <v>28</v>
      </c>
    </row>
    <row r="22" spans="1:2" ht="30" x14ac:dyDescent="0.25">
      <c r="A22" s="1" t="s">
        <v>164</v>
      </c>
      <c r="B22">
        <v>4</v>
      </c>
    </row>
    <row r="23" spans="1:2" ht="32.25" x14ac:dyDescent="0.25">
      <c r="A23" s="1" t="s">
        <v>165</v>
      </c>
      <c r="B23">
        <v>344</v>
      </c>
    </row>
    <row r="24" spans="1:2" ht="30" x14ac:dyDescent="0.25">
      <c r="A24" s="1" t="s">
        <v>166</v>
      </c>
      <c r="B24">
        <v>60</v>
      </c>
    </row>
    <row r="25" spans="1:2" ht="30" x14ac:dyDescent="0.25">
      <c r="A25" s="1" t="s">
        <v>167</v>
      </c>
      <c r="B25" s="74">
        <v>0.35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L16" sqref="L16"/>
    </sheetView>
  </sheetViews>
  <sheetFormatPr defaultRowHeight="15" x14ac:dyDescent="0.25"/>
  <cols>
    <col min="1" max="1" width="15.5703125" customWidth="1"/>
    <col min="2" max="2" width="17.5703125" bestFit="1" customWidth="1"/>
    <col min="3" max="3" width="25.85546875" customWidth="1"/>
    <col min="4" max="4" width="11.140625" bestFit="1" customWidth="1"/>
    <col min="5" max="5" width="13.28515625" customWidth="1"/>
    <col min="9" max="9" width="26.5703125" customWidth="1"/>
    <col min="10" max="10" width="11" customWidth="1"/>
    <col min="12" max="12" width="25.5703125" customWidth="1"/>
  </cols>
  <sheetData>
    <row r="1" spans="1:13" ht="15.75" thickBot="1" x14ac:dyDescent="0.3">
      <c r="A1" s="94" t="s">
        <v>35</v>
      </c>
      <c r="B1" s="94"/>
      <c r="C1" s="94"/>
      <c r="I1" s="95" t="s">
        <v>35</v>
      </c>
      <c r="J1" s="95"/>
      <c r="K1" s="95"/>
      <c r="L1" s="95"/>
      <c r="M1" s="95"/>
    </row>
    <row r="2" spans="1:13" ht="37.5" customHeight="1" thickBot="1" x14ac:dyDescent="0.3">
      <c r="A2" s="41" t="s">
        <v>107</v>
      </c>
      <c r="B2" s="42" t="s">
        <v>36</v>
      </c>
      <c r="C2" s="42" t="s">
        <v>13</v>
      </c>
      <c r="D2" s="42" t="s">
        <v>108</v>
      </c>
      <c r="E2" s="44" t="s">
        <v>100</v>
      </c>
      <c r="I2" s="60" t="s">
        <v>107</v>
      </c>
      <c r="J2" s="60" t="s">
        <v>36</v>
      </c>
      <c r="K2" s="60" t="s">
        <v>13</v>
      </c>
      <c r="L2" s="63" t="s">
        <v>108</v>
      </c>
      <c r="M2" s="63" t="s">
        <v>137</v>
      </c>
    </row>
    <row r="3" spans="1:13" ht="15.75" thickTop="1" x14ac:dyDescent="0.25">
      <c r="A3" s="9">
        <v>1</v>
      </c>
      <c r="B3" s="4" t="s">
        <v>109</v>
      </c>
      <c r="C3" s="4" t="s">
        <v>110</v>
      </c>
      <c r="D3" s="5">
        <v>1</v>
      </c>
      <c r="E3" s="37">
        <v>1000</v>
      </c>
      <c r="I3">
        <v>1</v>
      </c>
      <c r="J3" t="s">
        <v>151</v>
      </c>
      <c r="K3" t="s">
        <v>151</v>
      </c>
      <c r="L3" s="62">
        <v>0</v>
      </c>
      <c r="M3">
        <v>0</v>
      </c>
    </row>
    <row r="4" spans="1:13" x14ac:dyDescent="0.25">
      <c r="A4" s="4">
        <v>2</v>
      </c>
      <c r="B4" s="4" t="s">
        <v>109</v>
      </c>
      <c r="C4" s="4" t="s">
        <v>110</v>
      </c>
      <c r="D4" s="5">
        <v>0.98</v>
      </c>
      <c r="E4" s="37">
        <v>950</v>
      </c>
      <c r="I4" s="93" t="s">
        <v>38</v>
      </c>
      <c r="J4" s="93"/>
      <c r="K4" s="93"/>
      <c r="L4" s="93"/>
      <c r="M4" s="93"/>
    </row>
    <row r="5" spans="1:13" x14ac:dyDescent="0.25">
      <c r="A5" s="4">
        <v>3</v>
      </c>
      <c r="B5" s="4" t="s">
        <v>109</v>
      </c>
      <c r="C5" s="4" t="s">
        <v>110</v>
      </c>
      <c r="D5" s="5">
        <v>0.95</v>
      </c>
      <c r="E5" s="38">
        <v>900</v>
      </c>
      <c r="I5">
        <v>1</v>
      </c>
      <c r="L5" s="64">
        <v>0</v>
      </c>
      <c r="M5">
        <v>0</v>
      </c>
    </row>
    <row r="9" spans="1:13" ht="15.75" thickBot="1" x14ac:dyDescent="0.3">
      <c r="A9" s="94" t="s">
        <v>38</v>
      </c>
      <c r="B9" s="94"/>
      <c r="C9" s="94"/>
    </row>
    <row r="10" spans="1:13" ht="57.75" thickBot="1" x14ac:dyDescent="0.3">
      <c r="A10" s="41" t="s">
        <v>107</v>
      </c>
      <c r="B10" s="42" t="s">
        <v>36</v>
      </c>
      <c r="C10" s="42" t="s">
        <v>13</v>
      </c>
      <c r="D10" s="42" t="s">
        <v>108</v>
      </c>
      <c r="E10" s="44" t="s">
        <v>100</v>
      </c>
    </row>
    <row r="11" spans="1:13" ht="15.75" thickTop="1" x14ac:dyDescent="0.25">
      <c r="A11" s="9">
        <v>1</v>
      </c>
      <c r="B11" s="4" t="s">
        <v>68</v>
      </c>
      <c r="C11" s="4" t="s">
        <v>111</v>
      </c>
      <c r="D11" s="31">
        <v>0.83</v>
      </c>
      <c r="E11" s="37">
        <v>650</v>
      </c>
    </row>
    <row r="12" spans="1:13" x14ac:dyDescent="0.25">
      <c r="A12" s="4">
        <v>2</v>
      </c>
      <c r="B12" s="4" t="s">
        <v>112</v>
      </c>
      <c r="C12" s="4" t="s">
        <v>111</v>
      </c>
      <c r="D12" s="31">
        <v>0.85</v>
      </c>
      <c r="E12" s="37">
        <v>680</v>
      </c>
    </row>
    <row r="13" spans="1:13" x14ac:dyDescent="0.25">
      <c r="A13" s="4">
        <v>3</v>
      </c>
      <c r="B13" s="4" t="s">
        <v>112</v>
      </c>
      <c r="C13" s="4" t="s">
        <v>111</v>
      </c>
      <c r="D13" s="31">
        <v>0.91</v>
      </c>
      <c r="E13" s="37">
        <v>790</v>
      </c>
    </row>
  </sheetData>
  <mergeCells count="4">
    <mergeCell ref="I4:M4"/>
    <mergeCell ref="A1:C1"/>
    <mergeCell ref="A9:C9"/>
    <mergeCell ref="I1:M1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J15" sqref="J15"/>
    </sheetView>
  </sheetViews>
  <sheetFormatPr defaultRowHeight="15" x14ac:dyDescent="0.25"/>
  <cols>
    <col min="1" max="1" width="21.28515625" customWidth="1"/>
    <col min="2" max="2" width="10.85546875" customWidth="1"/>
    <col min="3" max="3" width="12.7109375" bestFit="1" customWidth="1"/>
    <col min="4" max="4" width="11.140625" bestFit="1" customWidth="1"/>
    <col min="5" max="5" width="9.5703125" bestFit="1" customWidth="1"/>
    <col min="12" max="12" width="23.85546875" bestFit="1" customWidth="1"/>
  </cols>
  <sheetData>
    <row r="1" spans="1:13" ht="15.75" thickBot="1" x14ac:dyDescent="0.3">
      <c r="A1" s="94" t="s">
        <v>35</v>
      </c>
      <c r="B1" s="94"/>
      <c r="C1" s="94"/>
      <c r="I1" s="96" t="s">
        <v>35</v>
      </c>
      <c r="J1" s="96"/>
      <c r="K1" s="96"/>
      <c r="L1" s="96"/>
      <c r="M1" s="59"/>
    </row>
    <row r="2" spans="1:13" ht="58.5" thickBot="1" x14ac:dyDescent="0.3">
      <c r="A2" s="43" t="s">
        <v>116</v>
      </c>
      <c r="B2" s="44" t="s">
        <v>36</v>
      </c>
      <c r="C2" s="44" t="s">
        <v>13</v>
      </c>
      <c r="D2" s="44" t="s">
        <v>108</v>
      </c>
      <c r="E2" s="44" t="s">
        <v>100</v>
      </c>
      <c r="I2" s="60" t="s">
        <v>107</v>
      </c>
      <c r="J2" s="60" t="s">
        <v>36</v>
      </c>
      <c r="K2" s="60" t="s">
        <v>13</v>
      </c>
      <c r="L2" s="60" t="s">
        <v>108</v>
      </c>
      <c r="M2" s="60" t="s">
        <v>137</v>
      </c>
    </row>
    <row r="3" spans="1:13" ht="15.75" thickTop="1" x14ac:dyDescent="0.25">
      <c r="A3" s="45">
        <v>1</v>
      </c>
      <c r="B3" s="46" t="s">
        <v>113</v>
      </c>
      <c r="C3" s="46" t="s">
        <v>114</v>
      </c>
      <c r="D3" s="47">
        <v>2.5</v>
      </c>
      <c r="E3" s="48">
        <v>300</v>
      </c>
      <c r="I3">
        <v>1</v>
      </c>
      <c r="J3" t="s">
        <v>151</v>
      </c>
      <c r="K3" t="s">
        <v>151</v>
      </c>
      <c r="L3" s="62">
        <v>0</v>
      </c>
      <c r="M3">
        <v>0</v>
      </c>
    </row>
    <row r="4" spans="1:13" x14ac:dyDescent="0.25">
      <c r="A4" s="46">
        <v>2</v>
      </c>
      <c r="B4" s="46" t="s">
        <v>113</v>
      </c>
      <c r="C4" s="46" t="s">
        <v>114</v>
      </c>
      <c r="D4" s="47">
        <v>3</v>
      </c>
      <c r="E4" s="48">
        <v>400</v>
      </c>
    </row>
    <row r="5" spans="1:13" x14ac:dyDescent="0.25">
      <c r="A5" s="46">
        <v>3</v>
      </c>
      <c r="B5" s="46" t="s">
        <v>113</v>
      </c>
      <c r="C5" s="46" t="s">
        <v>114</v>
      </c>
      <c r="D5" s="47">
        <v>3.5</v>
      </c>
      <c r="E5" s="48">
        <v>500</v>
      </c>
    </row>
  </sheetData>
  <mergeCells count="2">
    <mergeCell ref="A1:C1"/>
    <mergeCell ref="I1:L1"/>
  </mergeCell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H14" sqref="H14"/>
    </sheetView>
  </sheetViews>
  <sheetFormatPr defaultRowHeight="15" x14ac:dyDescent="0.25"/>
  <cols>
    <col min="1" max="1" width="25.85546875" customWidth="1"/>
    <col min="2" max="2" width="13.140625" bestFit="1" customWidth="1"/>
    <col min="3" max="3" width="25.85546875" customWidth="1"/>
    <col min="4" max="4" width="14.85546875" bestFit="1" customWidth="1"/>
  </cols>
  <sheetData>
    <row r="1" spans="1:13" ht="15.75" thickBot="1" x14ac:dyDescent="0.3">
      <c r="A1" s="97" t="s">
        <v>35</v>
      </c>
      <c r="B1" s="97"/>
      <c r="C1" s="97"/>
      <c r="I1" s="96" t="s">
        <v>35</v>
      </c>
      <c r="J1" s="96"/>
      <c r="K1" s="96"/>
      <c r="L1" s="96"/>
      <c r="M1" s="59"/>
    </row>
    <row r="2" spans="1:13" ht="29.25" thickBot="1" x14ac:dyDescent="0.3">
      <c r="A2" s="41" t="s">
        <v>115</v>
      </c>
      <c r="B2" s="42" t="s">
        <v>36</v>
      </c>
      <c r="C2" s="42" t="s">
        <v>13</v>
      </c>
      <c r="D2" s="42" t="s">
        <v>108</v>
      </c>
      <c r="E2" s="42" t="s">
        <v>100</v>
      </c>
      <c r="I2" s="60" t="s">
        <v>107</v>
      </c>
      <c r="J2" s="60" t="s">
        <v>36</v>
      </c>
      <c r="K2" s="60" t="s">
        <v>13</v>
      </c>
      <c r="L2" s="60" t="s">
        <v>108</v>
      </c>
      <c r="M2" s="60" t="s">
        <v>137</v>
      </c>
    </row>
    <row r="3" spans="1:13" ht="15.75" thickTop="1" x14ac:dyDescent="0.25">
      <c r="A3" s="9">
        <v>1</v>
      </c>
      <c r="B3" s="4" t="s">
        <v>39</v>
      </c>
      <c r="C3" s="4" t="s">
        <v>69</v>
      </c>
      <c r="D3" s="5">
        <v>3</v>
      </c>
      <c r="E3" s="38">
        <v>500</v>
      </c>
      <c r="I3">
        <v>1</v>
      </c>
      <c r="L3" s="62">
        <v>0</v>
      </c>
      <c r="M3">
        <v>0</v>
      </c>
    </row>
    <row r="4" spans="1:13" x14ac:dyDescent="0.25">
      <c r="A4" s="4">
        <v>2</v>
      </c>
      <c r="B4" s="4" t="s">
        <v>39</v>
      </c>
      <c r="C4" s="4" t="s">
        <v>69</v>
      </c>
      <c r="D4" s="5">
        <v>3.5</v>
      </c>
      <c r="E4" s="38">
        <v>600</v>
      </c>
    </row>
    <row r="5" spans="1:13" x14ac:dyDescent="0.25">
      <c r="A5" s="4">
        <v>3</v>
      </c>
      <c r="B5" s="4" t="s">
        <v>39</v>
      </c>
      <c r="C5" s="4" t="s">
        <v>69</v>
      </c>
      <c r="D5" s="5">
        <v>4</v>
      </c>
      <c r="E5" s="38">
        <v>700</v>
      </c>
    </row>
  </sheetData>
  <mergeCells count="2">
    <mergeCell ref="A1:C1"/>
    <mergeCell ref="I1:L1"/>
  </mergeCell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K14" sqref="K14"/>
    </sheetView>
  </sheetViews>
  <sheetFormatPr defaultRowHeight="15" x14ac:dyDescent="0.25"/>
  <cols>
    <col min="1" max="1" width="14.7109375" bestFit="1" customWidth="1"/>
    <col min="2" max="2" width="13.140625" bestFit="1" customWidth="1"/>
    <col min="3" max="3" width="12.7109375" bestFit="1" customWidth="1"/>
    <col min="4" max="4" width="13.7109375" bestFit="1" customWidth="1"/>
    <col min="5" max="5" width="9.5703125" bestFit="1" customWidth="1"/>
  </cols>
  <sheetData>
    <row r="1" spans="1:13" ht="15.75" thickBot="1" x14ac:dyDescent="0.3">
      <c r="A1" s="94" t="s">
        <v>35</v>
      </c>
      <c r="B1" s="94"/>
      <c r="C1" s="94"/>
      <c r="D1" s="11"/>
      <c r="I1" s="96" t="s">
        <v>35</v>
      </c>
      <c r="J1" s="96"/>
      <c r="K1" s="96"/>
      <c r="L1" s="96"/>
      <c r="M1" s="59"/>
    </row>
    <row r="2" spans="1:13" ht="60.75" thickBot="1" x14ac:dyDescent="0.3">
      <c r="A2" s="41" t="s">
        <v>117</v>
      </c>
      <c r="B2" s="42" t="s">
        <v>36</v>
      </c>
      <c r="C2" s="42" t="s">
        <v>13</v>
      </c>
      <c r="D2" s="42" t="s">
        <v>108</v>
      </c>
      <c r="E2" s="42" t="s">
        <v>100</v>
      </c>
      <c r="I2" s="73" t="s">
        <v>107</v>
      </c>
      <c r="J2" s="73" t="s">
        <v>36</v>
      </c>
      <c r="K2" s="73" t="s">
        <v>13</v>
      </c>
      <c r="L2" s="73" t="s">
        <v>108</v>
      </c>
      <c r="M2" s="73" t="s">
        <v>137</v>
      </c>
    </row>
    <row r="3" spans="1:13" ht="15.75" thickTop="1" x14ac:dyDescent="0.25">
      <c r="A3" s="4">
        <v>1</v>
      </c>
      <c r="B3" s="4" t="s">
        <v>109</v>
      </c>
      <c r="C3" s="4" t="s">
        <v>118</v>
      </c>
      <c r="D3" s="5">
        <v>1</v>
      </c>
      <c r="E3" s="38">
        <v>1200</v>
      </c>
      <c r="I3">
        <v>1</v>
      </c>
      <c r="L3" s="62">
        <v>0</v>
      </c>
      <c r="M3">
        <v>0</v>
      </c>
    </row>
    <row r="4" spans="1:13" x14ac:dyDescent="0.25">
      <c r="A4" s="4">
        <v>2</v>
      </c>
      <c r="B4" s="4" t="s">
        <v>109</v>
      </c>
      <c r="C4" s="4" t="s">
        <v>119</v>
      </c>
      <c r="D4" s="5">
        <v>0.98</v>
      </c>
      <c r="E4" s="38">
        <v>990</v>
      </c>
      <c r="I4" s="93" t="s">
        <v>38</v>
      </c>
      <c r="J4" s="93"/>
      <c r="K4" s="93"/>
      <c r="L4" s="93"/>
      <c r="M4" s="93"/>
    </row>
    <row r="5" spans="1:13" x14ac:dyDescent="0.25">
      <c r="A5" s="4">
        <v>3</v>
      </c>
      <c r="B5" s="4" t="s">
        <v>120</v>
      </c>
      <c r="C5" s="4" t="s">
        <v>74</v>
      </c>
      <c r="D5" s="5">
        <v>4</v>
      </c>
      <c r="E5" s="38">
        <v>2370</v>
      </c>
      <c r="I5">
        <v>1</v>
      </c>
      <c r="J5" s="67" t="s">
        <v>112</v>
      </c>
      <c r="K5" s="67" t="s">
        <v>121</v>
      </c>
      <c r="L5" s="70">
        <v>0.8</v>
      </c>
      <c r="M5">
        <v>1</v>
      </c>
    </row>
    <row r="9" spans="1:13" ht="15.75" thickBot="1" x14ac:dyDescent="0.3">
      <c r="A9" s="24" t="s">
        <v>38</v>
      </c>
      <c r="B9" s="20"/>
      <c r="C9" s="20"/>
    </row>
    <row r="10" spans="1:13" ht="43.5" thickBot="1" x14ac:dyDescent="0.3">
      <c r="A10" s="41" t="s">
        <v>117</v>
      </c>
      <c r="B10" s="42" t="s">
        <v>36</v>
      </c>
      <c r="C10" s="42" t="s">
        <v>13</v>
      </c>
      <c r="D10" s="42" t="s">
        <v>108</v>
      </c>
      <c r="E10" s="42" t="s">
        <v>100</v>
      </c>
    </row>
    <row r="11" spans="1:13" ht="15.75" thickTop="1" x14ac:dyDescent="0.25">
      <c r="A11" s="4">
        <v>1</v>
      </c>
      <c r="B11" s="4" t="s">
        <v>68</v>
      </c>
      <c r="C11" s="4" t="s">
        <v>121</v>
      </c>
      <c r="D11" s="31">
        <v>0.88</v>
      </c>
      <c r="E11" s="37">
        <v>800</v>
      </c>
    </row>
    <row r="12" spans="1:13" x14ac:dyDescent="0.25">
      <c r="A12" s="4">
        <v>2</v>
      </c>
      <c r="B12" s="4" t="s">
        <v>112</v>
      </c>
      <c r="C12" s="4" t="s">
        <v>121</v>
      </c>
      <c r="D12" s="31">
        <v>0.89</v>
      </c>
      <c r="E12" s="37">
        <v>850</v>
      </c>
    </row>
    <row r="13" spans="1:13" x14ac:dyDescent="0.25">
      <c r="A13" s="4">
        <v>3</v>
      </c>
      <c r="B13" s="4" t="s">
        <v>112</v>
      </c>
      <c r="C13" s="4" t="s">
        <v>121</v>
      </c>
      <c r="D13" s="31">
        <v>0.95</v>
      </c>
      <c r="E13" s="37">
        <v>950</v>
      </c>
    </row>
    <row r="17" spans="4:4" x14ac:dyDescent="0.25">
      <c r="D17" s="10"/>
    </row>
  </sheetData>
  <mergeCells count="3">
    <mergeCell ref="A1:C1"/>
    <mergeCell ref="I1:L1"/>
    <mergeCell ref="I4:M4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J15" sqref="J15"/>
    </sheetView>
  </sheetViews>
  <sheetFormatPr defaultRowHeight="15" x14ac:dyDescent="0.25"/>
  <cols>
    <col min="1" max="1" width="11" customWidth="1"/>
    <col min="2" max="2" width="17.5703125" bestFit="1" customWidth="1"/>
    <col min="3" max="3" width="25.85546875" customWidth="1"/>
    <col min="4" max="5" width="9.5703125" bestFit="1" customWidth="1"/>
  </cols>
  <sheetData>
    <row r="1" spans="1:13" ht="15.75" thickBot="1" x14ac:dyDescent="0.3">
      <c r="A1" s="94" t="s">
        <v>35</v>
      </c>
      <c r="B1" s="94"/>
      <c r="C1" s="94"/>
      <c r="D1" s="11"/>
      <c r="I1" s="96" t="s">
        <v>35</v>
      </c>
      <c r="J1" s="96"/>
      <c r="K1" s="96"/>
      <c r="L1" s="96"/>
      <c r="M1" s="59"/>
    </row>
    <row r="2" spans="1:13" ht="57.75" thickBot="1" x14ac:dyDescent="0.3">
      <c r="A2" s="41" t="s">
        <v>122</v>
      </c>
      <c r="B2" s="42" t="s">
        <v>36</v>
      </c>
      <c r="C2" s="42" t="s">
        <v>13</v>
      </c>
      <c r="D2" s="42" t="s">
        <v>108</v>
      </c>
      <c r="E2" s="42" t="s">
        <v>100</v>
      </c>
      <c r="I2" s="60" t="s">
        <v>107</v>
      </c>
      <c r="J2" s="60" t="s">
        <v>36</v>
      </c>
      <c r="K2" s="60" t="s">
        <v>13</v>
      </c>
      <c r="L2" s="60" t="s">
        <v>108</v>
      </c>
      <c r="M2" s="60" t="s">
        <v>137</v>
      </c>
    </row>
    <row r="3" spans="1:13" ht="15.75" thickTop="1" x14ac:dyDescent="0.25">
      <c r="A3" s="4">
        <v>1</v>
      </c>
      <c r="B3" s="4" t="s">
        <v>109</v>
      </c>
      <c r="C3" s="4" t="s">
        <v>119</v>
      </c>
      <c r="D3" s="5">
        <v>1</v>
      </c>
      <c r="E3" s="38">
        <v>900</v>
      </c>
      <c r="I3">
        <v>1</v>
      </c>
      <c r="L3" s="62">
        <v>0</v>
      </c>
      <c r="M3">
        <v>0</v>
      </c>
    </row>
    <row r="4" spans="1:13" x14ac:dyDescent="0.25">
      <c r="A4" s="4">
        <v>2</v>
      </c>
      <c r="B4" s="4" t="s">
        <v>109</v>
      </c>
      <c r="C4" s="4" t="s">
        <v>119</v>
      </c>
      <c r="D4" s="5">
        <v>0.98</v>
      </c>
      <c r="E4" s="38">
        <v>850</v>
      </c>
      <c r="I4" s="93" t="s">
        <v>38</v>
      </c>
      <c r="J4" s="93"/>
      <c r="K4" s="93"/>
      <c r="L4" s="93"/>
      <c r="M4" s="93"/>
    </row>
    <row r="5" spans="1:13" x14ac:dyDescent="0.25">
      <c r="A5" s="4">
        <v>3</v>
      </c>
      <c r="B5" s="4" t="s">
        <v>109</v>
      </c>
      <c r="C5" s="4" t="s">
        <v>119</v>
      </c>
      <c r="D5" s="5">
        <v>0.95</v>
      </c>
      <c r="E5" s="38">
        <v>800</v>
      </c>
      <c r="I5">
        <v>1</v>
      </c>
      <c r="L5" s="62">
        <v>0</v>
      </c>
      <c r="M5">
        <v>0</v>
      </c>
    </row>
    <row r="9" spans="1:13" ht="15.75" thickBot="1" x14ac:dyDescent="0.3">
      <c r="A9" s="94" t="s">
        <v>38</v>
      </c>
      <c r="B9" s="94"/>
      <c r="C9" s="94"/>
    </row>
    <row r="10" spans="1:13" ht="57.75" thickBot="1" x14ac:dyDescent="0.3">
      <c r="A10" s="41" t="s">
        <v>122</v>
      </c>
      <c r="B10" s="42" t="s">
        <v>36</v>
      </c>
      <c r="C10" s="42" t="s">
        <v>13</v>
      </c>
      <c r="D10" s="42" t="s">
        <v>108</v>
      </c>
      <c r="E10" s="42" t="s">
        <v>100</v>
      </c>
    </row>
    <row r="11" spans="1:13" ht="15.75" thickTop="1" x14ac:dyDescent="0.25">
      <c r="A11" s="9">
        <v>1</v>
      </c>
      <c r="B11" s="4" t="s">
        <v>68</v>
      </c>
      <c r="C11" s="4" t="s">
        <v>123</v>
      </c>
      <c r="D11" s="5">
        <v>0.83</v>
      </c>
      <c r="E11" s="38">
        <v>500</v>
      </c>
    </row>
    <row r="12" spans="1:13" x14ac:dyDescent="0.25">
      <c r="A12" s="4">
        <v>2</v>
      </c>
      <c r="B12" s="4" t="s">
        <v>68</v>
      </c>
      <c r="C12" s="4" t="s">
        <v>70</v>
      </c>
      <c r="D12" s="5">
        <v>0.6</v>
      </c>
      <c r="E12" s="38">
        <v>350</v>
      </c>
    </row>
    <row r="13" spans="1:13" x14ac:dyDescent="0.25">
      <c r="A13" s="4">
        <v>3</v>
      </c>
      <c r="B13" s="4" t="s">
        <v>124</v>
      </c>
      <c r="C13" s="4" t="s">
        <v>125</v>
      </c>
      <c r="D13" s="5">
        <v>0.8</v>
      </c>
      <c r="E13" s="38">
        <v>450</v>
      </c>
    </row>
  </sheetData>
  <mergeCells count="4">
    <mergeCell ref="A1:C1"/>
    <mergeCell ref="A9:C9"/>
    <mergeCell ref="I1:L1"/>
    <mergeCell ref="I4:M4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opLeftCell="C1" workbookViewId="0">
      <selection activeCell="D2" sqref="D2:G4"/>
    </sheetView>
  </sheetViews>
  <sheetFormatPr defaultRowHeight="15" x14ac:dyDescent="0.25"/>
  <cols>
    <col min="1" max="1" width="11" customWidth="1"/>
    <col min="3" max="3" width="19" customWidth="1"/>
    <col min="4" max="4" width="22.140625" customWidth="1"/>
    <col min="5" max="5" width="12" bestFit="1" customWidth="1"/>
    <col min="6" max="7" width="10.5703125" bestFit="1" customWidth="1"/>
    <col min="11" max="11" width="15.140625" customWidth="1"/>
    <col min="12" max="12" width="14.7109375" customWidth="1"/>
  </cols>
  <sheetData>
    <row r="1" spans="1:7" ht="29.25" thickBot="1" x14ac:dyDescent="0.3">
      <c r="A1" s="19" t="s">
        <v>42</v>
      </c>
      <c r="B1" s="16" t="s">
        <v>36</v>
      </c>
      <c r="C1" s="41" t="s">
        <v>126</v>
      </c>
      <c r="D1" s="42" t="s">
        <v>108</v>
      </c>
      <c r="E1" s="42" t="s">
        <v>16</v>
      </c>
      <c r="F1" s="42" t="s">
        <v>127</v>
      </c>
      <c r="G1" s="42" t="s">
        <v>100</v>
      </c>
    </row>
    <row r="2" spans="1:7" ht="15.75" thickTop="1" x14ac:dyDescent="0.25">
      <c r="A2" s="9">
        <v>1</v>
      </c>
      <c r="B2" s="4" t="s">
        <v>40</v>
      </c>
      <c r="C2" s="67" t="s">
        <v>71</v>
      </c>
      <c r="D2" s="70">
        <v>0.82699999999999996</v>
      </c>
      <c r="E2" s="21">
        <v>2.2999999999999998</v>
      </c>
      <c r="F2" s="67">
        <v>1</v>
      </c>
      <c r="G2" s="84">
        <v>5600</v>
      </c>
    </row>
    <row r="3" spans="1:7" x14ac:dyDescent="0.25">
      <c r="A3" s="4">
        <v>2</v>
      </c>
      <c r="B3" s="4" t="s">
        <v>40</v>
      </c>
      <c r="C3" s="67" t="s">
        <v>72</v>
      </c>
      <c r="D3" s="70">
        <v>0.64200000000000002</v>
      </c>
      <c r="E3" s="21">
        <v>2</v>
      </c>
      <c r="F3" s="67">
        <v>1</v>
      </c>
      <c r="G3" s="84">
        <v>4000</v>
      </c>
    </row>
    <row r="4" spans="1:7" x14ac:dyDescent="0.25">
      <c r="A4" s="4">
        <v>3</v>
      </c>
      <c r="B4" s="4" t="s">
        <v>41</v>
      </c>
      <c r="C4" s="3" t="s">
        <v>73</v>
      </c>
      <c r="D4" s="86">
        <v>0.79100000000000004</v>
      </c>
      <c r="E4" s="22">
        <v>2.35</v>
      </c>
      <c r="F4" s="3">
        <v>1</v>
      </c>
      <c r="G4" s="85">
        <v>5400</v>
      </c>
    </row>
    <row r="8" spans="1:7" x14ac:dyDescent="0.25">
      <c r="C8" s="98" t="s">
        <v>138</v>
      </c>
      <c r="D8" s="98"/>
      <c r="E8" s="98"/>
      <c r="F8" s="98"/>
      <c r="G8" s="98"/>
    </row>
    <row r="9" spans="1:7" ht="30" x14ac:dyDescent="0.25">
      <c r="C9" s="61" t="s">
        <v>169</v>
      </c>
      <c r="D9" s="61" t="s">
        <v>108</v>
      </c>
      <c r="E9" s="61" t="s">
        <v>16</v>
      </c>
      <c r="F9" s="61" t="s">
        <v>127</v>
      </c>
      <c r="G9" s="61" t="s">
        <v>137</v>
      </c>
    </row>
    <row r="10" spans="1:7" x14ac:dyDescent="0.25">
      <c r="C10" s="4" t="s">
        <v>71</v>
      </c>
      <c r="D10" s="5">
        <v>0</v>
      </c>
      <c r="E10" s="4"/>
      <c r="F10" s="4"/>
      <c r="G10">
        <v>0</v>
      </c>
    </row>
  </sheetData>
  <mergeCells count="1">
    <mergeCell ref="C8:G8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M1" sqref="M1"/>
    </sheetView>
  </sheetViews>
  <sheetFormatPr defaultRowHeight="15" x14ac:dyDescent="0.25"/>
  <cols>
    <col min="2" max="2" width="22.85546875" bestFit="1" customWidth="1"/>
    <col min="3" max="3" width="21" bestFit="1" customWidth="1"/>
    <col min="4" max="4" width="11.140625" bestFit="1" customWidth="1"/>
    <col min="5" max="5" width="9.5703125" bestFit="1" customWidth="1"/>
    <col min="7" max="8" width="9.5703125" bestFit="1" customWidth="1"/>
  </cols>
  <sheetData>
    <row r="1" spans="1:7" ht="57.75" thickBot="1" x14ac:dyDescent="0.3">
      <c r="A1" s="71" t="s">
        <v>128</v>
      </c>
      <c r="B1" s="72" t="s">
        <v>36</v>
      </c>
      <c r="C1" s="72" t="s">
        <v>129</v>
      </c>
      <c r="D1" s="72" t="s">
        <v>37</v>
      </c>
      <c r="E1" s="72" t="s">
        <v>47</v>
      </c>
      <c r="F1" s="72" t="s">
        <v>130</v>
      </c>
      <c r="G1" s="72" t="s">
        <v>100</v>
      </c>
    </row>
    <row r="2" spans="1:7" ht="15.75" thickTop="1" x14ac:dyDescent="0.25">
      <c r="A2" s="9">
        <v>1</v>
      </c>
      <c r="B2" s="4" t="s">
        <v>75</v>
      </c>
      <c r="C2" s="4">
        <v>1000</v>
      </c>
      <c r="D2" s="35">
        <v>0.1565</v>
      </c>
      <c r="E2" s="7">
        <v>6.4</v>
      </c>
      <c r="F2" s="7">
        <v>0.75</v>
      </c>
      <c r="G2" s="38">
        <v>1200</v>
      </c>
    </row>
    <row r="3" spans="1:7" x14ac:dyDescent="0.25">
      <c r="A3" s="4">
        <v>2</v>
      </c>
      <c r="B3" s="4" t="s">
        <v>76</v>
      </c>
      <c r="C3" s="4">
        <v>1040</v>
      </c>
      <c r="D3" s="35">
        <v>0.16159999999999999</v>
      </c>
      <c r="E3" s="7">
        <v>6.4</v>
      </c>
      <c r="F3" s="7">
        <v>0.75</v>
      </c>
      <c r="G3" s="38">
        <v>1229</v>
      </c>
    </row>
    <row r="4" spans="1:7" x14ac:dyDescent="0.25">
      <c r="A4" s="4">
        <v>3</v>
      </c>
      <c r="B4" s="4" t="s">
        <v>77</v>
      </c>
      <c r="C4" s="4">
        <v>1200</v>
      </c>
      <c r="D4" s="35">
        <v>0.14799999999999999</v>
      </c>
      <c r="E4" s="7">
        <v>8.1300000000000008</v>
      </c>
      <c r="F4" s="7">
        <v>0.75</v>
      </c>
      <c r="G4" s="38">
        <v>1409</v>
      </c>
    </row>
    <row r="5" spans="1:7" x14ac:dyDescent="0.25">
      <c r="D5" t="s">
        <v>78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G19" sqref="G19"/>
    </sheetView>
  </sheetViews>
  <sheetFormatPr defaultRowHeight="15" x14ac:dyDescent="0.25"/>
  <cols>
    <col min="1" max="1" width="21.5703125" customWidth="1"/>
    <col min="2" max="2" width="11.85546875" customWidth="1"/>
    <col min="3" max="3" width="10.42578125" customWidth="1"/>
    <col min="4" max="4" width="19.42578125" customWidth="1"/>
    <col min="7" max="7" width="16.28515625" customWidth="1"/>
    <col min="8" max="8" width="10.5703125" bestFit="1" customWidth="1"/>
    <col min="9" max="9" width="13.5703125" bestFit="1" customWidth="1"/>
  </cols>
  <sheetData>
    <row r="1" spans="1:9" ht="30" x14ac:dyDescent="0.25">
      <c r="A1" s="6" t="s">
        <v>49</v>
      </c>
      <c r="B1" s="6" t="s">
        <v>16</v>
      </c>
      <c r="C1" s="50" t="s">
        <v>17</v>
      </c>
      <c r="D1" s="6" t="s">
        <v>14</v>
      </c>
      <c r="G1" s="1" t="s">
        <v>15</v>
      </c>
      <c r="H1" t="s">
        <v>14</v>
      </c>
      <c r="I1" s="2" t="s">
        <v>19</v>
      </c>
    </row>
    <row r="2" spans="1:9" x14ac:dyDescent="0.25">
      <c r="A2" s="4">
        <v>1</v>
      </c>
      <c r="B2" s="4">
        <v>3</v>
      </c>
      <c r="C2" s="32">
        <v>1</v>
      </c>
      <c r="D2">
        <v>4.03</v>
      </c>
      <c r="G2" t="s">
        <v>50</v>
      </c>
      <c r="H2" s="10">
        <v>3</v>
      </c>
      <c r="I2" s="21">
        <v>175</v>
      </c>
    </row>
    <row r="3" spans="1:9" x14ac:dyDescent="0.25">
      <c r="A3" s="9" t="s">
        <v>48</v>
      </c>
      <c r="B3" s="9">
        <f>SUBTOTAL(109,Table1[Area (m2)])</f>
        <v>3</v>
      </c>
      <c r="C3" s="51"/>
      <c r="G3" t="s">
        <v>51</v>
      </c>
      <c r="H3" s="10">
        <v>1</v>
      </c>
      <c r="I3" s="21">
        <v>395</v>
      </c>
    </row>
    <row r="4" spans="1:9" x14ac:dyDescent="0.25">
      <c r="G4" t="s">
        <v>52</v>
      </c>
      <c r="H4" s="10">
        <v>2.2000000000000002</v>
      </c>
      <c r="I4" s="22">
        <v>189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opLeftCell="E1" zoomScaleNormal="100" workbookViewId="0">
      <selection activeCell="M12" sqref="M12"/>
    </sheetView>
  </sheetViews>
  <sheetFormatPr defaultRowHeight="15" x14ac:dyDescent="0.25"/>
  <cols>
    <col min="1" max="1" width="16.28515625" bestFit="1" customWidth="1"/>
    <col min="2" max="2" width="12.5703125" customWidth="1"/>
    <col min="3" max="3" width="15.7109375" bestFit="1" customWidth="1"/>
    <col min="4" max="4" width="19.85546875" bestFit="1" customWidth="1"/>
    <col min="5" max="5" width="13.5703125" bestFit="1" customWidth="1"/>
    <col min="7" max="7" width="19.42578125" customWidth="1"/>
    <col min="8" max="8" width="9.7109375" customWidth="1"/>
    <col min="9" max="10" width="17" bestFit="1" customWidth="1"/>
    <col min="11" max="11" width="20.7109375" bestFit="1" customWidth="1"/>
    <col min="12" max="12" width="20.140625" bestFit="1" customWidth="1"/>
    <col min="13" max="13" width="20" bestFit="1" customWidth="1"/>
    <col min="14" max="14" width="13.7109375" bestFit="1" customWidth="1"/>
    <col min="15" max="15" width="13.5703125" bestFit="1" customWidth="1"/>
  </cols>
  <sheetData>
    <row r="1" spans="1:14" ht="18" thickBot="1" x14ac:dyDescent="0.3">
      <c r="A1" s="6" t="s">
        <v>23</v>
      </c>
      <c r="B1" s="6" t="s">
        <v>16</v>
      </c>
      <c r="C1" s="6" t="s">
        <v>17</v>
      </c>
      <c r="D1" s="6" t="s">
        <v>20</v>
      </c>
      <c r="E1" s="6" t="s">
        <v>21</v>
      </c>
      <c r="F1" s="50" t="s">
        <v>22</v>
      </c>
      <c r="G1" s="54" t="s">
        <v>131</v>
      </c>
      <c r="H1" s="54" t="s">
        <v>96</v>
      </c>
      <c r="J1" s="39" t="s">
        <v>94</v>
      </c>
      <c r="K1" s="40" t="s">
        <v>18</v>
      </c>
      <c r="L1" s="40" t="s">
        <v>95</v>
      </c>
      <c r="M1" s="40" t="s">
        <v>96</v>
      </c>
      <c r="N1" s="40" t="s">
        <v>93</v>
      </c>
    </row>
    <row r="2" spans="1:14" ht="15.75" thickTop="1" x14ac:dyDescent="0.25">
      <c r="A2" s="3">
        <v>1</v>
      </c>
      <c r="B2" s="3">
        <v>13</v>
      </c>
      <c r="C2" s="3">
        <v>1</v>
      </c>
      <c r="D2" s="3">
        <v>1</v>
      </c>
      <c r="E2" s="3">
        <v>1</v>
      </c>
      <c r="F2" s="33">
        <v>1</v>
      </c>
      <c r="G2">
        <v>2.69</v>
      </c>
      <c r="H2">
        <v>0.4</v>
      </c>
      <c r="J2" s="4" t="s">
        <v>53</v>
      </c>
      <c r="K2" s="4" t="s">
        <v>54</v>
      </c>
      <c r="L2" s="21">
        <v>1.6</v>
      </c>
      <c r="M2" s="7">
        <v>0.44</v>
      </c>
      <c r="N2" s="23">
        <v>162</v>
      </c>
    </row>
    <row r="3" spans="1:14" x14ac:dyDescent="0.25">
      <c r="J3" s="4" t="s">
        <v>55</v>
      </c>
      <c r="K3" s="4" t="s">
        <v>56</v>
      </c>
      <c r="L3" s="21">
        <v>0.9</v>
      </c>
      <c r="M3" s="7">
        <v>0.64</v>
      </c>
      <c r="N3" s="21">
        <v>200</v>
      </c>
    </row>
    <row r="4" spans="1:14" x14ac:dyDescent="0.25">
      <c r="J4" s="4" t="s">
        <v>57</v>
      </c>
      <c r="K4" s="4" t="s">
        <v>58</v>
      </c>
      <c r="L4" s="21">
        <v>1.4</v>
      </c>
      <c r="M4" s="8">
        <v>0.44</v>
      </c>
      <c r="N4" s="21">
        <v>125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O6" sqref="O6"/>
    </sheetView>
  </sheetViews>
  <sheetFormatPr defaultRowHeight="15" x14ac:dyDescent="0.25"/>
  <cols>
    <col min="1" max="1" width="20" customWidth="1"/>
    <col min="2" max="2" width="14.42578125" customWidth="1"/>
    <col min="3" max="4" width="11.7109375" customWidth="1"/>
    <col min="5" max="5" width="13.5703125" bestFit="1" customWidth="1"/>
    <col min="7" max="7" width="24.5703125" customWidth="1"/>
    <col min="9" max="9" width="10.5703125" customWidth="1"/>
    <col min="10" max="10" width="15.28515625" customWidth="1"/>
    <col min="11" max="11" width="29.140625" customWidth="1"/>
    <col min="12" max="12" width="13.42578125" customWidth="1"/>
    <col min="13" max="13" width="11.28515625" customWidth="1"/>
    <col min="14" max="14" width="12.28515625" customWidth="1"/>
    <col min="15" max="15" width="12.85546875" customWidth="1"/>
    <col min="16" max="16" width="11" customWidth="1"/>
  </cols>
  <sheetData>
    <row r="1" spans="1:14" ht="33" customHeight="1" x14ac:dyDescent="0.25">
      <c r="A1" s="75" t="s">
        <v>24</v>
      </c>
      <c r="B1" s="2" t="s">
        <v>16</v>
      </c>
      <c r="C1" s="2" t="s">
        <v>17</v>
      </c>
      <c r="D1" s="76" t="s">
        <v>14</v>
      </c>
      <c r="G1" s="75" t="s">
        <v>145</v>
      </c>
      <c r="H1" s="2" t="s">
        <v>142</v>
      </c>
      <c r="I1" s="2" t="s">
        <v>143</v>
      </c>
      <c r="J1" s="2" t="s">
        <v>91</v>
      </c>
      <c r="K1" s="2" t="s">
        <v>97</v>
      </c>
      <c r="L1" s="76" t="s">
        <v>14</v>
      </c>
      <c r="M1" s="83"/>
      <c r="N1" s="81" t="s">
        <v>168</v>
      </c>
    </row>
    <row r="2" spans="1:14" x14ac:dyDescent="0.25">
      <c r="A2" s="49">
        <v>1</v>
      </c>
      <c r="B2" s="67">
        <v>38.9</v>
      </c>
      <c r="C2" s="67">
        <v>1</v>
      </c>
      <c r="D2" s="32">
        <f>2.32</f>
        <v>2.3199999999999998</v>
      </c>
      <c r="G2" s="49">
        <v>1</v>
      </c>
      <c r="H2" s="67">
        <v>1</v>
      </c>
      <c r="I2" s="67" t="s">
        <v>144</v>
      </c>
      <c r="J2" s="67">
        <v>0.10150000000000001</v>
      </c>
      <c r="K2" s="67">
        <v>0.47</v>
      </c>
      <c r="L2" s="32">
        <f>1/(Walls!$J2/Walls!$K2+J3/K3)</f>
        <v>2.3152709359605907</v>
      </c>
      <c r="M2" s="82"/>
      <c r="N2" s="82">
        <v>0.73</v>
      </c>
    </row>
    <row r="3" spans="1:14" x14ac:dyDescent="0.25">
      <c r="A3" s="49">
        <v>2</v>
      </c>
      <c r="B3" s="67">
        <v>58.1</v>
      </c>
      <c r="C3" s="67">
        <v>1</v>
      </c>
      <c r="D3" s="32">
        <v>2.3199999999999998</v>
      </c>
      <c r="E3" s="82"/>
      <c r="G3" s="77"/>
      <c r="H3" s="3">
        <v>2</v>
      </c>
      <c r="I3" s="3" t="s">
        <v>144</v>
      </c>
      <c r="J3" s="3">
        <v>0.10150000000000001</v>
      </c>
      <c r="K3" s="3">
        <v>0.47</v>
      </c>
      <c r="L3" s="33"/>
    </row>
    <row r="4" spans="1:14" x14ac:dyDescent="0.25">
      <c r="A4" s="49">
        <v>3</v>
      </c>
      <c r="B4" s="67">
        <v>38.9</v>
      </c>
      <c r="C4" s="67">
        <v>1</v>
      </c>
      <c r="D4" s="32">
        <v>2.3199999999999998</v>
      </c>
      <c r="E4" s="82"/>
    </row>
    <row r="5" spans="1:14" ht="15.75" thickBot="1" x14ac:dyDescent="0.3">
      <c r="A5" s="49">
        <v>4</v>
      </c>
      <c r="B5" s="67">
        <v>58.1</v>
      </c>
      <c r="C5" s="67">
        <v>1</v>
      </c>
      <c r="D5" s="32">
        <v>2.3199999999999998</v>
      </c>
      <c r="E5" s="82"/>
    </row>
    <row r="6" spans="1:14" ht="15.75" thickTop="1" x14ac:dyDescent="0.25">
      <c r="A6" s="78" t="s">
        <v>48</v>
      </c>
      <c r="B6" s="79">
        <f>SUBTOTAL(109,Walls!$B$2:$B$5)</f>
        <v>194</v>
      </c>
      <c r="C6" s="79"/>
      <c r="D6" s="8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J3" sqref="J3:K3"/>
    </sheetView>
  </sheetViews>
  <sheetFormatPr defaultRowHeight="15" x14ac:dyDescent="0.25"/>
  <cols>
    <col min="1" max="1" width="20.42578125" bestFit="1" customWidth="1"/>
    <col min="2" max="2" width="14.5703125" bestFit="1" customWidth="1"/>
    <col min="3" max="3" width="11.85546875" bestFit="1" customWidth="1"/>
    <col min="4" max="4" width="11.85546875" customWidth="1"/>
    <col min="5" max="5" width="13.5703125" bestFit="1" customWidth="1"/>
  </cols>
  <sheetData>
    <row r="1" spans="1:12" ht="45" x14ac:dyDescent="0.25">
      <c r="A1" s="6" t="s">
        <v>25</v>
      </c>
      <c r="B1" s="6" t="s">
        <v>16</v>
      </c>
      <c r="C1" s="6" t="s">
        <v>17</v>
      </c>
      <c r="D1" s="56" t="s">
        <v>14</v>
      </c>
      <c r="G1" t="s">
        <v>147</v>
      </c>
      <c r="H1" t="s">
        <v>142</v>
      </c>
      <c r="I1" t="s">
        <v>143</v>
      </c>
      <c r="J1" t="s">
        <v>91</v>
      </c>
      <c r="K1" t="s">
        <v>97</v>
      </c>
      <c r="L1" s="1" t="s">
        <v>14</v>
      </c>
    </row>
    <row r="2" spans="1:12" x14ac:dyDescent="0.25">
      <c r="A2" s="4">
        <v>1</v>
      </c>
      <c r="B2" s="4">
        <v>62</v>
      </c>
      <c r="C2" s="4">
        <v>1</v>
      </c>
      <c r="D2" s="66">
        <f>L2</f>
        <v>9.8130841121495322</v>
      </c>
      <c r="G2">
        <v>1</v>
      </c>
      <c r="H2">
        <v>1</v>
      </c>
      <c r="I2" s="65" t="s">
        <v>148</v>
      </c>
      <c r="J2" s="65">
        <v>0.01</v>
      </c>
      <c r="K2" s="65">
        <v>1.5</v>
      </c>
      <c r="L2" s="9">
        <f>1/(Table68[[#This Row],[Thickness (m)]]/Table68[[#This Row],[Thermal conductivity (W/mK)]]+J3/K3)</f>
        <v>9.8130841121495322</v>
      </c>
    </row>
    <row r="3" spans="1:12" x14ac:dyDescent="0.25">
      <c r="A3" s="4">
        <v>2</v>
      </c>
      <c r="B3" s="4">
        <v>65</v>
      </c>
      <c r="C3" s="4">
        <v>1</v>
      </c>
      <c r="D3" s="66">
        <f>L2</f>
        <v>9.8130841121495322</v>
      </c>
      <c r="H3">
        <v>4</v>
      </c>
      <c r="I3" s="65" t="s">
        <v>149</v>
      </c>
      <c r="J3" s="65">
        <v>0.2</v>
      </c>
      <c r="K3" s="65">
        <v>2.1</v>
      </c>
    </row>
    <row r="4" spans="1:12" x14ac:dyDescent="0.25">
      <c r="A4" t="s">
        <v>48</v>
      </c>
      <c r="B4">
        <f>SUBTOTAL(109,Table8[Area (m2)])</f>
        <v>127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E11" sqref="E11"/>
    </sheetView>
  </sheetViews>
  <sheetFormatPr defaultRowHeight="15" x14ac:dyDescent="0.25"/>
  <cols>
    <col min="1" max="1" width="20.42578125" bestFit="1" customWidth="1"/>
    <col min="2" max="2" width="14.5703125" bestFit="1" customWidth="1"/>
    <col min="3" max="3" width="11.85546875" bestFit="1" customWidth="1"/>
    <col min="4" max="4" width="11.85546875" customWidth="1"/>
    <col min="5" max="5" width="13.5703125" bestFit="1" customWidth="1"/>
  </cols>
  <sheetData>
    <row r="1" spans="1:12" ht="45" x14ac:dyDescent="0.25">
      <c r="A1" s="6" t="s">
        <v>26</v>
      </c>
      <c r="B1" s="6" t="s">
        <v>16</v>
      </c>
      <c r="C1" s="6" t="s">
        <v>17</v>
      </c>
      <c r="D1" s="56" t="s">
        <v>14</v>
      </c>
      <c r="G1" s="1" t="s">
        <v>146</v>
      </c>
      <c r="H1" t="s">
        <v>142</v>
      </c>
      <c r="I1" t="s">
        <v>143</v>
      </c>
      <c r="J1" t="s">
        <v>91</v>
      </c>
      <c r="K1" t="s">
        <v>97</v>
      </c>
      <c r="L1" s="1" t="s">
        <v>14</v>
      </c>
    </row>
    <row r="2" spans="1:12" x14ac:dyDescent="0.25">
      <c r="A2" s="4">
        <v>1</v>
      </c>
      <c r="B2" s="4">
        <v>65</v>
      </c>
      <c r="C2" s="4">
        <v>1</v>
      </c>
      <c r="D2" s="69">
        <f>L2</f>
        <v>9.7619933060617345</v>
      </c>
      <c r="G2">
        <v>1</v>
      </c>
      <c r="H2">
        <v>1</v>
      </c>
      <c r="I2" s="68" t="s">
        <v>150</v>
      </c>
      <c r="J2" s="68">
        <v>1.7999999999999999E-2</v>
      </c>
      <c r="K2" s="68">
        <v>2.5</v>
      </c>
      <c r="L2" s="9">
        <f>1/(Table610[[#This Row],[Thickness (m)]]/Table610[[#This Row],[Thermal conductivity (W/mK)]]+J3/K3)</f>
        <v>9.7619933060617345</v>
      </c>
    </row>
    <row r="3" spans="1:12" x14ac:dyDescent="0.25">
      <c r="A3" s="9" t="s">
        <v>48</v>
      </c>
      <c r="B3" s="9">
        <f>SUBTOTAL(109,Table11[Area (m2)])</f>
        <v>65</v>
      </c>
      <c r="C3" s="9"/>
      <c r="D3" s="9"/>
      <c r="H3">
        <v>4</v>
      </c>
      <c r="I3" s="68" t="s">
        <v>149</v>
      </c>
      <c r="J3" s="68">
        <v>0.2</v>
      </c>
      <c r="K3" s="68">
        <v>2.1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opLeftCell="C1" workbookViewId="0">
      <selection activeCell="M15" sqref="M15"/>
    </sheetView>
  </sheetViews>
  <sheetFormatPr defaultRowHeight="15" x14ac:dyDescent="0.25"/>
  <cols>
    <col min="1" max="1" width="11.42578125" customWidth="1"/>
    <col min="2" max="2" width="32" bestFit="1" customWidth="1"/>
    <col min="3" max="3" width="16.5703125" customWidth="1"/>
    <col min="4" max="4" width="30.85546875" customWidth="1"/>
    <col min="6" max="6" width="11.5703125" bestFit="1" customWidth="1"/>
  </cols>
  <sheetData>
    <row r="1" spans="1:6" ht="15.75" thickBot="1" x14ac:dyDescent="0.3">
      <c r="A1" s="12" t="s">
        <v>13</v>
      </c>
      <c r="B1" s="41" t="s">
        <v>27</v>
      </c>
      <c r="C1" s="42" t="s">
        <v>91</v>
      </c>
      <c r="D1" s="42" t="s">
        <v>97</v>
      </c>
      <c r="E1" s="13" t="s">
        <v>43</v>
      </c>
      <c r="F1" s="14" t="s">
        <v>19</v>
      </c>
    </row>
    <row r="2" spans="1:6" ht="15.75" thickTop="1" x14ac:dyDescent="0.25">
      <c r="A2">
        <v>1</v>
      </c>
      <c r="B2" t="s">
        <v>92</v>
      </c>
      <c r="C2">
        <v>0.05</v>
      </c>
      <c r="D2">
        <v>2.1999999999999999E-2</v>
      </c>
      <c r="E2">
        <f>1/(C2/D2)</f>
        <v>0.43999999999999995</v>
      </c>
      <c r="F2">
        <v>8.84</v>
      </c>
    </row>
    <row r="3" spans="1:6" x14ac:dyDescent="0.25">
      <c r="A3">
        <v>2</v>
      </c>
      <c r="B3" t="s">
        <v>89</v>
      </c>
      <c r="C3">
        <v>0.05</v>
      </c>
      <c r="D3">
        <v>4.4999999999999998E-2</v>
      </c>
      <c r="E3" s="10">
        <f t="shared" ref="E3:E4" si="0">1/(C3/D3)</f>
        <v>0.89999999999999991</v>
      </c>
      <c r="F3">
        <v>6.96</v>
      </c>
    </row>
    <row r="4" spans="1:6" x14ac:dyDescent="0.25">
      <c r="A4">
        <v>3</v>
      </c>
      <c r="B4" t="s">
        <v>90</v>
      </c>
      <c r="C4">
        <v>0.05</v>
      </c>
      <c r="D4">
        <v>3.6999999999999998E-2</v>
      </c>
      <c r="E4">
        <f t="shared" si="0"/>
        <v>0.73999999999999988</v>
      </c>
      <c r="F4">
        <v>4.95</v>
      </c>
    </row>
    <row r="8" spans="1:6" x14ac:dyDescent="0.25">
      <c r="A8" t="s">
        <v>47</v>
      </c>
      <c r="B8" t="s">
        <v>132</v>
      </c>
      <c r="C8" t="s">
        <v>91</v>
      </c>
      <c r="D8" t="s">
        <v>97</v>
      </c>
      <c r="E8" t="s">
        <v>43</v>
      </c>
      <c r="F8" t="s">
        <v>137</v>
      </c>
    </row>
    <row r="9" spans="1:6" x14ac:dyDescent="0.25">
      <c r="A9" t="s">
        <v>139</v>
      </c>
      <c r="E9">
        <v>0</v>
      </c>
      <c r="F9">
        <v>0</v>
      </c>
    </row>
    <row r="10" spans="1:6" x14ac:dyDescent="0.25">
      <c r="A10" t="s">
        <v>140</v>
      </c>
      <c r="E10">
        <v>0</v>
      </c>
      <c r="F10">
        <v>0</v>
      </c>
    </row>
    <row r="11" spans="1:6" x14ac:dyDescent="0.25">
      <c r="A11" t="s">
        <v>141</v>
      </c>
      <c r="E11">
        <v>0</v>
      </c>
      <c r="F11">
        <v>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N22" sqref="N22"/>
    </sheetView>
  </sheetViews>
  <sheetFormatPr defaultRowHeight="15" x14ac:dyDescent="0.25"/>
  <cols>
    <col min="1" max="1" width="11.28515625" bestFit="1" customWidth="1"/>
    <col min="2" max="2" width="12.7109375" customWidth="1"/>
    <col min="3" max="3" width="20.7109375" customWidth="1"/>
    <col min="7" max="7" width="15.7109375" bestFit="1" customWidth="1"/>
    <col min="8" max="8" width="10" bestFit="1" customWidth="1"/>
    <col min="9" max="9" width="11" bestFit="1" customWidth="1"/>
  </cols>
  <sheetData>
    <row r="1" spans="1:9" ht="29.25" thickBot="1" x14ac:dyDescent="0.3">
      <c r="A1" s="6" t="s">
        <v>13</v>
      </c>
      <c r="B1" s="6" t="s">
        <v>46</v>
      </c>
      <c r="C1" s="6" t="s">
        <v>33</v>
      </c>
      <c r="D1" s="57" t="s">
        <v>99</v>
      </c>
      <c r="G1" s="41" t="s">
        <v>98</v>
      </c>
      <c r="H1" s="40" t="s">
        <v>99</v>
      </c>
      <c r="I1" s="40" t="s">
        <v>100</v>
      </c>
    </row>
    <row r="2" spans="1:9" ht="15.75" thickTop="1" x14ac:dyDescent="0.25">
      <c r="A2" s="4" t="s">
        <v>28</v>
      </c>
      <c r="B2" s="15">
        <v>2</v>
      </c>
      <c r="C2" s="15">
        <v>4</v>
      </c>
      <c r="D2">
        <v>100</v>
      </c>
      <c r="G2" t="s">
        <v>59</v>
      </c>
      <c r="H2" s="17">
        <v>20</v>
      </c>
      <c r="I2" s="34">
        <v>10</v>
      </c>
    </row>
    <row r="3" spans="1:9" x14ac:dyDescent="0.25">
      <c r="A3" s="4" t="s">
        <v>29</v>
      </c>
      <c r="B3" s="15">
        <v>1</v>
      </c>
      <c r="C3" s="15">
        <v>2</v>
      </c>
      <c r="D3">
        <v>80</v>
      </c>
      <c r="G3" t="s">
        <v>60</v>
      </c>
      <c r="H3" s="17">
        <v>24</v>
      </c>
      <c r="I3" s="34">
        <v>5</v>
      </c>
    </row>
    <row r="4" spans="1:9" x14ac:dyDescent="0.25">
      <c r="A4" s="4" t="s">
        <v>30</v>
      </c>
      <c r="B4" s="15">
        <v>1</v>
      </c>
      <c r="C4" s="15">
        <v>1</v>
      </c>
      <c r="D4">
        <v>80</v>
      </c>
      <c r="G4" t="s">
        <v>61</v>
      </c>
      <c r="H4" s="17">
        <v>18</v>
      </c>
      <c r="I4" s="34">
        <v>60</v>
      </c>
    </row>
    <row r="5" spans="1:9" x14ac:dyDescent="0.25">
      <c r="A5" s="4" t="s">
        <v>31</v>
      </c>
      <c r="B5" s="15">
        <v>2</v>
      </c>
      <c r="C5" s="15">
        <v>4</v>
      </c>
      <c r="D5">
        <v>100</v>
      </c>
    </row>
    <row r="6" spans="1:9" x14ac:dyDescent="0.25">
      <c r="A6" s="4" t="s">
        <v>32</v>
      </c>
      <c r="B6" s="15">
        <v>2</v>
      </c>
      <c r="C6" s="15">
        <v>2</v>
      </c>
      <c r="D6">
        <v>100</v>
      </c>
    </row>
    <row r="7" spans="1:9" x14ac:dyDescent="0.25">
      <c r="A7" s="9" t="s">
        <v>48</v>
      </c>
      <c r="B7" s="30">
        <f>SUBTOTAL(109,Table17[Number])</f>
        <v>8</v>
      </c>
      <c r="C7" s="30">
        <f>SUBTOTAL(109,Table17[Daily usage time (h)])</f>
        <v>13</v>
      </c>
      <c r="D7" s="9">
        <f>SUBTOTAL(109,Table17[Power (W)])</f>
        <v>460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7" workbookViewId="0">
      <selection activeCell="H17" sqref="H17"/>
    </sheetView>
  </sheetViews>
  <sheetFormatPr defaultRowHeight="15" x14ac:dyDescent="0.25"/>
  <cols>
    <col min="1" max="1" width="18.5703125" customWidth="1"/>
    <col min="2" max="2" width="26.5703125" customWidth="1"/>
    <col min="3" max="3" width="28.28515625" bestFit="1" customWidth="1"/>
    <col min="4" max="4" width="12.140625" customWidth="1"/>
    <col min="5" max="5" width="13.5703125" customWidth="1"/>
    <col min="7" max="7" width="14.5703125" bestFit="1" customWidth="1"/>
    <col min="8" max="8" width="30.140625" bestFit="1" customWidth="1"/>
    <col min="9" max="9" width="32.42578125" customWidth="1"/>
    <col min="10" max="10" width="23.7109375" bestFit="1" customWidth="1"/>
    <col min="11" max="11" width="21" bestFit="1" customWidth="1"/>
  </cols>
  <sheetData>
    <row r="1" spans="1:11" ht="15.75" thickBot="1" x14ac:dyDescent="0.3">
      <c r="A1" s="16" t="s">
        <v>13</v>
      </c>
      <c r="B1" s="16" t="s">
        <v>46</v>
      </c>
      <c r="H1" s="52" t="s">
        <v>133</v>
      </c>
      <c r="I1" s="53" t="s">
        <v>99</v>
      </c>
      <c r="J1" s="53" t="s">
        <v>102</v>
      </c>
    </row>
    <row r="2" spans="1:11" ht="15.75" thickTop="1" x14ac:dyDescent="0.25">
      <c r="A2" s="4" t="s">
        <v>34</v>
      </c>
      <c r="B2" s="4">
        <v>1</v>
      </c>
      <c r="H2" s="49" t="s">
        <v>62</v>
      </c>
      <c r="I2" s="25">
        <v>150</v>
      </c>
      <c r="J2" s="4">
        <v>4</v>
      </c>
    </row>
    <row r="3" spans="1:11" ht="15.75" thickBot="1" x14ac:dyDescent="0.3">
      <c r="A3" s="4" t="s">
        <v>32</v>
      </c>
      <c r="B3" s="4">
        <v>1</v>
      </c>
    </row>
    <row r="4" spans="1:11" ht="15.75" thickBot="1" x14ac:dyDescent="0.3">
      <c r="A4" s="4" t="s">
        <v>44</v>
      </c>
      <c r="B4" s="4">
        <v>1</v>
      </c>
      <c r="H4" s="58" t="s">
        <v>134</v>
      </c>
      <c r="I4" s="53" t="s">
        <v>99</v>
      </c>
      <c r="J4" s="53" t="s">
        <v>102</v>
      </c>
    </row>
    <row r="5" spans="1:11" ht="15.75" thickTop="1" x14ac:dyDescent="0.25">
      <c r="A5" s="4" t="s">
        <v>45</v>
      </c>
      <c r="B5" s="4">
        <v>1</v>
      </c>
      <c r="H5" s="49" t="s">
        <v>64</v>
      </c>
      <c r="I5" s="25">
        <v>12000</v>
      </c>
      <c r="J5" s="7">
        <v>0.5</v>
      </c>
    </row>
    <row r="6" spans="1:11" ht="15.75" thickBot="1" x14ac:dyDescent="0.3"/>
    <row r="7" spans="1:11" ht="15" customHeight="1" thickBot="1" x14ac:dyDescent="0.3">
      <c r="A7" s="39" t="s">
        <v>101</v>
      </c>
      <c r="B7" s="40" t="s">
        <v>99</v>
      </c>
      <c r="C7" s="40" t="s">
        <v>102</v>
      </c>
      <c r="D7" s="40" t="s">
        <v>100</v>
      </c>
      <c r="H7" s="58" t="s">
        <v>135</v>
      </c>
      <c r="I7" s="53" t="s">
        <v>81</v>
      </c>
      <c r="J7" s="53" t="s">
        <v>80</v>
      </c>
      <c r="K7" s="53" t="s">
        <v>105</v>
      </c>
    </row>
    <row r="8" spans="1:11" ht="15.75" thickTop="1" x14ac:dyDescent="0.25">
      <c r="A8" t="s">
        <v>62</v>
      </c>
      <c r="B8" s="17">
        <v>120</v>
      </c>
      <c r="C8" s="4">
        <v>4</v>
      </c>
      <c r="D8" s="26">
        <v>339</v>
      </c>
      <c r="H8" s="49" t="s">
        <v>67</v>
      </c>
      <c r="I8" s="21">
        <v>2</v>
      </c>
      <c r="J8" s="7">
        <v>0.5</v>
      </c>
      <c r="K8" s="5">
        <v>0.7</v>
      </c>
    </row>
    <row r="9" spans="1:11" ht="15.75" thickBot="1" x14ac:dyDescent="0.3">
      <c r="A9" t="s">
        <v>63</v>
      </c>
      <c r="B9" s="17">
        <v>52</v>
      </c>
      <c r="C9" s="4">
        <v>4</v>
      </c>
      <c r="D9" s="26">
        <v>429</v>
      </c>
    </row>
    <row r="10" spans="1:11" ht="29.25" thickBot="1" x14ac:dyDescent="0.3">
      <c r="A10" t="s">
        <v>79</v>
      </c>
      <c r="B10" s="17">
        <v>58</v>
      </c>
      <c r="C10" s="4">
        <v>4</v>
      </c>
      <c r="D10" s="28">
        <v>400</v>
      </c>
      <c r="H10" s="58" t="s">
        <v>136</v>
      </c>
      <c r="I10" s="55" t="s">
        <v>88</v>
      </c>
      <c r="J10" s="55" t="s">
        <v>105</v>
      </c>
    </row>
    <row r="11" spans="1:11" ht="16.5" thickTop="1" thickBot="1" x14ac:dyDescent="0.3">
      <c r="C11" s="4"/>
      <c r="H11" s="49" t="s">
        <v>82</v>
      </c>
      <c r="I11" s="21">
        <v>1</v>
      </c>
      <c r="J11" s="5">
        <v>0.7</v>
      </c>
    </row>
    <row r="12" spans="1:11" ht="29.25" thickBot="1" x14ac:dyDescent="0.3">
      <c r="A12" s="41" t="s">
        <v>103</v>
      </c>
      <c r="B12" s="40" t="s">
        <v>99</v>
      </c>
      <c r="C12" s="40" t="s">
        <v>102</v>
      </c>
      <c r="D12" s="40" t="s">
        <v>100</v>
      </c>
    </row>
    <row r="13" spans="1:11" ht="15.75" thickTop="1" x14ac:dyDescent="0.25">
      <c r="A13" s="4" t="s">
        <v>64</v>
      </c>
      <c r="B13" s="25">
        <v>9530</v>
      </c>
      <c r="C13" s="18">
        <v>0.5</v>
      </c>
      <c r="D13" s="25">
        <v>500</v>
      </c>
    </row>
    <row r="14" spans="1:11" x14ac:dyDescent="0.25">
      <c r="A14" s="4" t="s">
        <v>65</v>
      </c>
      <c r="B14" s="25">
        <v>10475</v>
      </c>
      <c r="C14" s="18">
        <v>0.5</v>
      </c>
      <c r="D14" s="25">
        <v>400</v>
      </c>
    </row>
    <row r="15" spans="1:11" x14ac:dyDescent="0.25">
      <c r="A15" s="3" t="s">
        <v>66</v>
      </c>
      <c r="B15" s="27">
        <v>10000</v>
      </c>
      <c r="C15" s="18">
        <v>0.5</v>
      </c>
      <c r="D15" s="27">
        <v>450</v>
      </c>
    </row>
    <row r="16" spans="1:11" ht="15.75" thickBot="1" x14ac:dyDescent="0.3"/>
    <row r="17" spans="1:5" ht="29.25" thickBot="1" x14ac:dyDescent="0.3">
      <c r="A17" s="41" t="s">
        <v>104</v>
      </c>
      <c r="B17" s="42" t="s">
        <v>81</v>
      </c>
      <c r="C17" s="40" t="s">
        <v>80</v>
      </c>
      <c r="D17" s="40" t="s">
        <v>105</v>
      </c>
      <c r="E17" s="40" t="s">
        <v>100</v>
      </c>
    </row>
    <row r="18" spans="1:5" ht="15.75" thickTop="1" x14ac:dyDescent="0.25">
      <c r="A18" s="4" t="s">
        <v>67</v>
      </c>
      <c r="B18" s="21">
        <v>1.05</v>
      </c>
      <c r="C18" s="18">
        <v>0.5</v>
      </c>
      <c r="D18" s="29">
        <v>0.7</v>
      </c>
      <c r="E18" s="25">
        <v>300</v>
      </c>
    </row>
    <row r="19" spans="1:5" x14ac:dyDescent="0.25">
      <c r="A19" s="4" t="s">
        <v>85</v>
      </c>
      <c r="B19" s="21">
        <v>0.73</v>
      </c>
      <c r="C19" s="18">
        <v>0.5</v>
      </c>
      <c r="D19" s="29">
        <v>0.7</v>
      </c>
      <c r="E19" s="25">
        <v>400</v>
      </c>
    </row>
    <row r="20" spans="1:5" x14ac:dyDescent="0.25">
      <c r="A20" s="4" t="s">
        <v>86</v>
      </c>
      <c r="B20" s="22">
        <v>0.79</v>
      </c>
      <c r="C20" s="18">
        <v>0.5</v>
      </c>
      <c r="D20" s="29">
        <v>0.7</v>
      </c>
      <c r="E20" s="27">
        <v>384</v>
      </c>
    </row>
    <row r="21" spans="1:5" ht="15.75" thickBot="1" x14ac:dyDescent="0.3"/>
    <row r="22" spans="1:5" ht="29.25" thickBot="1" x14ac:dyDescent="0.3">
      <c r="A22" s="41" t="s">
        <v>106</v>
      </c>
      <c r="B22" s="42" t="s">
        <v>88</v>
      </c>
      <c r="C22" s="42" t="s">
        <v>105</v>
      </c>
      <c r="D22" s="42" t="s">
        <v>100</v>
      </c>
    </row>
    <row r="23" spans="1:5" ht="15.75" thickTop="1" x14ac:dyDescent="0.25">
      <c r="A23" s="4" t="s">
        <v>82</v>
      </c>
      <c r="B23" s="21">
        <v>0.51</v>
      </c>
      <c r="C23" s="29">
        <v>0.7</v>
      </c>
      <c r="D23" s="25">
        <v>345</v>
      </c>
    </row>
    <row r="24" spans="1:5" x14ac:dyDescent="0.25">
      <c r="A24" s="4" t="s">
        <v>83</v>
      </c>
      <c r="B24" s="21">
        <v>0.42</v>
      </c>
      <c r="C24" s="29">
        <v>0.7</v>
      </c>
      <c r="D24" s="25">
        <v>400</v>
      </c>
    </row>
    <row r="25" spans="1:5" x14ac:dyDescent="0.25">
      <c r="A25" s="4" t="s">
        <v>84</v>
      </c>
      <c r="B25" s="21">
        <v>0.5</v>
      </c>
      <c r="C25" s="29">
        <v>0.7</v>
      </c>
      <c r="D25" s="25">
        <v>370</v>
      </c>
    </row>
  </sheetData>
  <pageMargins left="0.7" right="0.7" top="0.75" bottom="0.75" header="0.3" footer="0.3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General</vt:lpstr>
      <vt:lpstr>Doors</vt:lpstr>
      <vt:lpstr>Windows</vt:lpstr>
      <vt:lpstr>Walls</vt:lpstr>
      <vt:lpstr>Floor</vt:lpstr>
      <vt:lpstr>Ceiling</vt:lpstr>
      <vt:lpstr>Insulation</vt:lpstr>
      <vt:lpstr>Lights</vt:lpstr>
      <vt:lpstr>Appliances</vt:lpstr>
      <vt:lpstr>Heating_System</vt:lpstr>
      <vt:lpstr>Cooling</vt:lpstr>
      <vt:lpstr>Heating_Cooling</vt:lpstr>
      <vt:lpstr>Heating_DHW</vt:lpstr>
      <vt:lpstr>DHW</vt:lpstr>
      <vt:lpstr>SLC</vt:lpstr>
      <vt:lpstr>PV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</dc:creator>
  <cp:lastModifiedBy>Marios - LIEE</cp:lastModifiedBy>
  <dcterms:created xsi:type="dcterms:W3CDTF">2013-06-24T10:55:46Z</dcterms:created>
  <dcterms:modified xsi:type="dcterms:W3CDTF">2014-09-25T14:48:23Z</dcterms:modified>
</cp:coreProperties>
</file>