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oveis Bonafe\Documents\comissao\"/>
    </mc:Choice>
  </mc:AlternateContent>
  <xr:revisionPtr revIDLastSave="0" documentId="13_ncr:1_{B09F7176-FA7B-4CCE-9B41-46F9A140D60D}" xr6:coauthVersionLast="47" xr6:coauthVersionMax="47" xr10:uidLastSave="{00000000-0000-0000-0000-000000000000}"/>
  <bookViews>
    <workbookView xWindow="0" yWindow="720" windowWidth="26925" windowHeight="14880" xr2:uid="{00000000-000D-0000-FFFF-FFFF00000000}"/>
  </bookViews>
  <sheets>
    <sheet name="João Luis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4" l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4" i="4"/>
  <c r="K1" i="4" l="1"/>
  <c r="J6" i="4" l="1"/>
  <c r="K6" i="4" s="1"/>
  <c r="J7" i="4"/>
  <c r="K7" i="4" s="1"/>
  <c r="J8" i="4"/>
  <c r="K8" i="4" s="1"/>
  <c r="J11" i="4"/>
  <c r="K11" i="4" s="1"/>
  <c r="J12" i="4"/>
  <c r="K12" i="4" s="1"/>
  <c r="J15" i="4"/>
  <c r="K15" i="4" s="1"/>
  <c r="J16" i="4"/>
  <c r="K16" i="4" s="1"/>
  <c r="J19" i="4"/>
  <c r="K19" i="4" s="1"/>
  <c r="J20" i="4"/>
  <c r="K20" i="4" s="1"/>
  <c r="J24" i="4"/>
  <c r="K24" i="4" s="1"/>
  <c r="J28" i="4"/>
  <c r="K28" i="4" s="1"/>
  <c r="J32" i="4"/>
  <c r="K32" i="4" s="1"/>
  <c r="J4" i="4"/>
  <c r="J9" i="4"/>
  <c r="K9" i="4" s="1"/>
  <c r="J10" i="4"/>
  <c r="K10" i="4" s="1"/>
  <c r="J13" i="4"/>
  <c r="K13" i="4" s="1"/>
  <c r="J14" i="4"/>
  <c r="K14" i="4" s="1"/>
  <c r="J21" i="4"/>
  <c r="K21" i="4" s="1"/>
  <c r="J22" i="4"/>
  <c r="K22" i="4" s="1"/>
  <c r="J23" i="4"/>
  <c r="K23" i="4" s="1"/>
  <c r="J25" i="4"/>
  <c r="K25" i="4" s="1"/>
  <c r="J26" i="4"/>
  <c r="K26" i="4" s="1"/>
  <c r="J27" i="4"/>
  <c r="K27" i="4" s="1"/>
  <c r="J29" i="4"/>
  <c r="K29" i="4" s="1"/>
  <c r="J30" i="4"/>
  <c r="K30" i="4" s="1"/>
  <c r="J31" i="4"/>
  <c r="K31" i="4" s="1"/>
  <c r="J34" i="4"/>
  <c r="K34" i="4" s="1"/>
  <c r="J35" i="4"/>
  <c r="K35" i="4" s="1"/>
  <c r="J36" i="4"/>
  <c r="K36" i="4" s="1"/>
  <c r="J37" i="4"/>
  <c r="K37" i="4" s="1"/>
  <c r="J38" i="4"/>
  <c r="K38" i="4" s="1"/>
  <c r="J39" i="4"/>
  <c r="K39" i="4" s="1"/>
  <c r="J40" i="4"/>
  <c r="K40" i="4" s="1"/>
  <c r="J41" i="4"/>
  <c r="K41" i="4" s="1"/>
  <c r="J42" i="4"/>
  <c r="K42" i="4" s="1"/>
  <c r="J43" i="4"/>
  <c r="K43" i="4" s="1"/>
  <c r="J44" i="4"/>
  <c r="K44" i="4" s="1"/>
  <c r="J45" i="4"/>
  <c r="K45" i="4" s="1"/>
  <c r="J46" i="4"/>
  <c r="K46" i="4" s="1"/>
  <c r="J47" i="4"/>
  <c r="K47" i="4" s="1"/>
  <c r="J48" i="4"/>
  <c r="K48" i="4" s="1"/>
  <c r="J49" i="4"/>
  <c r="K49" i="4" s="1"/>
  <c r="J50" i="4"/>
  <c r="K50" i="4" s="1"/>
  <c r="J33" i="4"/>
  <c r="K33" i="4" s="1"/>
  <c r="J18" i="4"/>
  <c r="K18" i="4" s="1"/>
  <c r="J17" i="4"/>
  <c r="K17" i="4" s="1"/>
  <c r="J5" i="4"/>
  <c r="K5" i="4" s="1"/>
  <c r="K4" i="4" l="1"/>
  <c r="J51" i="4"/>
  <c r="L51" i="4"/>
  <c r="A55" i="4" l="1"/>
</calcChain>
</file>

<file path=xl/sharedStrings.xml><?xml version="1.0" encoding="utf-8"?>
<sst xmlns="http://schemas.openxmlformats.org/spreadsheetml/2006/main" count="43" uniqueCount="41">
  <si>
    <t>Data</t>
  </si>
  <si>
    <t>Nº Pedido</t>
  </si>
  <si>
    <t>Nome cliente</t>
  </si>
  <si>
    <t>Prazo</t>
  </si>
  <si>
    <t>Frete + Prazo</t>
  </si>
  <si>
    <t>% Comissão</t>
  </si>
  <si>
    <t>Valor Comissão</t>
  </si>
  <si>
    <t>Pagamento</t>
  </si>
  <si>
    <t>TOTAL</t>
  </si>
  <si>
    <t>Pedidos João Luis  - Comissão 5%</t>
  </si>
  <si>
    <t>Valor Pedido</t>
  </si>
  <si>
    <t>Ref. Comissao</t>
  </si>
  <si>
    <t>Nº Romaneio</t>
  </si>
  <si>
    <t>AQUARIUS</t>
  </si>
  <si>
    <t>TOTAL COMISSÃO + AQUARIUS</t>
  </si>
  <si>
    <t>19977</t>
  </si>
  <si>
    <t>74329</t>
  </si>
  <si>
    <t>CAMPOS DO JORDAO - KORINGA - ELETROMÓVEIS</t>
  </si>
  <si>
    <t>30/60/90/120</t>
  </si>
  <si>
    <t>19950</t>
  </si>
  <si>
    <t>74327</t>
  </si>
  <si>
    <t xml:space="preserve">TAUBATE - SABINO E BANDEIRA LTDA ME </t>
  </si>
  <si>
    <t>30/45</t>
  </si>
  <si>
    <t>19947</t>
  </si>
  <si>
    <t>74322</t>
  </si>
  <si>
    <t>TAUBATE - GRUPO MENDES</t>
  </si>
  <si>
    <t>30/60</t>
  </si>
  <si>
    <t>19983</t>
  </si>
  <si>
    <t>74331</t>
  </si>
  <si>
    <t>UBATUBA - XUXU MOVEIS</t>
  </si>
  <si>
    <t>19968</t>
  </si>
  <si>
    <t>74330</t>
  </si>
  <si>
    <t xml:space="preserve">UBATUBA - MOVEIS TEIXEIRA LEITE LTDA </t>
  </si>
  <si>
    <t>30/60/90/120/150</t>
  </si>
  <si>
    <t/>
  </si>
  <si>
    <t>74361</t>
  </si>
  <si>
    <t>UBATUBA - MOVEIS PARANA LTDA ME</t>
  </si>
  <si>
    <t>19991</t>
  </si>
  <si>
    <t>74343</t>
  </si>
  <si>
    <t>UBATUBA - DAIANE SILVA DE ALMEIDA MOVEIS ME</t>
  </si>
  <si>
    <t>30/60/90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</si>
</sst>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&quot;R$&quot;\ #,##0.00;[Red]&quot;R$&quot;\ #,##0.00"/>
    <numFmt numFmtId="165" formatCode="#,##0.00;[Red]#,##0.00"/>
    <numFmt numFmtId="166" formatCode="&quot;R$&quot;\ #,##0.00"/>
    <numFmt numFmtId="167" formatCode="mmmm\,\ yyyy;@"/>
    <numFmt numFmtId="168" formatCode="0&quot;%&quot;"/>
    <numFmt numFmtId="169" formatCode="dd\-mm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0"/>
      <name val="Calibri Light"/>
      <family val="1"/>
      <scheme val="major"/>
    </font>
    <font>
      <b/>
      <sz val="20"/>
      <color rgb="FFFF0000"/>
      <name val="Calibri"/>
      <family val="2"/>
      <scheme val="minor"/>
    </font>
    <font>
      <b/>
      <sz val="16"/>
      <color theme="0"/>
      <name val="Calibri Light"/>
      <family val="2"/>
      <scheme val="major"/>
    </font>
    <font>
      <b/>
      <sz val="14"/>
      <color theme="0"/>
      <name val="Calibri Light"/>
      <family val="2"/>
      <scheme val="major"/>
    </font>
    <font>
      <b/>
      <sz val="20"/>
      <color theme="0"/>
      <name val="Calibri Light"/>
      <family val="2"/>
      <scheme val="maj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47">
    <xf numFmtId="0" fontId="0" fillId="0" borderId="0" xfId="0"/>
    <xf numFmtId="0" fontId="0" fillId="0" borderId="0" xfId="0" applyNumberFormat="1"/>
    <xf numFmtId="10" fontId="0" fillId="0" borderId="0" xfId="0" applyNumberFormat="1"/>
    <xf numFmtId="0" fontId="1" fillId="0" borderId="0" xfId="0" applyFont="1"/>
    <xf numFmtId="10" fontId="1" fillId="0" borderId="0" xfId="0" applyNumberFormat="1" applyFont="1"/>
    <xf numFmtId="0" fontId="2" fillId="0" borderId="0" xfId="0" applyNumberFormat="1" applyFont="1"/>
    <xf numFmtId="0" fontId="2" fillId="0" borderId="0" xfId="0" applyFont="1"/>
    <xf numFmtId="164" fontId="1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49" fontId="3" fillId="0" borderId="1" xfId="0" applyNumberFormat="1" applyFont="1" applyBorder="1" applyAlignment="1">
      <alignment horizontal="left"/>
    </xf>
    <xf numFmtId="0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0" xfId="0" applyNumberFormat="1" applyFont="1"/>
    <xf numFmtId="0" fontId="4" fillId="0" borderId="0" xfId="0" applyFont="1"/>
    <xf numFmtId="10" fontId="4" fillId="0" borderId="0" xfId="0" applyNumberFormat="1" applyFont="1"/>
    <xf numFmtId="164" fontId="4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6" fillId="2" borderId="1" xfId="1" applyNumberFormat="1" applyFont="1" applyFill="1" applyBorder="1" applyAlignment="1">
      <alignment horizontal="center" vertical="center"/>
    </xf>
    <xf numFmtId="49" fontId="8" fillId="2" borderId="1" xfId="1" applyNumberFormat="1" applyFont="1" applyFill="1" applyBorder="1" applyAlignment="1">
      <alignment horizontal="center" vertical="center"/>
    </xf>
    <xf numFmtId="167" fontId="8" fillId="2" borderId="1" xfId="1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left"/>
    </xf>
    <xf numFmtId="0" fontId="3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8" fillId="2" borderId="1" xfId="1" applyFont="1" applyFill="1" applyBorder="1" applyAlignment="1">
      <alignment horizontal="center" vertical="center"/>
    </xf>
    <xf numFmtId="0" fontId="8" fillId="2" borderId="1" xfId="1" applyNumberFormat="1" applyFont="1" applyFill="1" applyBorder="1" applyAlignment="1">
      <alignment horizontal="center" vertical="center"/>
    </xf>
    <xf numFmtId="49" fontId="9" fillId="2" borderId="1" xfId="1" applyNumberFormat="1" applyFont="1" applyFill="1" applyBorder="1" applyAlignment="1">
      <alignment horizontal="center" vertical="center"/>
    </xf>
    <xf numFmtId="164" fontId="9" fillId="2" borderId="1" xfId="1" applyNumberFormat="1" applyFont="1" applyFill="1" applyBorder="1" applyAlignment="1">
      <alignment horizontal="center" vertical="center"/>
    </xf>
    <xf numFmtId="10" fontId="9" fillId="2" borderId="1" xfId="1" applyNumberFormat="1" applyFont="1" applyFill="1" applyBorder="1" applyAlignment="1">
      <alignment horizontal="center" vertical="center"/>
    </xf>
    <xf numFmtId="165" fontId="8" fillId="2" borderId="1" xfId="1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168" fontId="3" fillId="0" borderId="1" xfId="0" applyNumberFormat="1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44" fontId="3" fillId="3" borderId="1" xfId="0" applyNumberFormat="1" applyFont="1" applyFill="1" applyBorder="1" applyAlignment="1">
      <alignment horizontal="left"/>
    </xf>
    <xf numFmtId="44" fontId="3" fillId="0" borderId="1" xfId="0" applyNumberFormat="1" applyFont="1" applyBorder="1" applyAlignment="1">
      <alignment horizontal="right"/>
    </xf>
    <xf numFmtId="44" fontId="3" fillId="3" borderId="2" xfId="0" applyNumberFormat="1" applyFont="1" applyFill="1" applyBorder="1" applyAlignment="1">
      <alignment horizontal="right"/>
    </xf>
    <xf numFmtId="44" fontId="3" fillId="3" borderId="1" xfId="0" applyNumberFormat="1" applyFont="1" applyFill="1" applyBorder="1" applyAlignment="1">
      <alignment horizontal="right"/>
    </xf>
    <xf numFmtId="44" fontId="5" fillId="3" borderId="2" xfId="0" applyNumberFormat="1" applyFont="1" applyFill="1" applyBorder="1" applyAlignment="1">
      <alignment horizontal="right"/>
    </xf>
    <xf numFmtId="44" fontId="3" fillId="0" borderId="2" xfId="0" applyNumberFormat="1" applyFont="1" applyBorder="1" applyAlignment="1">
      <alignment horizontal="right"/>
    </xf>
    <xf numFmtId="169" fontId="3" fillId="0" borderId="2" xfId="0" applyNumberFormat="1" applyFont="1" applyBorder="1" applyAlignment="1">
      <alignment horizontal="left"/>
    </xf>
    <xf numFmtId="2" fontId="3" fillId="3" borderId="2" xfId="0" applyNumberFormat="1" applyFont="1" applyFill="1" applyBorder="1" applyAlignment="1">
      <alignment horizontal="left"/>
    </xf>
    <xf numFmtId="0" fontId="10" fillId="2" borderId="3" xfId="1" applyNumberFormat="1" applyFont="1" applyFill="1" applyBorder="1" applyAlignment="1">
      <alignment horizontal="center" vertical="center" shrinkToFit="1"/>
    </xf>
    <xf numFmtId="0" fontId="10" fillId="2" borderId="4" xfId="1" applyNumberFormat="1" applyFont="1" applyFill="1" applyBorder="1" applyAlignment="1">
      <alignment horizontal="center" vertical="center" shrinkToFit="1"/>
    </xf>
    <xf numFmtId="166" fontId="7" fillId="3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Título 2" xfId="1" builtinId="17"/>
  </cellStyles>
  <dxfs count="0"/>
  <tableStyles count="0" defaultTableStyle="TableStyleMedium2" defaultPivotStyle="PivotStyleLight16"/>
  <colors>
    <mruColors>
      <color rgb="FFFFFFFF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A311C-6D72-4656-83B0-4357630872F2}">
  <sheetPr>
    <pageSetUpPr fitToPage="1"/>
  </sheetPr>
  <dimension ref="A1:M55"/>
  <sheetViews>
    <sheetView tabSelected="1" zoomScale="90" zoomScaleNormal="90" workbookViewId="0">
      <selection activeCell="A4" sqref="A4:F10"/>
    </sheetView>
  </sheetViews>
  <sheetFormatPr defaultRowHeight="15" x14ac:dyDescent="0.25"/>
  <cols>
    <col min="1" max="1" width="10.85546875" style="1" bestFit="1" customWidth="1" collapsed="1"/>
    <col min="2" max="2" width="16" style="1" bestFit="1" customWidth="1" collapsed="1"/>
    <col min="3" max="3" width="20.42578125" style="1" bestFit="1" customWidth="1" collapsed="1"/>
    <col min="4" max="4" width="69.7109375" bestFit="1" customWidth="1" collapsed="1"/>
    <col min="5" max="5" width="26.42578125" style="20" bestFit="1" customWidth="1" collapsed="1"/>
    <col min="6" max="6" width="17.7109375" style="10" bestFit="1" customWidth="1" collapsed="1"/>
    <col min="7" max="7" width="18" style="2" bestFit="1" customWidth="1" collapsed="1"/>
    <col min="8" max="8" width="20.28515625" style="8" bestFit="1" customWidth="1" collapsed="1"/>
    <col min="9" max="9" width="16.42578125" style="2" bestFit="1" customWidth="1" collapsed="1"/>
    <col min="10" max="10" width="20.85546875" style="8" bestFit="1" customWidth="1" collapsed="1"/>
    <col min="11" max="12" width="26.7109375" customWidth="1" collapsed="1"/>
    <col min="13" max="13" width="19.7109375" customWidth="1" collapsed="1"/>
  </cols>
  <sheetData>
    <row r="1" spans="1:12" ht="21" x14ac:dyDescent="0.3">
      <c r="A1"/>
      <c r="B1" s="5"/>
      <c r="C1" s="5"/>
      <c r="D1" s="27" t="s">
        <v>9</v>
      </c>
      <c r="E1" s="18"/>
      <c r="F1" s="9"/>
      <c r="I1" s="4"/>
      <c r="J1" s="7"/>
      <c r="K1" s="23">
        <f ca="1">TODAY()</f>
        <v>45803</v>
      </c>
      <c r="L1" s="3"/>
    </row>
    <row r="2" spans="1:12" ht="18.75" x14ac:dyDescent="0.3">
      <c r="A2"/>
      <c r="B2" s="5"/>
      <c r="C2" s="5"/>
      <c r="D2" s="6"/>
      <c r="E2" s="18"/>
      <c r="F2" s="9"/>
      <c r="G2" s="4"/>
      <c r="H2" s="7"/>
      <c r="I2" s="4"/>
      <c r="J2" s="7"/>
      <c r="K2" s="3"/>
      <c r="L2" s="3"/>
    </row>
    <row r="3" spans="1:12" ht="21" x14ac:dyDescent="0.25">
      <c r="A3" s="22" t="s">
        <v>0</v>
      </c>
      <c r="B3" s="28" t="s">
        <v>1</v>
      </c>
      <c r="C3" s="21" t="s">
        <v>12</v>
      </c>
      <c r="D3" s="28" t="s">
        <v>2</v>
      </c>
      <c r="E3" s="29" t="s">
        <v>3</v>
      </c>
      <c r="F3" s="30" t="s">
        <v>10</v>
      </c>
      <c r="G3" s="31" t="s">
        <v>4</v>
      </c>
      <c r="H3" s="30" t="s">
        <v>11</v>
      </c>
      <c r="I3" s="31" t="s">
        <v>5</v>
      </c>
      <c r="J3" s="30" t="s">
        <v>6</v>
      </c>
      <c r="K3" s="32" t="s">
        <v>7</v>
      </c>
      <c r="L3" s="32" t="s">
        <v>13</v>
      </c>
    </row>
    <row r="4" spans="1:12" ht="21" x14ac:dyDescent="0.35">
      <c r="A4" s="42">
        <v>45775</v>
      </c>
      <c r="B4" s="24" t="s">
        <v>15</v>
      </c>
      <c r="C4" s="25" t="s">
        <v>16</v>
      </c>
      <c r="D4" s="26" t="s">
        <v>17</v>
      </c>
      <c r="E4" s="24" t="s">
        <v>18</v>
      </c>
      <c r="F4" s="43">
        <v>13813.599999999999</v>
      </c>
      <c r="G4" s="34">
        <v>-5</v>
      </c>
      <c r="H4" s="37">
        <f>IFERROR(F4-F4*((IF(AND(B4="AQUARIUS",E4="0"),5,IF(AND(B4&lt;&gt;"AQUARIUS",E4="0"),0,IF(AND(B4="AQUARIUS",E4="30"),7,IF(AND(B4&lt;&gt;"AQUARIUS",E4="30"),2,IF(AND(B4="AQUARIUS",E4="30/60"),9,IF(AND(B4&lt;&gt;"AQUARIUS",E4="30/60"),4,IF(AND(B4="AQUARIUS",E4="30/60/90"),10,IF(AND(B4&lt;&gt;"AQUARIUS",E4="30/60/90"),5,IF(AND(B4="AQUARIUS",E4="30/60/90/120"),12,IF(AND(B4&lt;&gt;"AQUARIUS",E4="30/60/90/120"),7,IF(AND(B4="AQUARIUS",E4="75"),12,IF(AND(B4&lt;&gt;"AQUARIUS",E4="75"),7,IF(AND(B4="AQUARIUS",E4="20/40"),7,IF(AND(B4&lt;&gt;"AQUARIUS",E4="20/40"),2,IF(AND(B4="AQUARIUS",E4="15/30/45"),7,IF(AND(B4&lt;&gt;"AQUARIUS",E4="15/30/45"),2,IF(AND(B4="AQUARIUS",E4="45/75"),12,IF(AND(B4&lt;&gt;"AQUARIUS",E4="45/75"),7,IF(AND(B4="AQUARIUS",E4="30/30"),7,IF(AND(B4&lt;&gt;"AQUARIUS",E4="30/30"),2,IF(AND(B4="AQUARIUS",E4="20"),5,IF(AND(B4&lt;&gt;"AQUARIUS",E4="20"),0,IF(AND(B4="AQUARIUS",E4="20/40/60"),9,IF(AND(B4&lt;&gt;"AQUARIUS",E4="20/40/60"),4,IF(AND(B4="AQUARIUS",E4="30/45"),9,IF(AND(B4&lt;&gt;"AQUARIUS",E4="30/45"),4,IF(AND(B4="AQUARIUS",E4="35"),7,IF(AND(B4&lt;&gt;"AQUARIUS",E4="35"),2,IF(AND(B4="AQUARIUS",E4="10/10"),5,IF(AND(B4&lt;&gt;"AQUARIUS",E4="10/10"),0,IF(AND(B4="AQUARIUS",E4="10"),5,IF(AND(B4&lt;&gt;"AQUARIUS",E4="10"),0,IF(AND(B4="AQUARIUS",E4="15"),5,IF(AND(B4&lt;&gt;"AQUARIUS",E4="15"),0,IF(AND(B4="AQUARIUS",E4="60/90"),12,IF(AND(B4&lt;&gt;"AQUARIUS",E4="60/90"),7,IF(AND(B4="AQUARIUS",E4="30/45/60"),9,IF(AND(B4&lt;&gt;"AQUARIUS",E4="30/45/60"),4,IF(AND(B4="AQUARIUS",E4="60"),9,IF(AND(B4&lt;&gt;"AQUARIUS",E4="60"),4,IF(AND(B4="AQUARIUS",E4="15/30/45/60/75/90"),10,IF(AND(B4&lt;&gt;"AQUARIUS",E4="15/30/45/60/75/90"),5,IF(AND(B4="AQUARIUS",E4="60/90/120"),12,IF(AND(B4&lt;&gt;"AQUARIUS",E4="60/90/120"),7,IF(AND(B4="AQUARIUS",E4="25/50/75/100/125/150"),12,IF(AND(B4&lt;&gt;"AQUARIUS",E4="25/50/75/100/125/150"),7,IF(AND(B4="AQUARIUS",E4="15/15"),5,IF(AND(B4&lt;&gt;"AQUARIUS",E4="15/15"),0,IF(AND(B4="AQUARIUS",E4="20/30/40"),9,IF(AND(B4&lt;&gt;"AQUARIUS",E4="20/30/40"),4,IF(AND(B4="AQUARIUS",E4="10/20/30"),7,IF(AND(B4&lt;&gt;"AQUARIUS",E4="10/20/30"),2,IF(AND(B4="AQUARIUS",E4="10/20"),5,IF(AND(B4&lt;&gt;"AQUARIUS",E4="10/20"),0,IF(AND(B4="AQUARIUS",E4="45/75/105"),12,IF(AND(B4&lt;&gt;"AQUARIUS",E4="45/75/105"),7,IF(AND(B4="AQUARIUS",E4="35/35"),7,IF(AND(B4&lt;&gt;"AQUARIUS",E4="35/35"),2,IF(AND(B4="AQUARIUS",E4="15/30"),7,IF(AND(B4&lt;&gt;"AQUARIUS",E4="15/30"),2,IF(AND(B4="AQUARIUS",E4="10/20/30/40/50/60/70/80/90/100"),12,IF(AND(B4&lt;&gt;"AQUARIUS",E4="10/20/30/40/50/60/70/80/90/100"),7,"ERRO"))))))))))))))))))))))))))))))))))))))))))))))))))))))))))))))+(G4*-1))/100),0)</f>
        <v>12155.967999999999</v>
      </c>
      <c r="I4" s="35">
        <v>0.05</v>
      </c>
      <c r="J4" s="38">
        <f t="shared" ref="J4:J50" si="0">H4*((I4/100)*100)</f>
        <v>607.79840000000002</v>
      </c>
      <c r="K4" s="33" t="str">
        <f t="shared" ref="K4:K50" si="1">IF(J4&gt;0,"BOLETOS","")</f>
        <v>BOLETOS</v>
      </c>
      <c r="L4" s="41">
        <f>IF(AND(B4&lt;&gt;"AQUARIUS"),0,(F4-F4*(IF(OR(B4="AQUARIUS"),(I4*100)+(G4*-1)))/100)*0.05)</f>
        <v>0</v>
      </c>
    </row>
    <row r="5" spans="1:12" ht="21" x14ac:dyDescent="0.35">
      <c r="A5" s="42">
        <v>45775</v>
      </c>
      <c r="B5" s="24" t="s">
        <v>19</v>
      </c>
      <c r="C5" s="25" t="s">
        <v>20</v>
      </c>
      <c r="D5" s="26" t="s">
        <v>21</v>
      </c>
      <c r="E5" s="24" t="s">
        <v>22</v>
      </c>
      <c r="F5" s="43">
        <v>8320.1</v>
      </c>
      <c r="G5" s="34">
        <v>-5</v>
      </c>
      <c r="H5" s="37">
        <f t="shared" ref="H5:H50" si="2">IFERROR(F5-F5*((IF(AND(B5="AQUARIUS",E5="0"),5,IF(AND(B5&lt;&gt;"AQUARIUS",E5="0"),0,IF(AND(B5="AQUARIUS",E5="30"),7,IF(AND(B5&lt;&gt;"AQUARIUS",E5="30"),2,IF(AND(B5="AQUARIUS",E5="30/60"),9,IF(AND(B5&lt;&gt;"AQUARIUS",E5="30/60"),4,IF(AND(B5="AQUARIUS",E5="30/60/90"),10,IF(AND(B5&lt;&gt;"AQUARIUS",E5="30/60/90"),5,IF(AND(B5="AQUARIUS",E5="30/60/90/120"),12,IF(AND(B5&lt;&gt;"AQUARIUS",E5="30/60/90/120"),7,IF(AND(B5="AQUARIUS",E5="75"),12,IF(AND(B5&lt;&gt;"AQUARIUS",E5="75"),7,IF(AND(B5="AQUARIUS",E5="20/40"),7,IF(AND(B5&lt;&gt;"AQUARIUS",E5="20/40"),2,IF(AND(B5="AQUARIUS",E5="15/30/45"),7,IF(AND(B5&lt;&gt;"AQUARIUS",E5="15/30/45"),2,IF(AND(B5="AQUARIUS",E5="45/75"),12,IF(AND(B5&lt;&gt;"AQUARIUS",E5="45/75"),7,IF(AND(B5="AQUARIUS",E5="30/30"),7,IF(AND(B5&lt;&gt;"AQUARIUS",E5="30/30"),2,IF(AND(B5="AQUARIUS",E5="20"),5,IF(AND(B5&lt;&gt;"AQUARIUS",E5="20"),0,IF(AND(B5="AQUARIUS",E5="20/40/60"),9,IF(AND(B5&lt;&gt;"AQUARIUS",E5="20/40/60"),4,IF(AND(B5="AQUARIUS",E5="30/45"),9,IF(AND(B5&lt;&gt;"AQUARIUS",E5="30/45"),4,IF(AND(B5="AQUARIUS",E5="35"),7,IF(AND(B5&lt;&gt;"AQUARIUS",E5="35"),2,IF(AND(B5="AQUARIUS",E5="10/10"),5,IF(AND(B5&lt;&gt;"AQUARIUS",E5="10/10"),0,IF(AND(B5="AQUARIUS",E5="10"),5,IF(AND(B5&lt;&gt;"AQUARIUS",E5="10"),0,IF(AND(B5="AQUARIUS",E5="15"),5,IF(AND(B5&lt;&gt;"AQUARIUS",E5="15"),0,IF(AND(B5="AQUARIUS",E5="60/90"),12,IF(AND(B5&lt;&gt;"AQUARIUS",E5="60/90"),7,IF(AND(B5="AQUARIUS",E5="30/45/60"),9,IF(AND(B5&lt;&gt;"AQUARIUS",E5="30/45/60"),4,IF(AND(B5="AQUARIUS",E5="60"),9,IF(AND(B5&lt;&gt;"AQUARIUS",E5="60"),4,IF(AND(B5="AQUARIUS",E5="15/30/45/60/75/90"),10,IF(AND(B5&lt;&gt;"AQUARIUS",E5="15/30/45/60/75/90"),5,IF(AND(B5="AQUARIUS",E5="60/90/120"),12,IF(AND(B5&lt;&gt;"AQUARIUS",E5="60/90/120"),7,IF(AND(B5="AQUARIUS",E5="25/50/75/100/125/150"),12,IF(AND(B5&lt;&gt;"AQUARIUS",E5="25/50/75/100/125/150"),7,IF(AND(B5="AQUARIUS",E5="15/15"),5,IF(AND(B5&lt;&gt;"AQUARIUS",E5="15/15"),0,IF(AND(B5="AQUARIUS",E5="20/30/40"),9,IF(AND(B5&lt;&gt;"AQUARIUS",E5="20/30/40"),4,IF(AND(B5="AQUARIUS",E5="10/20/30"),7,IF(AND(B5&lt;&gt;"AQUARIUS",E5="10/20/30"),2,IF(AND(B5="AQUARIUS",E5="10/20"),5,IF(AND(B5&lt;&gt;"AQUARIUS",E5="10/20"),0,IF(AND(B5="AQUARIUS",E5="45/75/105"),12,IF(AND(B5&lt;&gt;"AQUARIUS",E5="45/75/105"),7,IF(AND(B5="AQUARIUS",E5="35/35"),7,IF(AND(B5&lt;&gt;"AQUARIUS",E5="35/35"),2,IF(AND(B5="AQUARIUS",E5="15/30"),7,IF(AND(B5&lt;&gt;"AQUARIUS",E5="15/30"),2,IF(AND(B5="AQUARIUS",E5="10/20/30/40/50/60/70/80/90/100"),12,IF(AND(B5&lt;&gt;"AQUARIUS",E5="10/20/30/40/50/60/70/80/90/100"),7,"ERRO"))))))))))))))))))))))))))))))))))))))))))))))))))))))))))))))+(G5*-1))/100),0)</f>
        <v>7571.2910000000002</v>
      </c>
      <c r="I5" s="35">
        <v>0.05</v>
      </c>
      <c r="J5" s="39">
        <f t="shared" si="0"/>
        <v>378.56455000000005</v>
      </c>
      <c r="K5" s="33" t="str">
        <f t="shared" si="1"/>
        <v>BOLETOS</v>
      </c>
      <c r="L5" s="41">
        <f t="shared" ref="L5:L50" si="3">IF(AND(B5&lt;&gt;"AQUARIUS"),0,(F5-F5*(IF(OR(B5="AQUARIUS"),(I5*100)+(G5*-1)))/100)*0.05)</f>
        <v>0</v>
      </c>
    </row>
    <row r="6" spans="1:12" ht="21" x14ac:dyDescent="0.35">
      <c r="A6" s="42">
        <v>45775</v>
      </c>
      <c r="B6" s="24" t="s">
        <v>23</v>
      </c>
      <c r="C6" s="25" t="s">
        <v>24</v>
      </c>
      <c r="D6" s="26" t="s">
        <v>25</v>
      </c>
      <c r="E6" s="24" t="s">
        <v>26</v>
      </c>
      <c r="F6" s="43">
        <v>16294.4</v>
      </c>
      <c r="G6" s="34">
        <v>-5</v>
      </c>
      <c r="H6" s="37">
        <f t="shared" si="2"/>
        <v>14827.904</v>
      </c>
      <c r="I6" s="35">
        <v>0.05</v>
      </c>
      <c r="J6" s="39">
        <f t="shared" si="0"/>
        <v>741.39520000000005</v>
      </c>
      <c r="K6" s="33" t="str">
        <f t="shared" si="1"/>
        <v>BOLETOS</v>
      </c>
      <c r="L6" s="41">
        <f t="shared" si="3"/>
        <v>0</v>
      </c>
    </row>
    <row r="7" spans="1:12" ht="21" x14ac:dyDescent="0.35">
      <c r="A7" s="42">
        <v>45775</v>
      </c>
      <c r="B7" s="24" t="s">
        <v>27</v>
      </c>
      <c r="C7" s="25" t="s">
        <v>28</v>
      </c>
      <c r="D7" s="26" t="s">
        <v>29</v>
      </c>
      <c r="E7" s="24" t="s">
        <v>18</v>
      </c>
      <c r="F7" s="43">
        <v>7919.58</v>
      </c>
      <c r="G7" s="34">
        <v>-5</v>
      </c>
      <c r="H7" s="37">
        <f t="shared" si="2"/>
        <v>6969.2304000000004</v>
      </c>
      <c r="I7" s="35">
        <v>0.05</v>
      </c>
      <c r="J7" s="39">
        <f t="shared" si="0"/>
        <v>348.46152000000006</v>
      </c>
      <c r="K7" s="33" t="str">
        <f t="shared" si="1"/>
        <v>BOLETOS</v>
      </c>
      <c r="L7" s="41">
        <f t="shared" si="3"/>
        <v>0</v>
      </c>
    </row>
    <row r="8" spans="1:12" ht="21" x14ac:dyDescent="0.35">
      <c r="A8" s="42">
        <v>45775</v>
      </c>
      <c r="B8" s="24" t="s">
        <v>30</v>
      </c>
      <c r="C8" s="25" t="s">
        <v>31</v>
      </c>
      <c r="D8" s="26" t="s">
        <v>32</v>
      </c>
      <c r="E8" s="24" t="s">
        <v>33</v>
      </c>
      <c r="F8" s="43">
        <v>6008.22</v>
      </c>
      <c r="G8" s="34">
        <v>-5</v>
      </c>
      <c r="H8" s="37">
        <f t="shared" si="2"/>
        <v>0</v>
      </c>
      <c r="I8" s="35">
        <v>0.05</v>
      </c>
      <c r="J8" s="39">
        <f t="shared" si="0"/>
        <v>0</v>
      </c>
      <c r="K8" s="33" t="str">
        <f t="shared" si="1"/>
        <v/>
      </c>
      <c r="L8" s="41">
        <f t="shared" si="3"/>
        <v>0</v>
      </c>
    </row>
    <row r="9" spans="1:12" ht="21" x14ac:dyDescent="0.35">
      <c r="A9" s="42">
        <v>45775</v>
      </c>
      <c r="B9" s="24" t="s">
        <v>34</v>
      </c>
      <c r="C9" s="25" t="s">
        <v>35</v>
      </c>
      <c r="D9" s="26" t="s">
        <v>36</v>
      </c>
      <c r="E9" s="24" t="s">
        <v>18</v>
      </c>
      <c r="F9" s="43">
        <v>7923.7599999999993</v>
      </c>
      <c r="G9" s="34">
        <v>-5</v>
      </c>
      <c r="H9" s="37">
        <f t="shared" si="2"/>
        <v>6972.9087999999992</v>
      </c>
      <c r="I9" s="35">
        <v>0.05</v>
      </c>
      <c r="J9" s="39">
        <f t="shared" si="0"/>
        <v>348.64544000000001</v>
      </c>
      <c r="K9" s="33" t="str">
        <f t="shared" si="1"/>
        <v>BOLETOS</v>
      </c>
      <c r="L9" s="41">
        <f t="shared" si="3"/>
        <v>0</v>
      </c>
    </row>
    <row r="10" spans="1:12" ht="21" x14ac:dyDescent="0.35">
      <c r="A10" s="42">
        <v>45775</v>
      </c>
      <c r="B10" s="24" t="s">
        <v>37</v>
      </c>
      <c r="C10" s="25" t="s">
        <v>38</v>
      </c>
      <c r="D10" s="26" t="s">
        <v>39</v>
      </c>
      <c r="E10" s="24" t="s">
        <v>40</v>
      </c>
      <c r="F10" s="43">
        <v>2392.56</v>
      </c>
      <c r="G10" s="34">
        <v>-5</v>
      </c>
      <c r="H10" s="37">
        <f t="shared" si="2"/>
        <v>2153.3040000000001</v>
      </c>
      <c r="I10" s="35">
        <v>0.05</v>
      </c>
      <c r="J10" s="39">
        <f t="shared" si="0"/>
        <v>107.66520000000001</v>
      </c>
      <c r="K10" s="33" t="str">
        <f t="shared" si="1"/>
        <v>BOLETOS</v>
      </c>
      <c r="L10" s="41">
        <f t="shared" si="3"/>
        <v>0</v>
      </c>
    </row>
    <row r="11" spans="1:12" ht="21" x14ac:dyDescent="0.35">
      <c r="A11" s="11"/>
      <c r="B11" s="24"/>
      <c r="C11" s="12"/>
      <c r="D11" s="13"/>
      <c r="E11" s="11"/>
      <c r="F11" s="36"/>
      <c r="G11" s="34">
        <v>-5</v>
      </c>
      <c r="H11" s="37">
        <f t="shared" si="2"/>
        <v>0</v>
      </c>
      <c r="I11" s="35">
        <v>0.05</v>
      </c>
      <c r="J11" s="39">
        <f t="shared" si="0"/>
        <v>0</v>
      </c>
      <c r="K11" s="33" t="str">
        <f t="shared" si="1"/>
        <v/>
      </c>
      <c r="L11" s="41">
        <f t="shared" si="3"/>
        <v>0</v>
      </c>
    </row>
    <row r="12" spans="1:12" ht="21" x14ac:dyDescent="0.35">
      <c r="A12" s="11"/>
      <c r="B12" s="24"/>
      <c r="C12" s="12"/>
      <c r="D12" s="13"/>
      <c r="E12" s="11"/>
      <c r="F12" s="36"/>
      <c r="G12" s="34">
        <v>-5</v>
      </c>
      <c r="H12" s="37">
        <f t="shared" si="2"/>
        <v>0</v>
      </c>
      <c r="I12" s="35">
        <v>0.05</v>
      </c>
      <c r="J12" s="39">
        <f t="shared" si="0"/>
        <v>0</v>
      </c>
      <c r="K12" s="33" t="str">
        <f t="shared" si="1"/>
        <v/>
      </c>
      <c r="L12" s="41">
        <f t="shared" si="3"/>
        <v>0</v>
      </c>
    </row>
    <row r="13" spans="1:12" ht="21" x14ac:dyDescent="0.35">
      <c r="A13" s="11"/>
      <c r="B13" s="24"/>
      <c r="C13" s="12"/>
      <c r="D13" s="13"/>
      <c r="E13" s="11"/>
      <c r="F13" s="36"/>
      <c r="G13" s="34">
        <v>-5</v>
      </c>
      <c r="H13" s="37">
        <f t="shared" si="2"/>
        <v>0</v>
      </c>
      <c r="I13" s="35">
        <v>0.05</v>
      </c>
      <c r="J13" s="39">
        <f t="shared" si="0"/>
        <v>0</v>
      </c>
      <c r="K13" s="33" t="str">
        <f t="shared" si="1"/>
        <v/>
      </c>
      <c r="L13" s="41">
        <f t="shared" si="3"/>
        <v>0</v>
      </c>
    </row>
    <row r="14" spans="1:12" ht="21" x14ac:dyDescent="0.35">
      <c r="A14" s="11"/>
      <c r="B14" s="24"/>
      <c r="C14" s="12"/>
      <c r="D14" s="13"/>
      <c r="E14" s="11"/>
      <c r="F14" s="36"/>
      <c r="G14" s="34">
        <v>-5</v>
      </c>
      <c r="H14" s="37">
        <f t="shared" si="2"/>
        <v>0</v>
      </c>
      <c r="I14" s="35">
        <v>0.05</v>
      </c>
      <c r="J14" s="39">
        <f t="shared" si="0"/>
        <v>0</v>
      </c>
      <c r="K14" s="33" t="str">
        <f t="shared" si="1"/>
        <v/>
      </c>
      <c r="L14" s="41">
        <f t="shared" si="3"/>
        <v>0</v>
      </c>
    </row>
    <row r="15" spans="1:12" ht="21" x14ac:dyDescent="0.35">
      <c r="A15" s="11"/>
      <c r="B15" s="24"/>
      <c r="C15" s="12"/>
      <c r="D15" s="13"/>
      <c r="E15" s="11"/>
      <c r="F15" s="36"/>
      <c r="G15" s="34">
        <v>-5</v>
      </c>
      <c r="H15" s="37">
        <f t="shared" si="2"/>
        <v>0</v>
      </c>
      <c r="I15" s="35">
        <v>0.05</v>
      </c>
      <c r="J15" s="39">
        <f t="shared" si="0"/>
        <v>0</v>
      </c>
      <c r="K15" s="33" t="str">
        <f t="shared" si="1"/>
        <v/>
      </c>
      <c r="L15" s="41">
        <f t="shared" si="3"/>
        <v>0</v>
      </c>
    </row>
    <row r="16" spans="1:12" ht="21" x14ac:dyDescent="0.35">
      <c r="A16" s="11"/>
      <c r="B16" s="24"/>
      <c r="C16" s="12"/>
      <c r="D16" s="13"/>
      <c r="E16" s="11"/>
      <c r="F16" s="36"/>
      <c r="G16" s="34">
        <v>-5</v>
      </c>
      <c r="H16" s="37">
        <f t="shared" si="2"/>
        <v>0</v>
      </c>
      <c r="I16" s="35">
        <v>0.05</v>
      </c>
      <c r="J16" s="39">
        <f t="shared" si="0"/>
        <v>0</v>
      </c>
      <c r="K16" s="33" t="str">
        <f t="shared" si="1"/>
        <v/>
      </c>
      <c r="L16" s="41">
        <f t="shared" si="3"/>
        <v>0</v>
      </c>
    </row>
    <row r="17" spans="1:12" ht="21" x14ac:dyDescent="0.35">
      <c r="A17" s="11"/>
      <c r="B17" s="24"/>
      <c r="C17" s="12"/>
      <c r="D17" s="13"/>
      <c r="E17" s="11"/>
      <c r="F17" s="36"/>
      <c r="G17" s="34">
        <v>-5</v>
      </c>
      <c r="H17" s="37">
        <f t="shared" si="2"/>
        <v>0</v>
      </c>
      <c r="I17" s="35">
        <v>0.05</v>
      </c>
      <c r="J17" s="39">
        <f t="shared" si="0"/>
        <v>0</v>
      </c>
      <c r="K17" s="33" t="str">
        <f t="shared" si="1"/>
        <v/>
      </c>
      <c r="L17" s="41">
        <f t="shared" si="3"/>
        <v>0</v>
      </c>
    </row>
    <row r="18" spans="1:12" ht="21" x14ac:dyDescent="0.35">
      <c r="A18" s="11"/>
      <c r="B18" s="24"/>
      <c r="C18" s="12"/>
      <c r="D18" s="13"/>
      <c r="E18" s="11"/>
      <c r="F18" s="36"/>
      <c r="G18" s="34">
        <v>-5</v>
      </c>
      <c r="H18" s="37">
        <f t="shared" si="2"/>
        <v>0</v>
      </c>
      <c r="I18" s="35">
        <v>0.05</v>
      </c>
      <c r="J18" s="39">
        <f t="shared" si="0"/>
        <v>0</v>
      </c>
      <c r="K18" s="33" t="str">
        <f t="shared" si="1"/>
        <v/>
      </c>
      <c r="L18" s="41">
        <f t="shared" si="3"/>
        <v>0</v>
      </c>
    </row>
    <row r="19" spans="1:12" ht="21" x14ac:dyDescent="0.35">
      <c r="A19" s="11"/>
      <c r="B19" s="24"/>
      <c r="C19" s="12"/>
      <c r="D19" s="13"/>
      <c r="E19" s="11"/>
      <c r="F19" s="36"/>
      <c r="G19" s="34">
        <v>-5</v>
      </c>
      <c r="H19" s="37">
        <f t="shared" si="2"/>
        <v>0</v>
      </c>
      <c r="I19" s="35">
        <v>0.05</v>
      </c>
      <c r="J19" s="39">
        <f t="shared" si="0"/>
        <v>0</v>
      </c>
      <c r="K19" s="33" t="str">
        <f t="shared" si="1"/>
        <v/>
      </c>
      <c r="L19" s="41">
        <f t="shared" si="3"/>
        <v>0</v>
      </c>
    </row>
    <row r="20" spans="1:12" ht="21" x14ac:dyDescent="0.35">
      <c r="A20" s="11"/>
      <c r="B20" s="24"/>
      <c r="C20" s="12"/>
      <c r="D20" s="13"/>
      <c r="E20" s="11"/>
      <c r="F20" s="36"/>
      <c r="G20" s="34">
        <v>-5</v>
      </c>
      <c r="H20" s="37">
        <f t="shared" si="2"/>
        <v>0</v>
      </c>
      <c r="I20" s="35">
        <v>0.05</v>
      </c>
      <c r="J20" s="39">
        <f t="shared" si="0"/>
        <v>0</v>
      </c>
      <c r="K20" s="33" t="str">
        <f t="shared" si="1"/>
        <v/>
      </c>
      <c r="L20" s="41">
        <f t="shared" si="3"/>
        <v>0</v>
      </c>
    </row>
    <row r="21" spans="1:12" ht="21" x14ac:dyDescent="0.35">
      <c r="A21" s="11"/>
      <c r="B21" s="24"/>
      <c r="C21" s="12"/>
      <c r="D21" s="13"/>
      <c r="E21" s="11"/>
      <c r="F21" s="36"/>
      <c r="G21" s="34">
        <v>-5</v>
      </c>
      <c r="H21" s="37">
        <f t="shared" si="2"/>
        <v>0</v>
      </c>
      <c r="I21" s="35">
        <v>0.05</v>
      </c>
      <c r="J21" s="39">
        <f t="shared" si="0"/>
        <v>0</v>
      </c>
      <c r="K21" s="33" t="str">
        <f t="shared" si="1"/>
        <v/>
      </c>
      <c r="L21" s="41">
        <f t="shared" si="3"/>
        <v>0</v>
      </c>
    </row>
    <row r="22" spans="1:12" ht="21" x14ac:dyDescent="0.35">
      <c r="A22" s="11"/>
      <c r="B22" s="24"/>
      <c r="C22" s="12"/>
      <c r="D22" s="13"/>
      <c r="E22" s="11"/>
      <c r="F22" s="36"/>
      <c r="G22" s="34">
        <v>-5</v>
      </c>
      <c r="H22" s="37">
        <f t="shared" si="2"/>
        <v>0</v>
      </c>
      <c r="I22" s="35">
        <v>0.05</v>
      </c>
      <c r="J22" s="39">
        <f t="shared" si="0"/>
        <v>0</v>
      </c>
      <c r="K22" s="33" t="str">
        <f t="shared" si="1"/>
        <v/>
      </c>
      <c r="L22" s="41">
        <f t="shared" si="3"/>
        <v>0</v>
      </c>
    </row>
    <row r="23" spans="1:12" ht="21" x14ac:dyDescent="0.35">
      <c r="A23" s="11"/>
      <c r="B23" s="24"/>
      <c r="C23" s="12"/>
      <c r="D23" s="13"/>
      <c r="E23" s="11"/>
      <c r="F23" s="36"/>
      <c r="G23" s="34">
        <v>-5</v>
      </c>
      <c r="H23" s="37">
        <f t="shared" si="2"/>
        <v>0</v>
      </c>
      <c r="I23" s="35">
        <v>0.05</v>
      </c>
      <c r="J23" s="39">
        <f t="shared" si="0"/>
        <v>0</v>
      </c>
      <c r="K23" s="33" t="str">
        <f t="shared" si="1"/>
        <v/>
      </c>
      <c r="L23" s="41">
        <f t="shared" si="3"/>
        <v>0</v>
      </c>
    </row>
    <row r="24" spans="1:12" ht="21" x14ac:dyDescent="0.35">
      <c r="A24" s="11"/>
      <c r="B24" s="24"/>
      <c r="C24" s="12"/>
      <c r="D24" s="13"/>
      <c r="E24" s="11"/>
      <c r="F24" s="36"/>
      <c r="G24" s="34">
        <v>-5</v>
      </c>
      <c r="H24" s="37">
        <f t="shared" si="2"/>
        <v>0</v>
      </c>
      <c r="I24" s="35">
        <v>0.05</v>
      </c>
      <c r="J24" s="39">
        <f t="shared" si="0"/>
        <v>0</v>
      </c>
      <c r="K24" s="33" t="str">
        <f t="shared" si="1"/>
        <v/>
      </c>
      <c r="L24" s="41">
        <f t="shared" si="3"/>
        <v>0</v>
      </c>
    </row>
    <row r="25" spans="1:12" ht="21" x14ac:dyDescent="0.35">
      <c r="A25" s="11"/>
      <c r="B25" s="24"/>
      <c r="C25" s="12"/>
      <c r="D25" s="13"/>
      <c r="E25" s="11"/>
      <c r="F25" s="36"/>
      <c r="G25" s="34">
        <v>-5</v>
      </c>
      <c r="H25" s="37">
        <f t="shared" si="2"/>
        <v>0</v>
      </c>
      <c r="I25" s="35">
        <v>0.05</v>
      </c>
      <c r="J25" s="39">
        <f t="shared" si="0"/>
        <v>0</v>
      </c>
      <c r="K25" s="33" t="str">
        <f t="shared" si="1"/>
        <v/>
      </c>
      <c r="L25" s="41">
        <f t="shared" si="3"/>
        <v>0</v>
      </c>
    </row>
    <row r="26" spans="1:12" ht="21" x14ac:dyDescent="0.35">
      <c r="A26" s="11"/>
      <c r="B26" s="24"/>
      <c r="C26" s="12"/>
      <c r="D26" s="13"/>
      <c r="E26" s="11"/>
      <c r="F26" s="36"/>
      <c r="G26" s="34">
        <v>-5</v>
      </c>
      <c r="H26" s="37">
        <f t="shared" si="2"/>
        <v>0</v>
      </c>
      <c r="I26" s="35">
        <v>0.05</v>
      </c>
      <c r="J26" s="39">
        <f t="shared" si="0"/>
        <v>0</v>
      </c>
      <c r="K26" s="33" t="str">
        <f t="shared" si="1"/>
        <v/>
      </c>
      <c r="L26" s="41">
        <f t="shared" si="3"/>
        <v>0</v>
      </c>
    </row>
    <row r="27" spans="1:12" ht="21" x14ac:dyDescent="0.35">
      <c r="A27" s="11"/>
      <c r="B27" s="24"/>
      <c r="C27" s="12"/>
      <c r="D27" s="13"/>
      <c r="E27" s="11"/>
      <c r="F27" s="36"/>
      <c r="G27" s="34">
        <v>-5</v>
      </c>
      <c r="H27" s="37">
        <f t="shared" si="2"/>
        <v>0</v>
      </c>
      <c r="I27" s="35">
        <v>0.05</v>
      </c>
      <c r="J27" s="39">
        <f t="shared" si="0"/>
        <v>0</v>
      </c>
      <c r="K27" s="33" t="str">
        <f t="shared" si="1"/>
        <v/>
      </c>
      <c r="L27" s="41">
        <f t="shared" si="3"/>
        <v>0</v>
      </c>
    </row>
    <row r="28" spans="1:12" ht="21" x14ac:dyDescent="0.35">
      <c r="A28" s="11"/>
      <c r="B28" s="24"/>
      <c r="C28" s="12"/>
      <c r="D28" s="13"/>
      <c r="E28" s="11"/>
      <c r="F28" s="36"/>
      <c r="G28" s="34">
        <v>-5</v>
      </c>
      <c r="H28" s="37">
        <f t="shared" si="2"/>
        <v>0</v>
      </c>
      <c r="I28" s="35">
        <v>0.05</v>
      </c>
      <c r="J28" s="39">
        <f t="shared" si="0"/>
        <v>0</v>
      </c>
      <c r="K28" s="33" t="str">
        <f t="shared" si="1"/>
        <v/>
      </c>
      <c r="L28" s="41">
        <f t="shared" si="3"/>
        <v>0</v>
      </c>
    </row>
    <row r="29" spans="1:12" ht="21" x14ac:dyDescent="0.35">
      <c r="A29" s="12"/>
      <c r="B29" s="24"/>
      <c r="C29" s="12"/>
      <c r="D29" s="13"/>
      <c r="E29" s="11"/>
      <c r="F29" s="36"/>
      <c r="G29" s="34">
        <v>-5</v>
      </c>
      <c r="H29" s="37">
        <f t="shared" si="2"/>
        <v>0</v>
      </c>
      <c r="I29" s="35">
        <v>0.05</v>
      </c>
      <c r="J29" s="39">
        <f t="shared" si="0"/>
        <v>0</v>
      </c>
      <c r="K29" s="33" t="str">
        <f t="shared" si="1"/>
        <v/>
      </c>
      <c r="L29" s="41">
        <f t="shared" si="3"/>
        <v>0</v>
      </c>
    </row>
    <row r="30" spans="1:12" ht="21" x14ac:dyDescent="0.35">
      <c r="A30" s="12"/>
      <c r="B30" s="24"/>
      <c r="C30" s="12"/>
      <c r="D30" s="13"/>
      <c r="E30" s="11"/>
      <c r="F30" s="36"/>
      <c r="G30" s="34">
        <v>-5</v>
      </c>
      <c r="H30" s="37">
        <f t="shared" si="2"/>
        <v>0</v>
      </c>
      <c r="I30" s="35">
        <v>0.05</v>
      </c>
      <c r="J30" s="39">
        <f t="shared" si="0"/>
        <v>0</v>
      </c>
      <c r="K30" s="33" t="str">
        <f t="shared" si="1"/>
        <v/>
      </c>
      <c r="L30" s="41">
        <f t="shared" si="3"/>
        <v>0</v>
      </c>
    </row>
    <row r="31" spans="1:12" ht="21" x14ac:dyDescent="0.35">
      <c r="A31" s="12"/>
      <c r="B31" s="24"/>
      <c r="C31" s="12"/>
      <c r="D31" s="13"/>
      <c r="E31" s="11"/>
      <c r="F31" s="36"/>
      <c r="G31" s="34">
        <v>-5</v>
      </c>
      <c r="H31" s="37">
        <f t="shared" si="2"/>
        <v>0</v>
      </c>
      <c r="I31" s="35">
        <v>0.05</v>
      </c>
      <c r="J31" s="39">
        <f t="shared" si="0"/>
        <v>0</v>
      </c>
      <c r="K31" s="33" t="str">
        <f t="shared" si="1"/>
        <v/>
      </c>
      <c r="L31" s="41">
        <f t="shared" si="3"/>
        <v>0</v>
      </c>
    </row>
    <row r="32" spans="1:12" ht="21" x14ac:dyDescent="0.35">
      <c r="A32" s="12"/>
      <c r="B32" s="24"/>
      <c r="C32" s="12"/>
      <c r="D32" s="13"/>
      <c r="E32" s="11"/>
      <c r="F32" s="36"/>
      <c r="G32" s="34">
        <v>-5</v>
      </c>
      <c r="H32" s="37">
        <f t="shared" si="2"/>
        <v>0</v>
      </c>
      <c r="I32" s="35">
        <v>0.05</v>
      </c>
      <c r="J32" s="39">
        <f t="shared" si="0"/>
        <v>0</v>
      </c>
      <c r="K32" s="33" t="str">
        <f t="shared" si="1"/>
        <v/>
      </c>
      <c r="L32" s="41">
        <f t="shared" si="3"/>
        <v>0</v>
      </c>
    </row>
    <row r="33" spans="1:12" ht="21" x14ac:dyDescent="0.35">
      <c r="A33" s="12"/>
      <c r="B33" s="24"/>
      <c r="C33" s="12"/>
      <c r="D33" s="13"/>
      <c r="E33" s="11"/>
      <c r="F33" s="36"/>
      <c r="G33" s="34">
        <v>-5</v>
      </c>
      <c r="H33" s="37">
        <f t="shared" si="2"/>
        <v>0</v>
      </c>
      <c r="I33" s="35">
        <v>0.05</v>
      </c>
      <c r="J33" s="39">
        <f t="shared" si="0"/>
        <v>0</v>
      </c>
      <c r="K33" s="33" t="str">
        <f t="shared" si="1"/>
        <v/>
      </c>
      <c r="L33" s="41">
        <f t="shared" si="3"/>
        <v>0</v>
      </c>
    </row>
    <row r="34" spans="1:12" ht="21" x14ac:dyDescent="0.35">
      <c r="A34" s="12"/>
      <c r="B34" s="24"/>
      <c r="C34" s="12"/>
      <c r="D34" s="13"/>
      <c r="E34" s="11"/>
      <c r="F34" s="36"/>
      <c r="G34" s="34">
        <v>-5</v>
      </c>
      <c r="H34" s="37">
        <f t="shared" si="2"/>
        <v>0</v>
      </c>
      <c r="I34" s="35">
        <v>0.05</v>
      </c>
      <c r="J34" s="39">
        <f t="shared" si="0"/>
        <v>0</v>
      </c>
      <c r="K34" s="33" t="str">
        <f t="shared" si="1"/>
        <v/>
      </c>
      <c r="L34" s="41">
        <f t="shared" si="3"/>
        <v>0</v>
      </c>
    </row>
    <row r="35" spans="1:12" ht="21" x14ac:dyDescent="0.35">
      <c r="A35" s="12"/>
      <c r="B35" s="24"/>
      <c r="C35" s="12"/>
      <c r="D35" s="13"/>
      <c r="E35" s="11"/>
      <c r="F35" s="36"/>
      <c r="G35" s="34">
        <v>-5</v>
      </c>
      <c r="H35" s="37">
        <f t="shared" si="2"/>
        <v>0</v>
      </c>
      <c r="I35" s="35">
        <v>0.05</v>
      </c>
      <c r="J35" s="39">
        <f t="shared" si="0"/>
        <v>0</v>
      </c>
      <c r="K35" s="33" t="str">
        <f t="shared" si="1"/>
        <v/>
      </c>
      <c r="L35" s="41">
        <f t="shared" si="3"/>
        <v>0</v>
      </c>
    </row>
    <row r="36" spans="1:12" ht="21" x14ac:dyDescent="0.35">
      <c r="A36" s="12"/>
      <c r="B36" s="24"/>
      <c r="C36" s="12"/>
      <c r="D36" s="13"/>
      <c r="E36" s="11"/>
      <c r="F36" s="36"/>
      <c r="G36" s="34">
        <v>-5</v>
      </c>
      <c r="H36" s="37">
        <f t="shared" si="2"/>
        <v>0</v>
      </c>
      <c r="I36" s="35">
        <v>0.05</v>
      </c>
      <c r="J36" s="39">
        <f t="shared" si="0"/>
        <v>0</v>
      </c>
      <c r="K36" s="33" t="str">
        <f t="shared" si="1"/>
        <v/>
      </c>
      <c r="L36" s="41">
        <f t="shared" si="3"/>
        <v>0</v>
      </c>
    </row>
    <row r="37" spans="1:12" ht="21" x14ac:dyDescent="0.35">
      <c r="A37" s="12"/>
      <c r="B37" s="24"/>
      <c r="C37" s="12"/>
      <c r="D37" s="13"/>
      <c r="E37" s="11"/>
      <c r="F37" s="36"/>
      <c r="G37" s="34">
        <v>-5</v>
      </c>
      <c r="H37" s="37">
        <f t="shared" si="2"/>
        <v>0</v>
      </c>
      <c r="I37" s="35">
        <v>0.05</v>
      </c>
      <c r="J37" s="39">
        <f t="shared" si="0"/>
        <v>0</v>
      </c>
      <c r="K37" s="33" t="str">
        <f t="shared" si="1"/>
        <v/>
      </c>
      <c r="L37" s="41">
        <f t="shared" si="3"/>
        <v>0</v>
      </c>
    </row>
    <row r="38" spans="1:12" ht="21" x14ac:dyDescent="0.35">
      <c r="A38" s="12"/>
      <c r="B38" s="24"/>
      <c r="C38" s="12"/>
      <c r="D38" s="13"/>
      <c r="E38" s="11"/>
      <c r="F38" s="36"/>
      <c r="G38" s="34">
        <v>-5</v>
      </c>
      <c r="H38" s="37">
        <f t="shared" si="2"/>
        <v>0</v>
      </c>
      <c r="I38" s="35">
        <v>0.05</v>
      </c>
      <c r="J38" s="39">
        <f t="shared" si="0"/>
        <v>0</v>
      </c>
      <c r="K38" s="33" t="str">
        <f t="shared" si="1"/>
        <v/>
      </c>
      <c r="L38" s="41">
        <f t="shared" si="3"/>
        <v>0</v>
      </c>
    </row>
    <row r="39" spans="1:12" ht="21" x14ac:dyDescent="0.35">
      <c r="A39" s="12"/>
      <c r="B39" s="24"/>
      <c r="C39" s="12"/>
      <c r="D39" s="13"/>
      <c r="E39" s="11"/>
      <c r="F39" s="36"/>
      <c r="G39" s="34">
        <v>-5</v>
      </c>
      <c r="H39" s="37">
        <f t="shared" si="2"/>
        <v>0</v>
      </c>
      <c r="I39" s="35">
        <v>0.05</v>
      </c>
      <c r="J39" s="39">
        <f t="shared" si="0"/>
        <v>0</v>
      </c>
      <c r="K39" s="33" t="str">
        <f t="shared" si="1"/>
        <v/>
      </c>
      <c r="L39" s="41">
        <f t="shared" si="3"/>
        <v>0</v>
      </c>
    </row>
    <row r="40" spans="1:12" ht="21" x14ac:dyDescent="0.35">
      <c r="A40" s="12"/>
      <c r="B40" s="24"/>
      <c r="C40" s="12"/>
      <c r="D40" s="13"/>
      <c r="E40" s="11"/>
      <c r="F40" s="36"/>
      <c r="G40" s="34">
        <v>-5</v>
      </c>
      <c r="H40" s="37">
        <f t="shared" si="2"/>
        <v>0</v>
      </c>
      <c r="I40" s="35">
        <v>0.05</v>
      </c>
      <c r="J40" s="39">
        <f t="shared" si="0"/>
        <v>0</v>
      </c>
      <c r="K40" s="33" t="str">
        <f t="shared" si="1"/>
        <v/>
      </c>
      <c r="L40" s="41">
        <f t="shared" si="3"/>
        <v>0</v>
      </c>
    </row>
    <row r="41" spans="1:12" ht="21" x14ac:dyDescent="0.35">
      <c r="A41" s="12"/>
      <c r="B41" s="24"/>
      <c r="C41" s="12"/>
      <c r="D41" s="13"/>
      <c r="E41" s="11"/>
      <c r="F41" s="36"/>
      <c r="G41" s="34">
        <v>-5</v>
      </c>
      <c r="H41" s="37">
        <f t="shared" si="2"/>
        <v>0</v>
      </c>
      <c r="I41" s="35">
        <v>0.05</v>
      </c>
      <c r="J41" s="39">
        <f t="shared" si="0"/>
        <v>0</v>
      </c>
      <c r="K41" s="33" t="str">
        <f t="shared" si="1"/>
        <v/>
      </c>
      <c r="L41" s="41">
        <f t="shared" si="3"/>
        <v>0</v>
      </c>
    </row>
    <row r="42" spans="1:12" ht="21" x14ac:dyDescent="0.35">
      <c r="A42" s="12"/>
      <c r="B42" s="24"/>
      <c r="C42" s="12"/>
      <c r="D42" s="13"/>
      <c r="E42" s="11"/>
      <c r="F42" s="36"/>
      <c r="G42" s="34">
        <v>-5</v>
      </c>
      <c r="H42" s="37">
        <f t="shared" si="2"/>
        <v>0</v>
      </c>
      <c r="I42" s="35">
        <v>0.05</v>
      </c>
      <c r="J42" s="39">
        <f t="shared" si="0"/>
        <v>0</v>
      </c>
      <c r="K42" s="33" t="str">
        <f t="shared" si="1"/>
        <v/>
      </c>
      <c r="L42" s="41">
        <f t="shared" si="3"/>
        <v>0</v>
      </c>
    </row>
    <row r="43" spans="1:12" ht="21" x14ac:dyDescent="0.35">
      <c r="A43" s="12"/>
      <c r="B43" s="24"/>
      <c r="C43" s="12"/>
      <c r="D43" s="13"/>
      <c r="E43" s="11"/>
      <c r="F43" s="36"/>
      <c r="G43" s="34">
        <v>-5</v>
      </c>
      <c r="H43" s="37">
        <f t="shared" si="2"/>
        <v>0</v>
      </c>
      <c r="I43" s="35">
        <v>0.05</v>
      </c>
      <c r="J43" s="39">
        <f t="shared" si="0"/>
        <v>0</v>
      </c>
      <c r="K43" s="33" t="str">
        <f t="shared" si="1"/>
        <v/>
      </c>
      <c r="L43" s="41">
        <f t="shared" si="3"/>
        <v>0</v>
      </c>
    </row>
    <row r="44" spans="1:12" ht="21" x14ac:dyDescent="0.35">
      <c r="A44" s="12"/>
      <c r="B44" s="24"/>
      <c r="C44" s="12"/>
      <c r="D44" s="13"/>
      <c r="E44" s="11"/>
      <c r="F44" s="36"/>
      <c r="G44" s="34">
        <v>-5</v>
      </c>
      <c r="H44" s="37">
        <f t="shared" si="2"/>
        <v>0</v>
      </c>
      <c r="I44" s="35">
        <v>0.05</v>
      </c>
      <c r="J44" s="39">
        <f t="shared" si="0"/>
        <v>0</v>
      </c>
      <c r="K44" s="33" t="str">
        <f t="shared" si="1"/>
        <v/>
      </c>
      <c r="L44" s="41">
        <f t="shared" si="3"/>
        <v>0</v>
      </c>
    </row>
    <row r="45" spans="1:12" ht="21" x14ac:dyDescent="0.35">
      <c r="A45" s="12"/>
      <c r="B45" s="24"/>
      <c r="C45" s="12"/>
      <c r="D45" s="13"/>
      <c r="E45" s="11"/>
      <c r="F45" s="36"/>
      <c r="G45" s="34">
        <v>-5</v>
      </c>
      <c r="H45" s="37">
        <f t="shared" si="2"/>
        <v>0</v>
      </c>
      <c r="I45" s="35">
        <v>0.05</v>
      </c>
      <c r="J45" s="39">
        <f t="shared" si="0"/>
        <v>0</v>
      </c>
      <c r="K45" s="33" t="str">
        <f t="shared" si="1"/>
        <v/>
      </c>
      <c r="L45" s="41">
        <f t="shared" si="3"/>
        <v>0</v>
      </c>
    </row>
    <row r="46" spans="1:12" ht="21" x14ac:dyDescent="0.35">
      <c r="A46" s="12"/>
      <c r="B46" s="24"/>
      <c r="C46" s="12"/>
      <c r="D46" s="13"/>
      <c r="E46" s="11"/>
      <c r="F46" s="36"/>
      <c r="G46" s="34">
        <v>-5</v>
      </c>
      <c r="H46" s="37">
        <f t="shared" si="2"/>
        <v>0</v>
      </c>
      <c r="I46" s="35">
        <v>0.05</v>
      </c>
      <c r="J46" s="39">
        <f t="shared" si="0"/>
        <v>0</v>
      </c>
      <c r="K46" s="33" t="str">
        <f t="shared" si="1"/>
        <v/>
      </c>
      <c r="L46" s="41">
        <f t="shared" si="3"/>
        <v>0</v>
      </c>
    </row>
    <row r="47" spans="1:12" ht="21" x14ac:dyDescent="0.35">
      <c r="A47" s="12"/>
      <c r="B47" s="24"/>
      <c r="C47" s="12"/>
      <c r="D47" s="13"/>
      <c r="E47" s="11"/>
      <c r="F47" s="36"/>
      <c r="G47" s="34">
        <v>-5</v>
      </c>
      <c r="H47" s="37">
        <f t="shared" si="2"/>
        <v>0</v>
      </c>
      <c r="I47" s="35">
        <v>0.05</v>
      </c>
      <c r="J47" s="39">
        <f t="shared" si="0"/>
        <v>0</v>
      </c>
      <c r="K47" s="33" t="str">
        <f t="shared" si="1"/>
        <v/>
      </c>
      <c r="L47" s="41">
        <f t="shared" si="3"/>
        <v>0</v>
      </c>
    </row>
    <row r="48" spans="1:12" ht="21" x14ac:dyDescent="0.35">
      <c r="A48" s="12"/>
      <c r="B48" s="24"/>
      <c r="C48" s="12"/>
      <c r="D48" s="13"/>
      <c r="E48" s="11"/>
      <c r="F48" s="36"/>
      <c r="G48" s="34">
        <v>-5</v>
      </c>
      <c r="H48" s="37">
        <f t="shared" si="2"/>
        <v>0</v>
      </c>
      <c r="I48" s="35">
        <v>0.05</v>
      </c>
      <c r="J48" s="39">
        <f t="shared" si="0"/>
        <v>0</v>
      </c>
      <c r="K48" s="33" t="str">
        <f t="shared" si="1"/>
        <v/>
      </c>
      <c r="L48" s="41">
        <f t="shared" si="3"/>
        <v>0</v>
      </c>
    </row>
    <row r="49" spans="1:12" ht="21" x14ac:dyDescent="0.35">
      <c r="A49" s="12"/>
      <c r="B49" s="24"/>
      <c r="C49" s="12"/>
      <c r="D49" s="13"/>
      <c r="E49" s="11"/>
      <c r="F49" s="36"/>
      <c r="G49" s="34">
        <v>-5</v>
      </c>
      <c r="H49" s="37">
        <f t="shared" si="2"/>
        <v>0</v>
      </c>
      <c r="I49" s="35">
        <v>0.05</v>
      </c>
      <c r="J49" s="39">
        <f t="shared" si="0"/>
        <v>0</v>
      </c>
      <c r="K49" s="33" t="str">
        <f t="shared" si="1"/>
        <v/>
      </c>
      <c r="L49" s="41">
        <f t="shared" si="3"/>
        <v>0</v>
      </c>
    </row>
    <row r="50" spans="1:12" ht="21" x14ac:dyDescent="0.35">
      <c r="A50" s="12"/>
      <c r="B50" s="24"/>
      <c r="C50" s="12"/>
      <c r="D50" s="13"/>
      <c r="E50" s="11"/>
      <c r="F50" s="36"/>
      <c r="G50" s="34">
        <v>-5</v>
      </c>
      <c r="H50" s="37">
        <f t="shared" si="2"/>
        <v>0</v>
      </c>
      <c r="I50" s="35">
        <v>0.05</v>
      </c>
      <c r="J50" s="39">
        <f t="shared" si="0"/>
        <v>0</v>
      </c>
      <c r="K50" s="33" t="str">
        <f t="shared" si="1"/>
        <v/>
      </c>
      <c r="L50" s="41">
        <f t="shared" si="3"/>
        <v>0</v>
      </c>
    </row>
    <row r="51" spans="1:12" ht="21" x14ac:dyDescent="0.35">
      <c r="A51" s="28" t="s">
        <v>8</v>
      </c>
      <c r="B51" s="14"/>
      <c r="C51" s="14"/>
      <c r="D51" s="15"/>
      <c r="E51" s="19"/>
      <c r="G51" s="16"/>
      <c r="H51" s="17"/>
      <c r="I51" s="16"/>
      <c r="J51" s="40">
        <f>SUM(J4:J50)</f>
        <v>2532.5303100000006</v>
      </c>
      <c r="L51" s="40">
        <f>SUM(L4:L50)</f>
        <v>0</v>
      </c>
    </row>
    <row r="54" spans="1:12" ht="26.25" x14ac:dyDescent="0.25">
      <c r="A54" s="44" t="s">
        <v>14</v>
      </c>
      <c r="B54" s="45"/>
      <c r="C54"/>
    </row>
    <row r="55" spans="1:12" ht="26.25" x14ac:dyDescent="0.25">
      <c r="A55" s="46">
        <f>SUM(J51+L51)</f>
        <v>2532.5303100000006</v>
      </c>
      <c r="B55" s="46"/>
      <c r="C55"/>
    </row>
  </sheetData>
  <mergeCells count="2">
    <mergeCell ref="A54:B54"/>
    <mergeCell ref="A55:B55"/>
  </mergeCells>
  <dataValidations count="5">
    <dataValidation allowBlank="1" showInputMessage="1" showErrorMessage="1" prompt="Insira o nome do Vendedor nesta coluna sob esse título. Use os filtros de cabeçalho para localizar entradas específicas" sqref="A54 A3:F3 A51 D1 K1" xr:uid="{7751D869-CB63-40C6-A2BF-B0D5BFFB4D54}"/>
    <dataValidation type="list" allowBlank="1" sqref="C4:C50" xr:uid="{2A9A4F16-B229-407C-8758-FFEC3CDD13FB}">
      <formula1>"WCM,FER"</formula1>
    </dataValidation>
    <dataValidation type="list" errorStyle="warning" showInputMessage="1" showErrorMessage="1" error="Prazo não configurado para cálculo de comissão, realizar cálculo manualmente." sqref="E4:E50" xr:uid="{E4C6CD6F-12E7-4E61-8571-003642932152}">
      <formula1>"0,30,30/60,30/60/90,30/60/90/120,75,20/40,15/30/45,45/75,30/30,20,20/40/60,30/45,35,10/10,10,15,60/90,30/45/60,60,15/30/45/60/75/90,60/90/120,25/50/75/100/125/150,15/15,20/30/40,10/20/30,10/20,45/75/105,35/35,15/30,10/20/30/40/50/60/70/80/90/100"</formula1>
    </dataValidation>
    <dataValidation type="list" allowBlank="1" sqref="K4:K50" xr:uid="{1D398BF6-E8CF-44D6-A87F-53C1F586BDE1}">
      <formula1>"BOLETOS,PIX,CHEQUES,DINHEIRO"</formula1>
    </dataValidation>
    <dataValidation type="list" errorStyle="warning" allowBlank="1" sqref="B4:B50" xr:uid="{C9798B89-9DF8-41EE-AAAB-C1B9C9A19839}">
      <formula1>"AQUARIUS"</formula1>
    </dataValidation>
  </dataValidations>
  <printOptions horizontalCentered="1" verticalCentered="1"/>
  <pageMargins left="0.19685039370078741" right="0.19685039370078741" top="0.19685039370078741" bottom="0.19685039370078741" header="0.11811023622047245" footer="0.31496062992125984"/>
  <pageSetup paperSize="9" scale="50" orientation="landscape" r:id="rId1"/>
  <headerFooter differentFirst="1">
    <oddHeader>&amp;L&amp;"-,Negrito"&amp;18&amp;D&amp;R&amp;P</oddHeader>
    <firstHeader>&amp;L&amp;"-,Negrito"&amp;18&amp;D&amp;C&amp;"-,Negrito"&amp;28INDÚSTRIA DE MÓVEIS BONAFÉ&amp;R&amp;P</first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X K B I W K i 9 l 0 a k A A A A 9 Q A A A B I A H A B D b 2 5 m a W c v U G F j a 2 F n Z S 5 4 b W w g o h g A K K A U A A A A A A A A A A A A A A A A A A A A A A A A A A A A h Y 9 B D o I w F E S v Q r q n L d U Y J J + S 6 F Y S o 4 l x 2 0 C F R i i E F s v d X H g k r y B G U X c u 5 8 1 b z N y v N 0 i G u v I u s j O q 0 T E K M E W e 1 F m T K 1 3 E q L c n P 0 Q J h 6 3 I z q K Q 3 i h r E w 0 m j 1 F p b R s R 4 p z D b o a b r i C M 0 o A c 0 8 0 + K 2 U t 0 E d W / 2 V f a W O F z i T i c H i N 4 Q w v F z i c M 0 y B T A x S p b 8 9 G + c + 2 x 8 I 6 7 6 y f S d 5 a / 3 V D s g U g b w v 8 A d Q S w M E F A A C A A g A X K B I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y g S F g o i k e 4 D g A A A B E A A A A T A B w A R m 9 y b X V s Y X M v U 2 V j d G l v b j E u b S C i G A A o o B Q A A A A A A A A A A A A A A A A A A A A A A A A A A A A r T k 0 u y c z P U w i G 0 I b W A F B L A Q I t A B Q A A g A I A F y g S F i o v Z d G p A A A A P U A A A A S A A A A A A A A A A A A A A A A A A A A A A B D b 2 5 m a W c v U G F j a 2 F n Z S 5 4 b W x Q S w E C L Q A U A A I A C A B c o E h Y D 8 r p q 6 Q A A A D p A A A A E w A A A A A A A A A A A A A A A A D w A A A A W 0 N v b n R l b n R f V H l w Z X N d L n h t b F B L A Q I t A B Q A A g A I A F y g S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8 Z e 5 x d o T 3 T p e 9 U P g d C X l W A A A A A A I A A A A A A B B m A A A A A Q A A I A A A A D i 0 Y M U P P M U 6 i R 4 c X k U b z v v A y 8 o h E 2 9 + b 5 r R L C 7 T i r c T A A A A A A 6 A A A A A A g A A I A A A A B e r Y e G h k Q S w 2 w t C D R M t G F I 5 s 4 F 0 z M 5 2 Y S n N 6 j w H q X J G U A A A A F B M 4 D m c 8 9 8 Q n W S u g g z u Z X K d / 6 0 W j h + X + M Q k y C 2 4 q C T / F H K V i I t m Y n r 1 i f S N E R m 3 B S S T Z y Q p H N Q O T Z C K 2 D t 8 f C F m t w C G s P F 0 l F D A s H g 5 h m o P Q A A A A A l z U J D p p 1 / k B 4 Z f g j m P 4 S Q E K I K E P A j R l j q W F 6 9 V y J 8 E X U m L A v o v Q V 2 Z 9 n u z U Q u m i W m I g j L R 3 1 m m / w 0 k f L a p i I Y = < / D a t a M a s h u p > 
</file>

<file path=customXml/itemProps1.xml><?xml version="1.0" encoding="utf-8"?>
<ds:datastoreItem xmlns:ds="http://schemas.openxmlformats.org/officeDocument/2006/customXml" ds:itemID="{2404DC51-D562-4B11-91BC-5B341C77FA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João Luis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Móveis Bonafé</cp:lastModifiedBy>
  <cp:lastPrinted>2024-04-29T18:24:35Z</cp:lastPrinted>
  <dcterms:created xsi:type="dcterms:W3CDTF">2024-01-15T17:15:09Z</dcterms:created>
  <dcterms:modified xsi:type="dcterms:W3CDTF">2025-05-26T12:08:46Z</dcterms:modified>
</cp:coreProperties>
</file>