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A74BB26F-9FEC-42E1-A2A3-0E1CD3EE6F1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ensor 1" sheetId="1" r:id="rId1"/>
    <sheet name="Analo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K14" i="1"/>
  <c r="M14" i="1" s="1"/>
  <c r="L14" i="1"/>
  <c r="K13" i="1"/>
  <c r="M13" i="1" s="1"/>
  <c r="L13" i="1"/>
  <c r="K12" i="1"/>
  <c r="M12" i="1" s="1"/>
  <c r="L12" i="1"/>
  <c r="K11" i="1"/>
  <c r="M11" i="1" s="1"/>
  <c r="L11" i="1"/>
  <c r="K10" i="1"/>
  <c r="M10" i="1" s="1"/>
  <c r="L10" i="1"/>
  <c r="K9" i="1"/>
  <c r="M9" i="1"/>
  <c r="L9" i="1"/>
  <c r="L6" i="1"/>
  <c r="L7" i="1"/>
  <c r="L8" i="1"/>
  <c r="L5" i="1"/>
  <c r="K6" i="1"/>
  <c r="K7" i="1"/>
  <c r="K8" i="1"/>
  <c r="K5" i="1"/>
  <c r="M5" i="1" s="1"/>
  <c r="M4" i="1"/>
  <c r="L4" i="1"/>
  <c r="M6" i="1"/>
  <c r="M7" i="1"/>
  <c r="M8" i="1"/>
  <c r="K4" i="1"/>
  <c r="G4" i="4"/>
  <c r="F29" i="4"/>
  <c r="G29" i="4" s="1"/>
  <c r="H29" i="4" s="1"/>
  <c r="F28" i="4"/>
  <c r="F27" i="4"/>
  <c r="F26" i="4"/>
  <c r="F25" i="4"/>
  <c r="F24" i="4"/>
  <c r="F23" i="4"/>
  <c r="F22" i="4"/>
  <c r="F21" i="4"/>
  <c r="F20" i="4"/>
  <c r="F19" i="4"/>
  <c r="G26" i="4" l="1"/>
  <c r="H26" i="4" s="1"/>
  <c r="G25" i="4"/>
  <c r="H25" i="4" s="1"/>
  <c r="G24" i="4"/>
  <c r="H24" i="4" s="1"/>
  <c r="G21" i="4"/>
  <c r="H21" i="4" s="1"/>
  <c r="F14" i="4"/>
  <c r="G14" i="4" s="1"/>
  <c r="H14" i="4" s="1"/>
  <c r="F13" i="4"/>
  <c r="F12" i="4"/>
  <c r="F11" i="4"/>
  <c r="F10" i="4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28" i="4"/>
  <c r="H28" i="4" s="1"/>
  <c r="G27" i="4"/>
  <c r="H27" i="4" s="1"/>
  <c r="G23" i="4"/>
  <c r="H23" i="4" s="1"/>
  <c r="G22" i="4"/>
  <c r="H22" i="4" s="1"/>
  <c r="G20" i="4"/>
  <c r="H20" i="4" s="1"/>
  <c r="G19" i="4"/>
  <c r="H19" i="4" s="1"/>
  <c r="G13" i="4"/>
  <c r="H13" i="4" s="1"/>
  <c r="G12" i="4"/>
  <c r="H12" i="4" s="1"/>
  <c r="G11" i="4"/>
  <c r="H11" i="4" s="1"/>
  <c r="G10" i="4"/>
  <c r="H10" i="4" s="1"/>
  <c r="G9" i="4"/>
  <c r="H9" i="4" s="1"/>
  <c r="H4" i="4"/>
  <c r="H11" i="1"/>
  <c r="I11" i="1" s="1"/>
  <c r="F4" i="1"/>
  <c r="H4" i="1" s="1"/>
  <c r="F6" i="1"/>
  <c r="H6" i="1" s="1"/>
  <c r="F7" i="1"/>
  <c r="H7" i="1" s="1"/>
  <c r="F8" i="1"/>
  <c r="H8" i="1" s="1"/>
  <c r="F9" i="1"/>
  <c r="H9" i="1" s="1"/>
  <c r="I9" i="1" s="1"/>
  <c r="F10" i="1"/>
  <c r="H10" i="1" s="1"/>
  <c r="F11" i="1"/>
  <c r="F12" i="1"/>
  <c r="F13" i="1"/>
  <c r="F14" i="1"/>
  <c r="H14" i="1" s="1"/>
  <c r="F5" i="1"/>
  <c r="H13" i="1" l="1"/>
  <c r="I13" i="1" s="1"/>
  <c r="H5" i="1"/>
  <c r="I5" i="1" s="1"/>
  <c r="H12" i="1"/>
  <c r="I12" i="1" s="1"/>
  <c r="I8" i="1"/>
  <c r="I7" i="1"/>
  <c r="I14" i="1"/>
  <c r="I10" i="1"/>
  <c r="I6" i="1"/>
  <c r="I4" i="1"/>
</calcChain>
</file>

<file path=xl/sharedStrings.xml><?xml version="1.0" encoding="utf-8"?>
<sst xmlns="http://schemas.openxmlformats.org/spreadsheetml/2006/main" count="30" uniqueCount="24">
  <si>
    <t>Gewicht [kg]</t>
  </si>
  <si>
    <t>Aufsteigend</t>
  </si>
  <si>
    <t>Absteigend</t>
  </si>
  <si>
    <t>Aufsteigender Absoluter Fehler [µV]</t>
  </si>
  <si>
    <t>Aufsteigender Reduzierter Fehler</t>
  </si>
  <si>
    <t>Absteigender Reduzierter Fehler</t>
  </si>
  <si>
    <t>Aufsteigender Absoluter Fehler [mV]</t>
  </si>
  <si>
    <t>Absteigender Absoluter Fehler [mV]</t>
  </si>
  <si>
    <t>Absteigende Mittelwerte [VDC]</t>
  </si>
  <si>
    <t>Messung 3 [VDC]</t>
  </si>
  <si>
    <t>Messung 2 [VDC]</t>
  </si>
  <si>
    <t>Messung 1 [VDC]</t>
  </si>
  <si>
    <t>Aufsteigende Mittelwerte [VDC]</t>
  </si>
  <si>
    <t>Messung 1 [mV]</t>
  </si>
  <si>
    <t>Messung 2 [mV]</t>
  </si>
  <si>
    <t>Messung 3 [mV]</t>
  </si>
  <si>
    <t>Aufsteigende Mittelwerte [mV]</t>
  </si>
  <si>
    <t>Wasserhöhe [m]</t>
  </si>
  <si>
    <t>1m = 0,1bar = 9,80665</t>
  </si>
  <si>
    <t>Theoretische bar</t>
  </si>
  <si>
    <t>Theoretische PSI</t>
  </si>
  <si>
    <t>Theoretische kPa</t>
  </si>
  <si>
    <t>Kontrolle via PSI / kpa</t>
  </si>
  <si>
    <t>Empfindlichkeit [(mV/V)/PSI]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</si>
</sst>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164" fontId="0" fillId="0" borderId="10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6" fontId="0" fillId="0" borderId="9" xfId="1" applyNumberFormat="1" applyFont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6" fontId="0" fillId="0" borderId="14" xfId="1" applyNumberFormat="1" applyFon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 applyBorder="1"/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1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'Sensor 1'!$F$3</c:f>
              <c:strCache>
                <c:ptCount val="1"/>
                <c:pt idx="0">
                  <c:v>Aufsteigende Mittelwerte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'Sensor 1'!$F$4:$F$14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E-4D6F-BDB4-E9151361AF95}"/>
            </c:ext>
          </c:extLst>
        </c:ser>
        <c:ser>
          <c:idx val="2"/>
          <c:order val="1"/>
          <c:tx>
            <c:strRef>
              <c:f>'Sensor 1'!$F$18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1'!$B$19:$B$29</c:f>
              <c:numCache>
                <c:formatCode>General</c:formatCode>
                <c:ptCount val="11"/>
              </c:numCache>
            </c:numRef>
          </c:xVal>
          <c:yVal>
            <c:numRef>
              <c:f>'Sensor 1'!$F$19:$F$29</c:f>
              <c:numCache>
                <c:formatCode>0.0000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E-4D6F-BDB4-E9151361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Wasserhöhe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1'!$H$3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'Sensor 1'!$H$4:$H$14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703-9BBF-7314E7FC32EA}"/>
            </c:ext>
          </c:extLst>
        </c:ser>
        <c:ser>
          <c:idx val="1"/>
          <c:order val="1"/>
          <c:tx>
            <c:strRef>
              <c:f>'Sensor 1'!$H$18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1'!$B$19:$B$29</c:f>
              <c:numCache>
                <c:formatCode>General</c:formatCode>
                <c:ptCount val="11"/>
              </c:numCache>
            </c:numRef>
          </c:xVal>
          <c:yVal>
            <c:numRef>
              <c:f>'Sensor 1'!$H$19:$H$29</c:f>
              <c:numCache>
                <c:formatCode>0.0000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A-4703-9BBF-7314E7FC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1'!$I$3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1'!$B$4:$B$14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'Sensor 1'!$I$4:$I$14</c:f>
              <c:numCache>
                <c:formatCode>0.0000%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130-BD7B-F546DC6D03D4}"/>
            </c:ext>
          </c:extLst>
        </c:ser>
        <c:ser>
          <c:idx val="1"/>
          <c:order val="1"/>
          <c:tx>
            <c:strRef>
              <c:f>'Sensor 1'!$I$18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'Sensor 1'!$B$19:$B$29</c:f>
              <c:numCache>
                <c:formatCode>General</c:formatCode>
                <c:ptCount val="11"/>
              </c:numCache>
            </c:numRef>
          </c:xVal>
          <c:yVal>
            <c:numRef>
              <c:f>'Sensor 1'!$I$19:$I$29</c:f>
              <c:numCache>
                <c:formatCode>0.0000%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9-4130-BD7B-F546DC6D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Analog!$F$3</c:f>
              <c:strCache>
                <c:ptCount val="1"/>
                <c:pt idx="0">
                  <c:v>Aufsteigende Mittelwerte [VDC]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Analog!$F$4:$F$14</c:f>
              <c:numCache>
                <c:formatCode>0.0000</c:formatCode>
                <c:ptCount val="11"/>
                <c:pt idx="0">
                  <c:v>0.14156666666666667</c:v>
                </c:pt>
                <c:pt idx="1">
                  <c:v>0.40420000000000006</c:v>
                </c:pt>
                <c:pt idx="2">
                  <c:v>0.80723333333333336</c:v>
                </c:pt>
                <c:pt idx="3">
                  <c:v>1.2085999999999999</c:v>
                </c:pt>
                <c:pt idx="4">
                  <c:v>1.6104666666666667</c:v>
                </c:pt>
                <c:pt idx="5">
                  <c:v>2.0110333333333337</c:v>
                </c:pt>
                <c:pt idx="6">
                  <c:v>2.4111666666666665</c:v>
                </c:pt>
                <c:pt idx="7">
                  <c:v>2.8097333333333334</c:v>
                </c:pt>
                <c:pt idx="8">
                  <c:v>3.2057333333333333</c:v>
                </c:pt>
                <c:pt idx="9">
                  <c:v>3.6005666666666669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8-48A1-9744-C3D0608E6F67}"/>
            </c:ext>
          </c:extLst>
        </c:ser>
        <c:ser>
          <c:idx val="2"/>
          <c:order val="1"/>
          <c:tx>
            <c:strRef>
              <c:f>Analog!$F$18</c:f>
              <c:strCache>
                <c:ptCount val="1"/>
                <c:pt idx="0">
                  <c:v>Absteigende Mittelwerte [VDC]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Analog!$F$19:$F$29</c:f>
              <c:numCache>
                <c:formatCode>0.0000</c:formatCode>
                <c:ptCount val="11"/>
                <c:pt idx="0">
                  <c:v>0.13796666666666665</c:v>
                </c:pt>
                <c:pt idx="1">
                  <c:v>0.40360000000000001</c:v>
                </c:pt>
                <c:pt idx="2">
                  <c:v>0.80569999999999997</c:v>
                </c:pt>
                <c:pt idx="3">
                  <c:v>1.2073</c:v>
                </c:pt>
                <c:pt idx="4">
                  <c:v>1.6084000000000003</c:v>
                </c:pt>
                <c:pt idx="5">
                  <c:v>2.0089000000000001</c:v>
                </c:pt>
                <c:pt idx="6">
                  <c:v>2.4087000000000001</c:v>
                </c:pt>
                <c:pt idx="7">
                  <c:v>2.8077333333333332</c:v>
                </c:pt>
                <c:pt idx="8">
                  <c:v>3.2034333333333334</c:v>
                </c:pt>
                <c:pt idx="9">
                  <c:v>3.5995666666666666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8-48A1-9744-C3D0608E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Analog!$G$3</c:f>
              <c:strCache>
                <c:ptCount val="1"/>
                <c:pt idx="0">
                  <c:v>Aufsteigender Absoluter Fehler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Analog!$G$4:$G$14</c:f>
              <c:numCache>
                <c:formatCode>0.0000</c:formatCode>
                <c:ptCount val="11"/>
                <c:pt idx="0">
                  <c:v>9.1333333333333258</c:v>
                </c:pt>
                <c:pt idx="1">
                  <c:v>9.9999999999933475E-2</c:v>
                </c:pt>
                <c:pt idx="2">
                  <c:v>0.96666666666667123</c:v>
                </c:pt>
                <c:pt idx="3">
                  <c:v>0.300000000000189</c:v>
                </c:pt>
                <c:pt idx="4">
                  <c:v>0.23333333333330764</c:v>
                </c:pt>
                <c:pt idx="5">
                  <c:v>0.26666666666619321</c:v>
                </c:pt>
                <c:pt idx="6">
                  <c:v>0.63333333333348563</c:v>
                </c:pt>
                <c:pt idx="7">
                  <c:v>0.16666666666642627</c:v>
                </c:pt>
                <c:pt idx="8">
                  <c:v>0.46666666666661527</c:v>
                </c:pt>
                <c:pt idx="9">
                  <c:v>2.7333333333330323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4286-9459-B7C184187677}"/>
            </c:ext>
          </c:extLst>
        </c:ser>
        <c:ser>
          <c:idx val="1"/>
          <c:order val="1"/>
          <c:tx>
            <c:strRef>
              <c:f>Analog!$G$18</c:f>
              <c:strCache>
                <c:ptCount val="1"/>
                <c:pt idx="0">
                  <c:v>Absteigender Absoluter Fehler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Analog!$G$19:$G$29</c:f>
              <c:numCache>
                <c:formatCode>0.0000</c:formatCode>
                <c:ptCount val="11"/>
                <c:pt idx="0">
                  <c:v>3.5333333333333328</c:v>
                </c:pt>
                <c:pt idx="1">
                  <c:v>9.9999999999988987E-2</c:v>
                </c:pt>
                <c:pt idx="2">
                  <c:v>9.9999999999988987E-2</c:v>
                </c:pt>
                <c:pt idx="3">
                  <c:v>9.9999999999988987E-2</c:v>
                </c:pt>
                <c:pt idx="4">
                  <c:v>9.9999999999766942E-2</c:v>
                </c:pt>
                <c:pt idx="5">
                  <c:v>9.9999999999766942E-2</c:v>
                </c:pt>
                <c:pt idx="6">
                  <c:v>0.19999999999997797</c:v>
                </c:pt>
                <c:pt idx="7">
                  <c:v>0.16666666666687036</c:v>
                </c:pt>
                <c:pt idx="8">
                  <c:v>0.46666666666661527</c:v>
                </c:pt>
                <c:pt idx="9">
                  <c:v>0.43333333333350765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5-4286-9459-B7C1841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Analog!$H$3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Analog!$H$4:$H$14</c:f>
              <c:numCache>
                <c:formatCode>0.0000%</c:formatCode>
                <c:ptCount val="11"/>
                <c:pt idx="0">
                  <c:v>2.365780794004384E-3</c:v>
                </c:pt>
                <c:pt idx="1">
                  <c:v>2.5902709423388456E-5</c:v>
                </c:pt>
                <c:pt idx="2">
                  <c:v>2.5039285775958954E-4</c:v>
                </c:pt>
                <c:pt idx="3">
                  <c:v>7.7708128270266027E-5</c:v>
                </c:pt>
                <c:pt idx="4">
                  <c:v>6.0439655321273288E-5</c:v>
                </c:pt>
                <c:pt idx="5">
                  <c:v>6.9073891795625865E-5</c:v>
                </c:pt>
                <c:pt idx="6">
                  <c:v>1.6405049301494216E-4</c:v>
                </c:pt>
                <c:pt idx="7">
                  <c:v>4.3171182372280543E-5</c:v>
                </c:pt>
                <c:pt idx="8">
                  <c:v>1.2087931064254658E-4</c:v>
                </c:pt>
                <c:pt idx="9">
                  <c:v>7.0800739090634416E-4</c:v>
                </c:pt>
                <c:pt idx="10">
                  <c:v>9.4976601219086214E-5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C-4B1D-88C6-53512558EA22}"/>
            </c:ext>
          </c:extLst>
        </c:ser>
        <c:ser>
          <c:idx val="1"/>
          <c:order val="1"/>
          <c:tx>
            <c:strRef>
              <c:f>Analog!$H$18</c:f>
              <c:strCache>
                <c:ptCount val="1"/>
                <c:pt idx="0">
                  <c:v>Absteigender Reduzierter Fehler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Analog!$H$19:$H$29</c:f>
              <c:numCache>
                <c:formatCode>0.0000%</c:formatCode>
                <c:ptCount val="11"/>
                <c:pt idx="0">
                  <c:v>9.1617832633234789E-4</c:v>
                </c:pt>
                <c:pt idx="1">
                  <c:v>2.5929575273554164E-5</c:v>
                </c:pt>
                <c:pt idx="2">
                  <c:v>2.5929575273554164E-5</c:v>
                </c:pt>
                <c:pt idx="3">
                  <c:v>2.5929575273554164E-5</c:v>
                </c:pt>
                <c:pt idx="4">
                  <c:v>2.5929575273496589E-5</c:v>
                </c:pt>
                <c:pt idx="5">
                  <c:v>2.5929575273496589E-5</c:v>
                </c:pt>
                <c:pt idx="6">
                  <c:v>5.1859150547108328E-5</c:v>
                </c:pt>
                <c:pt idx="7">
                  <c:v>4.3215958789314516E-5</c:v>
                </c:pt>
                <c:pt idx="8">
                  <c:v>1.2100468460991944E-4</c:v>
                </c:pt>
                <c:pt idx="9">
                  <c:v>1.1236149285212562E-4</c:v>
                </c:pt>
                <c:pt idx="10">
                  <c:v>9.5075109336307701E-5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C-4B1D-88C6-53512558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613799</xdr:colOff>
      <xdr:row>16</xdr:row>
      <xdr:rowOff>9270</xdr:rowOff>
    </xdr:from>
    <xdr:to>
      <xdr:col>9</xdr:col>
      <xdr:colOff>18333</xdr:colOff>
      <xdr:row>39</xdr:row>
      <xdr:rowOff>141954</xdr:rowOff>
    </xdr:to>
    <xdr:graphicFrame macro="">
      <xdr:nvGraphicFramePr>
        <xdr:cNvPr id="9" name="Diagramm 3">
          <a:extLst>
            <a:ext uri="{FF2B5EF4-FFF2-40B4-BE49-F238E27FC236}">
              <a16:creationId xmlns:a16="http://schemas.microsoft.com/office/drawing/2014/main" id="{0C9136A9-9893-4FF5-B106-7D92A558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585786</xdr:colOff>
      <xdr:row>56</xdr:row>
      <xdr:rowOff>119061</xdr:rowOff>
    </xdr:from>
    <xdr:to>
      <xdr:col>5</xdr:col>
      <xdr:colOff>2095500</xdr:colOff>
      <xdr:row>74</xdr:row>
      <xdr:rowOff>142875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B6BA1E49-3364-4E7F-9E49-876047B7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9526</xdr:colOff>
      <xdr:row>56</xdr:row>
      <xdr:rowOff>138112</xdr:rowOff>
    </xdr:from>
    <xdr:to>
      <xdr:col>9</xdr:col>
      <xdr:colOff>19050</xdr:colOff>
      <xdr:row>74</xdr:row>
      <xdr:rowOff>171450</xdr:rowOff>
    </xdr:to>
    <xdr:graphicFrame macro="">
      <xdr:nvGraphicFramePr>
        <xdr:cNvPr id="15" name="Diagramm 5">
          <a:extLst>
            <a:ext uri="{FF2B5EF4-FFF2-40B4-BE49-F238E27FC236}">
              <a16:creationId xmlns:a16="http://schemas.microsoft.com/office/drawing/2014/main" id="{23F56555-370E-4FD1-8E0B-C48158EC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19050</xdr:colOff>
      <xdr:row>54</xdr:row>
      <xdr:rowOff>128588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9B2B2380-563C-4342-A3FD-B954AA6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2119314</xdr:colOff>
      <xdr:row>74</xdr:row>
      <xdr:rowOff>23814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246048B0-59D1-4391-AC53-DC0C959A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9524</xdr:colOff>
      <xdr:row>74</xdr:row>
      <xdr:rowOff>33338</xdr:rowOff>
    </xdr:to>
    <xdr:graphicFrame macro="">
      <xdr:nvGraphicFramePr>
        <xdr:cNvPr id="12" name="Diagramm 3">
          <a:extLst>
            <a:ext uri="{FF2B5EF4-FFF2-40B4-BE49-F238E27FC236}">
              <a16:creationId xmlns:a16="http://schemas.microsoft.com/office/drawing/2014/main" id="{87946F58-AF6A-4FD9-ABA8-982EA9A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zoomScale="93" zoomScaleNormal="93" workbookViewId="0">
      <selection activeCell="L19" sqref="L19"/>
    </sheetView>
  </sheetViews>
  <sheetFormatPr baseColWidth="10" defaultColWidth="9.140625" defaultRowHeight="15" x14ac:dyDescent="0.25"/>
  <cols>
    <col min="2" max="2" width="15.5703125" bestFit="1" customWidth="1"/>
    <col min="3" max="5" width="17.7109375" bestFit="1" customWidth="1"/>
    <col min="6" max="6" width="32" style="1" bestFit="1" customWidth="1"/>
    <col min="7" max="7" width="26.7109375" style="1" bestFit="1" customWidth="1"/>
    <col min="8" max="8" width="33.85546875" bestFit="1" customWidth="1"/>
    <col min="9" max="9" width="31.140625" bestFit="1" customWidth="1"/>
    <col min="10" max="10" width="27.140625" bestFit="1" customWidth="1"/>
    <col min="11" max="11" width="15.7109375" bestFit="1" customWidth="1"/>
    <col min="12" max="12" width="22" bestFit="1" customWidth="1"/>
    <col min="13" max="13" width="20.42578125" bestFit="1" customWidth="1"/>
  </cols>
  <sheetData>
    <row r="1" spans="2:13" ht="15.75" thickBot="1" x14ac:dyDescent="0.3"/>
    <row r="2" spans="2:13" ht="15.75" thickBot="1" x14ac:dyDescent="0.3">
      <c r="B2" s="29" t="s">
        <v>1</v>
      </c>
      <c r="C2" s="30"/>
      <c r="D2" s="30"/>
      <c r="E2" s="30"/>
      <c r="F2" s="30"/>
      <c r="G2" s="30"/>
      <c r="H2" s="30"/>
      <c r="I2" s="31"/>
      <c r="J2" t="s">
        <v>18</v>
      </c>
    </row>
    <row r="3" spans="2:13" ht="15.75" thickBot="1" x14ac:dyDescent="0.3">
      <c r="B3" s="26" t="s">
        <v>17</v>
      </c>
      <c r="C3" s="27" t="s">
        <v>13</v>
      </c>
      <c r="D3" s="27" t="s">
        <v>14</v>
      </c>
      <c r="E3" s="27" t="s">
        <v>15</v>
      </c>
      <c r="F3" s="25" t="s">
        <v>16</v>
      </c>
      <c r="G3" s="25" t="s">
        <v>23</v>
      </c>
      <c r="H3" s="27" t="s">
        <v>3</v>
      </c>
      <c r="I3" s="28" t="s">
        <v>4</v>
      </c>
      <c r="J3" s="40" t="s">
        <v>19</v>
      </c>
      <c r="K3" s="41" t="s">
        <v>20</v>
      </c>
      <c r="L3" s="41" t="s">
        <v>21</v>
      </c>
      <c r="M3" s="41" t="s">
        <v>22</v>
      </c>
    </row>
    <row r="4" spans="2:13" x14ac:dyDescent="0.25">
      <c r="B4" s="20">
        <v>0</v>
      </c>
      <c r="C4" s="21"/>
      <c r="D4" s="21"/>
      <c r="E4" s="21"/>
      <c r="F4" s="22">
        <f>(C4+D4+E4)/3</f>
        <v>0</v>
      </c>
      <c r="G4" s="22"/>
      <c r="H4" s="22">
        <f>MAX(C4-F4,D4-F4,E4-F4)*1000</f>
        <v>0</v>
      </c>
      <c r="I4" s="23" t="e">
        <f>(H4/1000)/(MAX($C$4:$E$14)-MIN($C$4:$E$14))</f>
        <v>#DIV/0!</v>
      </c>
      <c r="K4">
        <f>J4*14.5038</f>
        <v>0</v>
      </c>
      <c r="L4">
        <f>J4*100</f>
        <v>0</v>
      </c>
      <c r="M4">
        <f>K4*6.89476</f>
        <v>0</v>
      </c>
    </row>
    <row r="5" spans="2:13" x14ac:dyDescent="0.25">
      <c r="B5" s="9">
        <v>0.5</v>
      </c>
      <c r="C5" s="10"/>
      <c r="D5" s="10"/>
      <c r="E5" s="10"/>
      <c r="F5" s="11">
        <f>(C5+D5+E5)/3</f>
        <v>0</v>
      </c>
      <c r="G5" s="11"/>
      <c r="H5" s="8">
        <f t="shared" ref="H5:H14" si="0">MAX(C5-F5,D5-F5,E5-F5)*1000</f>
        <v>0</v>
      </c>
      <c r="I5" s="12" t="e">
        <f t="shared" ref="I5:I14" si="1">(H5/1000)/(MAX($C$4:$E$14)-MIN($C$4:$E$14))</f>
        <v>#DIV/0!</v>
      </c>
      <c r="J5">
        <v>0.05</v>
      </c>
      <c r="K5">
        <f>J5*14.5038</f>
        <v>0.72519</v>
      </c>
      <c r="L5">
        <f>J5*100</f>
        <v>5</v>
      </c>
      <c r="M5">
        <f>K5*6.89476</f>
        <v>5.0000110044000001</v>
      </c>
    </row>
    <row r="6" spans="2:13" x14ac:dyDescent="0.25">
      <c r="B6" s="9">
        <v>1</v>
      </c>
      <c r="C6" s="10"/>
      <c r="D6" s="10"/>
      <c r="E6" s="10"/>
      <c r="F6" s="11">
        <f t="shared" ref="F6:F14" si="2">(C6+D6+E6)/3</f>
        <v>0</v>
      </c>
      <c r="G6" s="11"/>
      <c r="H6" s="8">
        <f t="shared" si="0"/>
        <v>0</v>
      </c>
      <c r="I6" s="12" t="e">
        <f t="shared" si="1"/>
        <v>#DIV/0!</v>
      </c>
      <c r="J6">
        <v>0.1</v>
      </c>
      <c r="K6">
        <f t="shared" ref="K6:K14" si="3">J6*14.5038</f>
        <v>1.45038</v>
      </c>
      <c r="L6">
        <f t="shared" ref="L6:L14" si="4">J6*100</f>
        <v>10</v>
      </c>
      <c r="M6">
        <f t="shared" ref="M6:M14" si="5">K6*6.89476</f>
        <v>10.0000220088</v>
      </c>
    </row>
    <row r="7" spans="2:13" x14ac:dyDescent="0.25">
      <c r="B7" s="9">
        <v>1.5</v>
      </c>
      <c r="C7" s="10"/>
      <c r="D7" s="10"/>
      <c r="E7" s="10"/>
      <c r="F7" s="11">
        <f t="shared" si="2"/>
        <v>0</v>
      </c>
      <c r="G7" s="11"/>
      <c r="H7" s="8">
        <f t="shared" si="0"/>
        <v>0</v>
      </c>
      <c r="I7" s="12" t="e">
        <f t="shared" si="1"/>
        <v>#DIV/0!</v>
      </c>
      <c r="J7">
        <v>0.15</v>
      </c>
      <c r="K7">
        <f t="shared" si="3"/>
        <v>2.17557</v>
      </c>
      <c r="L7">
        <f t="shared" si="4"/>
        <v>15</v>
      </c>
      <c r="M7">
        <f t="shared" si="5"/>
        <v>15.000033013199999</v>
      </c>
    </row>
    <row r="8" spans="2:13" x14ac:dyDescent="0.25">
      <c r="B8" s="9">
        <v>2</v>
      </c>
      <c r="C8" s="10"/>
      <c r="D8" s="10"/>
      <c r="E8" s="10"/>
      <c r="F8" s="11">
        <f t="shared" si="2"/>
        <v>0</v>
      </c>
      <c r="G8" s="11"/>
      <c r="H8" s="8">
        <f t="shared" si="0"/>
        <v>0</v>
      </c>
      <c r="I8" s="12" t="e">
        <f t="shared" si="1"/>
        <v>#DIV/0!</v>
      </c>
      <c r="J8">
        <v>0.2</v>
      </c>
      <c r="K8">
        <f t="shared" si="3"/>
        <v>2.90076</v>
      </c>
      <c r="L8">
        <f t="shared" si="4"/>
        <v>20</v>
      </c>
      <c r="M8">
        <f t="shared" si="5"/>
        <v>20.000044017600001</v>
      </c>
    </row>
    <row r="9" spans="2:13" x14ac:dyDescent="0.25">
      <c r="B9" s="9"/>
      <c r="C9" s="10"/>
      <c r="D9" s="10"/>
      <c r="E9" s="10"/>
      <c r="F9" s="11">
        <f t="shared" si="2"/>
        <v>0</v>
      </c>
      <c r="G9" s="11"/>
      <c r="H9" s="8">
        <f t="shared" si="0"/>
        <v>0</v>
      </c>
      <c r="I9" s="12" t="e">
        <f t="shared" si="1"/>
        <v>#DIV/0!</v>
      </c>
      <c r="J9">
        <v>0.25</v>
      </c>
      <c r="K9">
        <f t="shared" si="3"/>
        <v>3.62595</v>
      </c>
      <c r="L9">
        <f t="shared" si="4"/>
        <v>25</v>
      </c>
      <c r="M9">
        <f t="shared" si="5"/>
        <v>25.000055021999998</v>
      </c>
    </row>
    <row r="10" spans="2:13" x14ac:dyDescent="0.25">
      <c r="B10" s="9"/>
      <c r="C10" s="10"/>
      <c r="D10" s="10"/>
      <c r="E10" s="10"/>
      <c r="F10" s="11">
        <f t="shared" si="2"/>
        <v>0</v>
      </c>
      <c r="G10" s="11"/>
      <c r="H10" s="8">
        <f t="shared" si="0"/>
        <v>0</v>
      </c>
      <c r="I10" s="12" t="e">
        <f t="shared" si="1"/>
        <v>#DIV/0!</v>
      </c>
      <c r="J10">
        <v>0.3</v>
      </c>
      <c r="K10">
        <f t="shared" si="3"/>
        <v>4.35114</v>
      </c>
      <c r="L10">
        <f t="shared" si="4"/>
        <v>30</v>
      </c>
      <c r="M10">
        <f t="shared" si="5"/>
        <v>30.000066026399999</v>
      </c>
    </row>
    <row r="11" spans="2:13" x14ac:dyDescent="0.25">
      <c r="B11" s="9"/>
      <c r="C11" s="10"/>
      <c r="D11" s="10"/>
      <c r="E11" s="10"/>
      <c r="F11" s="11">
        <f t="shared" si="2"/>
        <v>0</v>
      </c>
      <c r="G11" s="11"/>
      <c r="H11" s="8">
        <f t="shared" si="0"/>
        <v>0</v>
      </c>
      <c r="I11" s="12" t="e">
        <f t="shared" si="1"/>
        <v>#DIV/0!</v>
      </c>
      <c r="J11">
        <v>0.35</v>
      </c>
      <c r="K11">
        <f t="shared" si="3"/>
        <v>5.0763299999999996</v>
      </c>
      <c r="L11">
        <f t="shared" si="4"/>
        <v>35</v>
      </c>
      <c r="M11">
        <f t="shared" si="5"/>
        <v>35.000077030799993</v>
      </c>
    </row>
    <row r="12" spans="2:13" x14ac:dyDescent="0.25">
      <c r="B12" s="9"/>
      <c r="C12" s="10"/>
      <c r="D12" s="10"/>
      <c r="E12" s="10"/>
      <c r="F12" s="11">
        <f t="shared" si="2"/>
        <v>0</v>
      </c>
      <c r="G12" s="11"/>
      <c r="H12" s="8">
        <f t="shared" si="0"/>
        <v>0</v>
      </c>
      <c r="I12" s="12" t="e">
        <f t="shared" si="1"/>
        <v>#DIV/0!</v>
      </c>
      <c r="J12">
        <v>0.4</v>
      </c>
      <c r="K12">
        <f t="shared" si="3"/>
        <v>5.80152</v>
      </c>
      <c r="L12">
        <f t="shared" si="4"/>
        <v>40</v>
      </c>
      <c r="M12">
        <f t="shared" si="5"/>
        <v>40.000088035200001</v>
      </c>
    </row>
    <row r="13" spans="2:13" x14ac:dyDescent="0.25">
      <c r="B13" s="9"/>
      <c r="C13" s="10"/>
      <c r="D13" s="10"/>
      <c r="E13" s="10"/>
      <c r="F13" s="11">
        <f t="shared" si="2"/>
        <v>0</v>
      </c>
      <c r="G13" s="11"/>
      <c r="H13" s="8">
        <f t="shared" si="0"/>
        <v>0</v>
      </c>
      <c r="I13" s="12" t="e">
        <f t="shared" si="1"/>
        <v>#DIV/0!</v>
      </c>
      <c r="J13">
        <v>0.45</v>
      </c>
      <c r="K13">
        <f t="shared" si="3"/>
        <v>6.5267100000000005</v>
      </c>
      <c r="L13">
        <f t="shared" si="4"/>
        <v>45</v>
      </c>
      <c r="M13">
        <f t="shared" si="5"/>
        <v>45.000099039600002</v>
      </c>
    </row>
    <row r="14" spans="2:13" ht="15.75" thickBot="1" x14ac:dyDescent="0.3">
      <c r="B14" s="13"/>
      <c r="C14" s="14"/>
      <c r="D14" s="14"/>
      <c r="E14" s="14"/>
      <c r="F14" s="15">
        <f t="shared" si="2"/>
        <v>0</v>
      </c>
      <c r="G14" s="15">
        <f>(F14-F4)/5/1</f>
        <v>0</v>
      </c>
      <c r="H14" s="24">
        <f t="shared" si="0"/>
        <v>0</v>
      </c>
      <c r="I14" s="16" t="e">
        <f t="shared" si="1"/>
        <v>#DIV/0!</v>
      </c>
      <c r="J14">
        <v>0.5</v>
      </c>
      <c r="K14">
        <f t="shared" si="3"/>
        <v>7.2519</v>
      </c>
      <c r="L14">
        <f t="shared" si="4"/>
        <v>50</v>
      </c>
      <c r="M14">
        <f t="shared" si="5"/>
        <v>50.000110043999996</v>
      </c>
    </row>
    <row r="17" spans="2:12" x14ac:dyDescent="0.25">
      <c r="B17" s="32"/>
      <c r="C17" s="32"/>
      <c r="D17" s="32"/>
      <c r="E17" s="32"/>
      <c r="F17" s="32"/>
      <c r="G17" s="32"/>
      <c r="H17" s="32"/>
      <c r="I17" s="32"/>
    </row>
    <row r="18" spans="2:12" x14ac:dyDescent="0.25">
      <c r="B18" s="33"/>
      <c r="C18" s="33"/>
      <c r="D18" s="33"/>
      <c r="E18" s="33"/>
      <c r="F18" s="34"/>
      <c r="G18" s="34"/>
      <c r="H18" s="33"/>
      <c r="I18" s="33"/>
    </row>
    <row r="19" spans="2:12" x14ac:dyDescent="0.25">
      <c r="B19" s="35"/>
      <c r="C19" s="35"/>
      <c r="D19" s="35"/>
      <c r="E19" s="35"/>
      <c r="F19" s="36"/>
      <c r="G19" s="36"/>
      <c r="H19" s="36"/>
      <c r="I19" s="37"/>
    </row>
    <row r="20" spans="2:12" x14ac:dyDescent="0.25">
      <c r="B20" s="35"/>
      <c r="C20" s="35"/>
      <c r="D20" s="35"/>
      <c r="E20" s="35"/>
      <c r="F20" s="36"/>
      <c r="G20" s="36"/>
      <c r="H20" s="36"/>
      <c r="I20" s="37"/>
    </row>
    <row r="21" spans="2:12" x14ac:dyDescent="0.25">
      <c r="B21" s="35"/>
      <c r="C21" s="35"/>
      <c r="D21" s="35"/>
      <c r="E21" s="35"/>
      <c r="F21" s="36"/>
      <c r="G21" s="36"/>
      <c r="H21" s="36"/>
      <c r="I21" s="37"/>
    </row>
    <row r="22" spans="2:12" x14ac:dyDescent="0.25">
      <c r="B22" s="35"/>
      <c r="C22" s="35"/>
      <c r="D22" s="35"/>
      <c r="E22" s="35"/>
      <c r="F22" s="36"/>
      <c r="G22" s="36"/>
      <c r="H22" s="36"/>
      <c r="I22" s="37"/>
    </row>
    <row r="23" spans="2:12" x14ac:dyDescent="0.25">
      <c r="B23" s="35"/>
      <c r="C23" s="35"/>
      <c r="D23" s="35"/>
      <c r="E23" s="35"/>
      <c r="F23" s="36"/>
      <c r="G23" s="36"/>
      <c r="H23" s="36"/>
      <c r="I23" s="37"/>
    </row>
    <row r="24" spans="2:12" x14ac:dyDescent="0.25">
      <c r="B24" s="35"/>
      <c r="C24" s="35"/>
      <c r="D24" s="35"/>
      <c r="E24" s="35"/>
      <c r="F24" s="36"/>
      <c r="G24" s="36"/>
      <c r="H24" s="36"/>
      <c r="I24" s="37"/>
    </row>
    <row r="25" spans="2:12" x14ac:dyDescent="0.25">
      <c r="B25" s="35"/>
      <c r="C25" s="35"/>
      <c r="D25" s="35"/>
      <c r="E25" s="35"/>
      <c r="F25" s="36"/>
      <c r="G25" s="36"/>
      <c r="H25" s="36"/>
      <c r="I25" s="37"/>
      <c r="L25" s="2"/>
    </row>
    <row r="26" spans="2:12" x14ac:dyDescent="0.25">
      <c r="B26" s="35"/>
      <c r="C26" s="35"/>
      <c r="D26" s="35"/>
      <c r="E26" s="35"/>
      <c r="F26" s="36"/>
      <c r="G26" s="36"/>
      <c r="H26" s="36"/>
      <c r="I26" s="37"/>
      <c r="L26" s="2"/>
    </row>
    <row r="27" spans="2:12" x14ac:dyDescent="0.25">
      <c r="B27" s="35"/>
      <c r="C27" s="35"/>
      <c r="D27" s="35"/>
      <c r="E27" s="35"/>
      <c r="F27" s="36"/>
      <c r="G27" s="36"/>
      <c r="H27" s="36"/>
      <c r="I27" s="37"/>
      <c r="L27" s="2"/>
    </row>
    <row r="28" spans="2:12" x14ac:dyDescent="0.25">
      <c r="B28" s="35"/>
      <c r="C28" s="35"/>
      <c r="D28" s="35"/>
      <c r="E28" s="35"/>
      <c r="F28" s="36"/>
      <c r="G28" s="36"/>
      <c r="H28" s="36"/>
      <c r="I28" s="37"/>
      <c r="L28" s="2"/>
    </row>
    <row r="29" spans="2:12" x14ac:dyDescent="0.25">
      <c r="B29" s="38"/>
      <c r="C29" s="38"/>
      <c r="D29" s="38"/>
      <c r="E29" s="38"/>
      <c r="F29" s="39"/>
      <c r="G29" s="39"/>
      <c r="H29" s="39"/>
      <c r="I29" s="37"/>
      <c r="L29" s="2"/>
    </row>
    <row r="30" spans="2:12" x14ac:dyDescent="0.25">
      <c r="L30" s="2"/>
    </row>
    <row r="31" spans="2:12" x14ac:dyDescent="0.25">
      <c r="L31" s="2"/>
    </row>
    <row r="32" spans="2:12" x14ac:dyDescent="0.25">
      <c r="L32" s="2"/>
    </row>
    <row r="33" spans="12:12" x14ac:dyDescent="0.25">
      <c r="L33" s="2"/>
    </row>
    <row r="34" spans="12:12" x14ac:dyDescent="0.25">
      <c r="L34" s="2"/>
    </row>
  </sheetData>
  <mergeCells count="2">
    <mergeCell ref="B2:I2"/>
    <mergeCell ref="B17:I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8CD-DCC6-4C90-A9E8-3306C55A5ABE}">
  <dimension ref="B1:H29"/>
  <sheetViews>
    <sheetView topLeftCell="B1" workbookViewId="0">
      <selection activeCell="I13" sqref="I13"/>
    </sheetView>
  </sheetViews>
  <sheetFormatPr baseColWidth="10" defaultRowHeight="15" x14ac:dyDescent="0.25"/>
  <cols>
    <col min="2" max="2" width="12.140625" bestFit="1" customWidth="1"/>
    <col min="3" max="5" width="17.7109375" bestFit="1" customWidth="1"/>
    <col min="6" max="6" width="32" bestFit="1" customWidth="1"/>
    <col min="7" max="7" width="33.85546875" bestFit="1" customWidth="1"/>
    <col min="8" max="8" width="31.140625" bestFit="1" customWidth="1"/>
    <col min="9" max="9" width="27.140625" bestFit="1" customWidth="1"/>
  </cols>
  <sheetData>
    <row r="1" spans="2:8" ht="15.75" thickBot="1" x14ac:dyDescent="0.3"/>
    <row r="2" spans="2:8" ht="15.75" thickBot="1" x14ac:dyDescent="0.3">
      <c r="B2" s="29" t="s">
        <v>1</v>
      </c>
      <c r="C2" s="30"/>
      <c r="D2" s="30"/>
      <c r="E2" s="30"/>
      <c r="F2" s="30"/>
      <c r="G2" s="30"/>
      <c r="H2" s="31"/>
    </row>
    <row r="3" spans="2:8" ht="15.75" thickBot="1" x14ac:dyDescent="0.3">
      <c r="B3" s="26" t="s">
        <v>0</v>
      </c>
      <c r="C3" s="27" t="s">
        <v>11</v>
      </c>
      <c r="D3" s="27" t="s">
        <v>10</v>
      </c>
      <c r="E3" s="27" t="s">
        <v>9</v>
      </c>
      <c r="F3" s="25" t="s">
        <v>12</v>
      </c>
      <c r="G3" s="27" t="s">
        <v>6</v>
      </c>
      <c r="H3" s="28" t="s">
        <v>4</v>
      </c>
    </row>
    <row r="4" spans="2:8" x14ac:dyDescent="0.25">
      <c r="B4" s="20">
        <v>0</v>
      </c>
      <c r="C4" s="18">
        <v>0.13159999999999999</v>
      </c>
      <c r="D4" s="18">
        <v>0.1424</v>
      </c>
      <c r="E4" s="18">
        <v>0.1507</v>
      </c>
      <c r="F4" s="19">
        <f>(C4+D4+E4)/3</f>
        <v>0.14156666666666667</v>
      </c>
      <c r="G4" s="22">
        <f t="shared" ref="G4:G14" si="0">MAX(C4-F4,D4-F4,E4-F4)*1000</f>
        <v>9.1333333333333258</v>
      </c>
      <c r="H4" s="23">
        <f>(G4/1000)/(MAX($C$4:$E$14)-MIN($C$4:$E$14))</f>
        <v>2.365780794004384E-3</v>
      </c>
    </row>
    <row r="5" spans="2:8" x14ac:dyDescent="0.25">
      <c r="B5" s="9">
        <v>0.25</v>
      </c>
      <c r="C5" s="3">
        <v>0.40429999999999999</v>
      </c>
      <c r="D5" s="3">
        <v>0.4042</v>
      </c>
      <c r="E5" s="3">
        <v>0.40410000000000001</v>
      </c>
      <c r="F5" s="4">
        <f t="shared" ref="F5:F14" si="1">(C5+D5+E5)/3</f>
        <v>0.40420000000000006</v>
      </c>
      <c r="G5" s="11">
        <f t="shared" si="0"/>
        <v>9.9999999999933475E-2</v>
      </c>
      <c r="H5" s="12">
        <f>(G5/1000)/(MAX($C$4:$E$14)-MIN($C$4:$E$14))</f>
        <v>2.5902709423388456E-5</v>
      </c>
    </row>
    <row r="6" spans="2:8" x14ac:dyDescent="0.25">
      <c r="B6" s="9">
        <v>0.5</v>
      </c>
      <c r="C6" s="3">
        <v>0.80689999999999995</v>
      </c>
      <c r="D6" s="3">
        <v>0.80820000000000003</v>
      </c>
      <c r="E6" s="3">
        <v>0.80659999999999998</v>
      </c>
      <c r="F6" s="4">
        <f t="shared" si="1"/>
        <v>0.80723333333333336</v>
      </c>
      <c r="G6" s="11">
        <f t="shared" si="0"/>
        <v>0.96666666666667123</v>
      </c>
      <c r="H6" s="12">
        <f t="shared" ref="H6:H14" si="2">(G6/1000)/(MAX($C$4:$E$14)-MIN($C$4:$E$14))</f>
        <v>2.5039285775958954E-4</v>
      </c>
    </row>
    <row r="7" spans="2:8" x14ac:dyDescent="0.25">
      <c r="B7" s="9">
        <v>0.75</v>
      </c>
      <c r="C7" s="3">
        <v>1.2089000000000001</v>
      </c>
      <c r="D7" s="3">
        <v>1.2081</v>
      </c>
      <c r="E7" s="3">
        <v>1.2088000000000001</v>
      </c>
      <c r="F7" s="4">
        <f t="shared" si="1"/>
        <v>1.2085999999999999</v>
      </c>
      <c r="G7" s="11">
        <f t="shared" si="0"/>
        <v>0.300000000000189</v>
      </c>
      <c r="H7" s="12">
        <f t="shared" si="2"/>
        <v>7.7708128270266027E-5</v>
      </c>
    </row>
    <row r="8" spans="2:8" x14ac:dyDescent="0.25">
      <c r="B8" s="9">
        <v>1</v>
      </c>
      <c r="C8" s="3">
        <v>1.6102000000000001</v>
      </c>
      <c r="D8" s="3">
        <v>1.6107</v>
      </c>
      <c r="E8" s="3">
        <v>1.6105</v>
      </c>
      <c r="F8" s="4">
        <f t="shared" si="1"/>
        <v>1.6104666666666667</v>
      </c>
      <c r="G8" s="11">
        <f t="shared" si="0"/>
        <v>0.23333333333330764</v>
      </c>
      <c r="H8" s="12">
        <f t="shared" si="2"/>
        <v>6.0439655321273288E-5</v>
      </c>
    </row>
    <row r="9" spans="2:8" x14ac:dyDescent="0.25">
      <c r="B9" s="9">
        <v>1.25</v>
      </c>
      <c r="C9" s="3">
        <v>2.0106000000000002</v>
      </c>
      <c r="D9" s="3">
        <v>2.0112000000000001</v>
      </c>
      <c r="E9" s="3">
        <v>2.0112999999999999</v>
      </c>
      <c r="F9" s="4">
        <f t="shared" si="1"/>
        <v>2.0110333333333337</v>
      </c>
      <c r="G9" s="11">
        <f t="shared" si="0"/>
        <v>0.26666666666619321</v>
      </c>
      <c r="H9" s="12">
        <f t="shared" si="2"/>
        <v>6.9073891795625865E-5</v>
      </c>
    </row>
    <row r="10" spans="2:8" x14ac:dyDescent="0.25">
      <c r="B10" s="9">
        <v>1.5</v>
      </c>
      <c r="C10" s="3">
        <v>2.4108999999999998</v>
      </c>
      <c r="D10" s="3">
        <v>2.4117999999999999</v>
      </c>
      <c r="E10" s="3">
        <v>2.4108000000000001</v>
      </c>
      <c r="F10" s="4">
        <f t="shared" si="1"/>
        <v>2.4111666666666665</v>
      </c>
      <c r="G10" s="11">
        <f t="shared" si="0"/>
        <v>0.63333333333348563</v>
      </c>
      <c r="H10" s="12">
        <f t="shared" si="2"/>
        <v>1.6405049301494216E-4</v>
      </c>
    </row>
    <row r="11" spans="2:8" x14ac:dyDescent="0.25">
      <c r="B11" s="9">
        <v>1.75</v>
      </c>
      <c r="C11" s="3">
        <v>2.8096000000000001</v>
      </c>
      <c r="D11" s="3">
        <v>2.8098999999999998</v>
      </c>
      <c r="E11" s="3">
        <v>2.8096999999999999</v>
      </c>
      <c r="F11" s="4">
        <f t="shared" si="1"/>
        <v>2.8097333333333334</v>
      </c>
      <c r="G11" s="11">
        <f t="shared" si="0"/>
        <v>0.16666666666642627</v>
      </c>
      <c r="H11" s="12">
        <f t="shared" si="2"/>
        <v>4.3171182372280543E-5</v>
      </c>
    </row>
    <row r="12" spans="2:8" x14ac:dyDescent="0.25">
      <c r="B12" s="9">
        <v>2</v>
      </c>
      <c r="C12" s="3">
        <v>3.2056</v>
      </c>
      <c r="D12" s="3">
        <v>3.2054</v>
      </c>
      <c r="E12" s="3">
        <v>3.2061999999999999</v>
      </c>
      <c r="F12" s="4">
        <f t="shared" si="1"/>
        <v>3.2057333333333333</v>
      </c>
      <c r="G12" s="11">
        <f t="shared" si="0"/>
        <v>0.46666666666661527</v>
      </c>
      <c r="H12" s="12">
        <f t="shared" si="2"/>
        <v>1.2087931064254658E-4</v>
      </c>
    </row>
    <row r="13" spans="2:8" x14ac:dyDescent="0.25">
      <c r="B13" s="9">
        <v>2.25</v>
      </c>
      <c r="C13" s="3">
        <v>3.5985</v>
      </c>
      <c r="D13" s="3">
        <v>3.6032999999999999</v>
      </c>
      <c r="E13" s="3">
        <v>3.5998999999999999</v>
      </c>
      <c r="F13" s="4">
        <f t="shared" si="1"/>
        <v>3.6005666666666669</v>
      </c>
      <c r="G13" s="11">
        <f t="shared" si="0"/>
        <v>2.7333333333330323</v>
      </c>
      <c r="H13" s="12">
        <f t="shared" si="2"/>
        <v>7.0800739090634416E-4</v>
      </c>
    </row>
    <row r="14" spans="2:8" ht="15.75" thickBot="1" x14ac:dyDescent="0.3">
      <c r="B14" s="13">
        <v>2.5</v>
      </c>
      <c r="C14" s="6">
        <v>3.992</v>
      </c>
      <c r="D14" s="6">
        <v>3.9912999999999998</v>
      </c>
      <c r="E14" s="6">
        <v>3.9922</v>
      </c>
      <c r="F14" s="7">
        <f t="shared" si="1"/>
        <v>3.9918333333333336</v>
      </c>
      <c r="G14" s="15">
        <f t="shared" si="0"/>
        <v>0.36666666666640424</v>
      </c>
      <c r="H14" s="16">
        <f t="shared" si="2"/>
        <v>9.4976601219086214E-5</v>
      </c>
    </row>
    <row r="15" spans="2:8" x14ac:dyDescent="0.25">
      <c r="F15" s="1"/>
    </row>
    <row r="16" spans="2:8" ht="15.75" thickBot="1" x14ac:dyDescent="0.3">
      <c r="F16" s="1"/>
    </row>
    <row r="17" spans="2:8" ht="15.75" thickBot="1" x14ac:dyDescent="0.3">
      <c r="B17" s="29" t="s">
        <v>2</v>
      </c>
      <c r="C17" s="30"/>
      <c r="D17" s="30"/>
      <c r="E17" s="30"/>
      <c r="F17" s="30"/>
      <c r="G17" s="30"/>
      <c r="H17" s="31"/>
    </row>
    <row r="18" spans="2:8" ht="15.75" thickBot="1" x14ac:dyDescent="0.3">
      <c r="B18" s="26" t="s">
        <v>0</v>
      </c>
      <c r="C18" s="27" t="s">
        <v>11</v>
      </c>
      <c r="D18" s="27" t="s">
        <v>10</v>
      </c>
      <c r="E18" s="27" t="s">
        <v>9</v>
      </c>
      <c r="F18" s="25" t="s">
        <v>8</v>
      </c>
      <c r="G18" s="27" t="s">
        <v>7</v>
      </c>
      <c r="H18" s="28" t="s">
        <v>5</v>
      </c>
    </row>
    <row r="19" spans="2:8" x14ac:dyDescent="0.25">
      <c r="B19" s="17">
        <v>0</v>
      </c>
      <c r="C19" s="18">
        <v>0.14149999999999999</v>
      </c>
      <c r="D19" s="18">
        <v>0.1368</v>
      </c>
      <c r="E19" s="18">
        <v>0.1356</v>
      </c>
      <c r="F19" s="19">
        <f t="shared" ref="F19:F29" si="3">(C19+D19+E19)/3</f>
        <v>0.13796666666666665</v>
      </c>
      <c r="G19" s="19">
        <f t="shared" ref="G19:G29" si="4">MAX(C19-F19,D19-F19,E19-F19)*1000</f>
        <v>3.5333333333333328</v>
      </c>
      <c r="H19" s="23">
        <f>(G19/1000)/(MAX($C$19:$E$29)-MIN($C$19:$E$29))</f>
        <v>9.1617832633234789E-4</v>
      </c>
    </row>
    <row r="20" spans="2:8" x14ac:dyDescent="0.25">
      <c r="B20" s="5">
        <v>0.25</v>
      </c>
      <c r="C20" s="3">
        <v>0.40360000000000001</v>
      </c>
      <c r="D20" s="3">
        <v>0.40350000000000003</v>
      </c>
      <c r="E20" s="3">
        <v>0.4037</v>
      </c>
      <c r="F20" s="4">
        <f t="shared" si="3"/>
        <v>0.40360000000000001</v>
      </c>
      <c r="G20" s="4">
        <f t="shared" si="4"/>
        <v>9.9999999999988987E-2</v>
      </c>
      <c r="H20" s="12">
        <f t="shared" ref="H20:H28" si="5">(G20/1000)/(MAX($C$19:$E$29)-MIN($C$19:$E$29))</f>
        <v>2.5929575273554164E-5</v>
      </c>
    </row>
    <row r="21" spans="2:8" x14ac:dyDescent="0.25">
      <c r="B21" s="5">
        <v>0.5</v>
      </c>
      <c r="C21" s="3">
        <v>0.80559999999999998</v>
      </c>
      <c r="D21" s="3">
        <v>0.80569999999999997</v>
      </c>
      <c r="E21" s="3">
        <v>0.80579999999999996</v>
      </c>
      <c r="F21" s="4">
        <f t="shared" si="3"/>
        <v>0.80569999999999997</v>
      </c>
      <c r="G21" s="4">
        <f t="shared" si="4"/>
        <v>9.9999999999988987E-2</v>
      </c>
      <c r="H21" s="12">
        <f t="shared" si="5"/>
        <v>2.5929575273554164E-5</v>
      </c>
    </row>
    <row r="22" spans="2:8" x14ac:dyDescent="0.25">
      <c r="B22" s="5">
        <v>0.75</v>
      </c>
      <c r="C22" s="3">
        <v>1.2072000000000001</v>
      </c>
      <c r="D22" s="3">
        <v>1.2073</v>
      </c>
      <c r="E22" s="3">
        <v>1.2074</v>
      </c>
      <c r="F22" s="4">
        <f t="shared" si="3"/>
        <v>1.2073</v>
      </c>
      <c r="G22" s="4">
        <f t="shared" si="4"/>
        <v>9.9999999999988987E-2</v>
      </c>
      <c r="H22" s="12">
        <f t="shared" si="5"/>
        <v>2.5929575273554164E-5</v>
      </c>
    </row>
    <row r="23" spans="2:8" x14ac:dyDescent="0.25">
      <c r="B23" s="5">
        <v>1</v>
      </c>
      <c r="C23" s="3">
        <v>1.6084000000000001</v>
      </c>
      <c r="D23" s="3">
        <v>1.6083000000000001</v>
      </c>
      <c r="E23" s="3">
        <v>1.6085</v>
      </c>
      <c r="F23" s="4">
        <f t="shared" si="3"/>
        <v>1.6084000000000003</v>
      </c>
      <c r="G23" s="4">
        <f t="shared" si="4"/>
        <v>9.9999999999766942E-2</v>
      </c>
      <c r="H23" s="12">
        <f t="shared" si="5"/>
        <v>2.5929575273496589E-5</v>
      </c>
    </row>
    <row r="24" spans="2:8" x14ac:dyDescent="0.25">
      <c r="B24" s="5">
        <v>1.25</v>
      </c>
      <c r="C24" s="3">
        <v>2.0089999999999999</v>
      </c>
      <c r="D24" s="3">
        <v>2.0087999999999999</v>
      </c>
      <c r="E24" s="3">
        <v>2.0089000000000001</v>
      </c>
      <c r="F24" s="4">
        <f t="shared" si="3"/>
        <v>2.0089000000000001</v>
      </c>
      <c r="G24" s="4">
        <f t="shared" si="4"/>
        <v>9.9999999999766942E-2</v>
      </c>
      <c r="H24" s="12">
        <f t="shared" si="5"/>
        <v>2.5929575273496589E-5</v>
      </c>
    </row>
    <row r="25" spans="2:8" x14ac:dyDescent="0.25">
      <c r="B25" s="5">
        <v>1.5</v>
      </c>
      <c r="C25" s="3">
        <v>2.4085000000000001</v>
      </c>
      <c r="D25" s="3">
        <v>2.4087000000000001</v>
      </c>
      <c r="E25" s="3">
        <v>2.4089</v>
      </c>
      <c r="F25" s="4">
        <f t="shared" si="3"/>
        <v>2.4087000000000001</v>
      </c>
      <c r="G25" s="4">
        <f t="shared" si="4"/>
        <v>0.19999999999997797</v>
      </c>
      <c r="H25" s="12">
        <f t="shared" si="5"/>
        <v>5.1859150547108328E-5</v>
      </c>
    </row>
    <row r="26" spans="2:8" x14ac:dyDescent="0.25">
      <c r="B26" s="5">
        <v>1.75</v>
      </c>
      <c r="C26" s="3">
        <v>2.8075999999999999</v>
      </c>
      <c r="D26" s="3">
        <v>2.8079000000000001</v>
      </c>
      <c r="E26" s="3">
        <v>2.8077000000000001</v>
      </c>
      <c r="F26" s="4">
        <f t="shared" si="3"/>
        <v>2.8077333333333332</v>
      </c>
      <c r="G26" s="4">
        <f t="shared" si="4"/>
        <v>0.16666666666687036</v>
      </c>
      <c r="H26" s="12">
        <f t="shared" si="5"/>
        <v>4.3215958789314516E-5</v>
      </c>
    </row>
    <row r="27" spans="2:8" x14ac:dyDescent="0.25">
      <c r="B27" s="5">
        <v>2</v>
      </c>
      <c r="C27" s="3">
        <v>3.2035</v>
      </c>
      <c r="D27" s="3">
        <v>3.2039</v>
      </c>
      <c r="E27" s="3">
        <v>3.2029000000000001</v>
      </c>
      <c r="F27" s="4">
        <f t="shared" si="3"/>
        <v>3.2034333333333334</v>
      </c>
      <c r="G27" s="4">
        <f t="shared" si="4"/>
        <v>0.46666666666661527</v>
      </c>
      <c r="H27" s="12">
        <f t="shared" si="5"/>
        <v>1.2100468460991944E-4</v>
      </c>
    </row>
    <row r="28" spans="2:8" x14ac:dyDescent="0.25">
      <c r="B28" s="5">
        <v>2.25</v>
      </c>
      <c r="C28" s="3">
        <v>3.5994000000000002</v>
      </c>
      <c r="D28" s="3">
        <v>3.6</v>
      </c>
      <c r="E28" s="3">
        <v>3.5992999999999999</v>
      </c>
      <c r="F28" s="4">
        <f t="shared" si="3"/>
        <v>3.5995666666666666</v>
      </c>
      <c r="G28" s="4">
        <f t="shared" si="4"/>
        <v>0.43333333333350765</v>
      </c>
      <c r="H28" s="12">
        <f t="shared" si="5"/>
        <v>1.1236149285212562E-4</v>
      </c>
    </row>
    <row r="29" spans="2:8" ht="15.75" thickBot="1" x14ac:dyDescent="0.3">
      <c r="B29" s="13">
        <v>2.5</v>
      </c>
      <c r="C29" s="6">
        <v>3.992</v>
      </c>
      <c r="D29" s="6">
        <v>3.9912999999999998</v>
      </c>
      <c r="E29" s="6">
        <v>3.9922</v>
      </c>
      <c r="F29" s="7">
        <f t="shared" si="3"/>
        <v>3.9918333333333336</v>
      </c>
      <c r="G29" s="15">
        <f t="shared" si="4"/>
        <v>0.36666666666640424</v>
      </c>
      <c r="H29" s="16">
        <f>(G29/1000)/(MAX($C$19:$E$29)-MIN($C$19:$E$29))</f>
        <v>9.5075109336307701E-5</v>
      </c>
    </row>
  </sheetData>
  <mergeCells count="2">
    <mergeCell ref="B2:H2"/>
    <mergeCell ref="B17:H1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C1C43-49EE-494C-B635-B785FB629686}">
  <ds:schemaRefs>
    <ds:schemaRef ds:uri="http://purl.org/dc/dcmitype/"/>
    <ds:schemaRef ds:uri="c0c8a948-a8a2-431d-a436-e17f069363af"/>
    <ds:schemaRef ds:uri="6b745cbd-a34e-432a-9900-41e3803aa2e9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Sensor 1</vt:lpstr>
      <vt:lpstr>Analog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2023-08-18T19:18:16Z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