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svg" ContentType="image/svg+xml"/>
  <Default Extension="tiff" ContentType="image/tiff"/>
  <Default Extension="tif" ContentType="image/tiff"/>
  <Default Extension="jpeg" ContentType="image/jpeg"/>
  <Default Extension="bmp" ContentType="application/x-bmp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1故障报错记录表" sheetId="1" r:id="rId1"/>
    <sheet name="2每日数据登記表" sheetId="2" r:id="rId2"/>
    <sheet name="3每日数据快速查看图表" sheetId="3" r:id="rId3"/>
    <sheet name="表格使用及问题类型定义说明" sheetId="4" r:id="rId4"/>
  </sheets>
  <definedNames>
    <definedName name="_xlnm._FilterDatabase" localSheetId="0">'1故障报错记录表'!$1:$1049563</definedName>
  </definedNames>
  <calcPr calcId="0"/>
</workbook>
</file>

<file path=xl/sharedStrings.xml><?xml version="1.0" encoding="utf-8"?>
<sst xmlns="http://schemas.openxmlformats.org/spreadsheetml/2006/main">
  <si>
    <t>故障日期</t>
  </si>
  <si>
    <t>车型</t>
  </si>
  <si>
    <t>车号</t>
  </si>
  <si>
    <t>DSP0*0503</t>
  </si>
  <si>
    <t>故障报错解析</t>
  </si>
  <si>
    <t>报错类型</t>
  </si>
  <si>
    <t>是否
解决</t>
  </si>
  <si>
    <t>故障现象</t>
  </si>
  <si>
    <t>问题原因</t>
  </si>
  <si>
    <t>解决方法</t>
  </si>
  <si>
    <t>跟进结论</t>
  </si>
  <si>
    <t>问题提交人</t>
  </si>
  <si>
    <t>技术支持人</t>
  </si>
  <si>
    <t>备注说明</t>
  </si>
  <si>
    <t>霸下</t>
  </si>
  <si>
    <t>上视超时</t>
  </si>
  <si>
    <t>AGV本体</t>
  </si>
  <si>
    <t>否</t>
  </si>
  <si>
    <t>报错故障</t>
  </si>
  <si>
    <t>库位或休息位设置不可旋转，降下和顶升无纠偏</t>
  </si>
  <si>
    <t>清错恢复，重新上视引导</t>
  </si>
  <si>
    <t>DSP0*4902</t>
  </si>
  <si>
    <t>触边</t>
  </si>
  <si>
    <t>环境运营</t>
  </si>
  <si>
    <t>是</t>
  </si>
  <si>
    <t>线边员工误触</t>
  </si>
  <si>
    <t>现场确认后，清错恢复</t>
  </si>
  <si>
    <t>顶升后确认上视，位置和角度偏差超过下位机参数70 71设定阈值</t>
  </si>
  <si>
    <t>下线清错，做顶升前确认，再上线</t>
  </si>
  <si>
    <t>后方触变触发或触变损坏</t>
  </si>
  <si>
    <t>KLT转运车司机开车碰都</t>
  </si>
  <si>
    <t>清错恢复</t>
  </si>
  <si>
    <t>0xa503</t>
  </si>
  <si>
    <t>无操作</t>
  </si>
  <si>
    <t>日志给都工程师分析中</t>
  </si>
  <si>
    <t>QSH005003</t>
  </si>
  <si>
    <t>机器人遇到障碍物</t>
  </si>
  <si>
    <t>叉车司机放货碰到货架</t>
  </si>
  <si>
    <t>下线清错，手动将货架纠正退出</t>
  </si>
  <si>
    <t>DSP0*4901</t>
  </si>
  <si>
    <t>前触变触发或损坏</t>
  </si>
  <si>
    <t>区域作业人员未按规范作业，将另一个货箱盖子扔在地方，小车去往工位触碰到</t>
  </si>
  <si>
    <t>DSP0*042D</t>
  </si>
  <si>
    <t>旋转带载旋转，指令给的目标与车当前位置偏差过大</t>
  </si>
  <si>
    <t>系统</t>
  </si>
  <si>
    <t>RTS3.3.4可解决</t>
  </si>
  <si>
    <t>DSP0*4301</t>
  </si>
  <si>
    <t>一段距离内未收到有效的定位数据</t>
  </si>
  <si>
    <t>实施部署</t>
  </si>
  <si>
    <t>码间距过长</t>
  </si>
  <si>
    <t>清错遥控到码点恢复</t>
  </si>
  <si>
    <t>RTS0000000</t>
  </si>
  <si>
    <t>错误码未维护</t>
  </si>
  <si>
    <t>3.3.4可维护</t>
  </si>
  <si>
    <t>DSP0*0508</t>
  </si>
  <si>
    <t>顶升后确认上视超时</t>
  </si>
  <si>
    <t>下发任务未返回成功就发送取消3.3.4解决</t>
  </si>
  <si>
    <t>作业员碰到</t>
  </si>
  <si>
    <t>DSP0*21C4</t>
  </si>
  <si>
    <t>撞踏台</t>
  </si>
  <si>
    <t>下线清错，做顶升前确认下视引导，再上线</t>
  </si>
  <si>
    <t>DSP0*2B04</t>
  </si>
  <si>
    <t>避障超时</t>
  </si>
  <si>
    <t>雷达超时</t>
  </si>
  <si>
    <t>DSP0*0506</t>
  </si>
  <si>
    <t>货架码没有解出，三次都没读出</t>
  </si>
  <si>
    <t>码脏了</t>
  </si>
  <si>
    <t>地面原因导致码点损坏，删除码点</t>
  </si>
  <si>
    <t>QSH014005</t>
  </si>
  <si>
    <t>下发货架数字码数据无法匹配</t>
  </si>
  <si>
    <t>旋转扫到货架
</t>
  </si>
  <si>
    <t>清错，手动转向</t>
  </si>
  <si>
    <t>旋转扫到货架</t>
  </si>
  <si>
    <t>叉车司机放货碰到货架导致货架偏移原位置</t>
  </si>
  <si>
    <t>QSH013003</t>
  </si>
  <si>
    <t>起点距离当前机器人较远</t>
  </si>
  <si>
    <t>码间距异常</t>
  </si>
  <si>
    <t xml:space="preserve"> </t>
  </si>
  <si>
    <t>避障区域切换失败</t>
  </si>
  <si>
    <t>DSP0*2501</t>
  </si>
  <si>
    <t>充电超时</t>
  </si>
  <si>
    <t>未确定</t>
  </si>
  <si>
    <t>小车未走到位</t>
  </si>
  <si>
    <t>地面凹凸，导致小车扫到货架</t>
  </si>
  <si>
    <t>下线清错，手动遥控进去恢复</t>
  </si>
  <si>
    <t>DSP0*4304</t>
  </si>
  <si>
    <t>重定位超时，规定时间内未收到绝对有效定位数据</t>
  </si>
  <si>
    <t>小车为走到位，码不在中心</t>
  </si>
  <si>
    <t>下线清错，下视引导</t>
  </si>
  <si>
    <t>将要执行的路径距离当前小车较远</t>
  </si>
  <si>
    <t>旋转扫到旁边小车货架</t>
  </si>
  <si>
    <t>作业人员碰到货架导致上视不在中心</t>
  </si>
  <si>
    <t>QSH012006</t>
  </si>
  <si>
    <t>机器人不在所持有的锁闭资源内</t>
  </si>
  <si>
    <t>货架歪的</t>
  </si>
  <si>
    <t>旋转点，地面有裂缝</t>
  </si>
  <si>
    <t>DSP0*4306</t>
  </si>
  <si>
    <t>码点在华晓磁条上，已改动</t>
  </si>
  <si>
    <t>码间距超1400</t>
  </si>
  <si>
    <t>上视有异物遮挡</t>
  </si>
  <si>
    <t>避障切换失败，需要升级334版本上位机</t>
  </si>
  <si>
    <t>辅助点码间距填错</t>
  </si>
  <si>
    <t>该工位坡度较大，需要重新调整避障参数</t>
  </si>
  <si>
    <t>工位坡度较大，需要重新调整避障参数</t>
  </si>
  <si>
    <t>机器人锁闭失败，被货架阻挡</t>
  </si>
  <si>
    <t>3.3.4可解决</t>
  </si>
  <si>
    <t>码间距码值无异常</t>
  </si>
  <si>
    <t>DSP0*4110</t>
  </si>
  <si>
    <t>行驶方向控制偏差超过规定阈值</t>
  </si>
  <si>
    <t>使用斜线临时修复交互区码间距异常问题</t>
  </si>
  <si>
    <t>码点损坏</t>
  </si>
  <si>
    <t>丢码</t>
  </si>
  <si>
    <t>需重新标定下视</t>
  </si>
  <si>
    <t>DSP0*4903</t>
  </si>
  <si>
    <t>急停</t>
  </si>
  <si>
    <t>RTS001010</t>
  </si>
  <si>
    <t>RTS申请锁闭失败</t>
  </si>
  <si>
    <t>下发的货架数字码与系统期望数字码不一致</t>
  </si>
  <si>
    <t>二维码被客户弄掉</t>
  </si>
  <si>
    <t>客户用叉车吧货架拉倒目的地</t>
  </si>
  <si>
    <t>小车后退跑到客户的牵引车下面，地图避障高度低</t>
  </si>
  <si>
    <t>避障数据超时</t>
  </si>
  <si>
    <t>没有切地图避障，RTS在分析</t>
  </si>
  <si>
    <t>货架被叉车弄偏了</t>
  </si>
  <si>
    <t>码上有异物</t>
  </si>
  <si>
    <t>没有设置地图避障区域</t>
  </si>
  <si>
    <t>小车跑到KIT转运车下，旋转触碰到急停</t>
  </si>
  <si>
    <t>当前机器人不在已持有锁闭资源内</t>
  </si>
  <si>
    <t>辅助码间距异常</t>
  </si>
  <si>
    <t>没有解出二维码</t>
  </si>
  <si>
    <t>顶升后确认上视，位置和角度偏差超过下位机70/71设定阈值</t>
  </si>
  <si>
    <t>RTS000006</t>
  </si>
  <si>
    <t>检查机器人位置失败，请求位置</t>
  </si>
  <si>
    <t>rts在分析</t>
  </si>
  <si>
    <t>避障未切换</t>
  </si>
  <si>
    <t>充电桩没固定，小车未走到位</t>
  </si>
  <si>
    <t>DSP0*5014</t>
  </si>
  <si>
    <t>切换避障区域不存在</t>
  </si>
  <si>
    <t>DSP0*2B03</t>
  </si>
  <si>
    <t>避障区域不正确</t>
  </si>
  <si>
    <t>避障配置出错</t>
  </si>
  <si>
    <t>双目超时</t>
  </si>
  <si>
    <t>切避障失败</t>
  </si>
  <si>
    <t>码间距问题</t>
  </si>
  <si>
    <t>被撞车了</t>
  </si>
  <si>
    <t>EHU急停</t>
  </si>
  <si>
    <t>扫到旁边货架</t>
  </si>
  <si>
    <t>上位机起点吸附时产生倾斜角度</t>
  </si>
  <si>
    <t>空顶</t>
  </si>
  <si>
    <t>故障</t>
  </si>
  <si>
    <t>货架角度偏差过大</t>
  </si>
  <si>
    <t>码间距异常，导致没切区域</t>
  </si>
  <si>
    <t>驱动器故障错误</t>
  </si>
  <si>
    <t>被拍急停</t>
  </si>
  <si>
    <t>人工更换货架没更新到les</t>
  </si>
  <si>
    <t>地面不平</t>
  </si>
  <si>
    <t>连续4个码表面泛白</t>
  </si>
  <si>
    <t>DSP0*0425</t>
  </si>
  <si>
    <t>当前点与指定路径距离偏差过大</t>
  </si>
  <si>
    <t>DSP0*4308</t>
  </si>
  <si>
    <t>移动前检查地图信息是否初始化</t>
  </si>
  <si>
    <t>码损坏</t>
  </si>
  <si>
    <t>分析中</t>
  </si>
  <si>
    <t>旁边有员工水杯架</t>
  </si>
  <si>
    <t>后退撞垃圾车</t>
  </si>
  <si>
    <t>分析中，可能码间距问题</t>
  </si>
  <si>
    <t>货架被碰歪了</t>
  </si>
  <si>
    <t>rts分析中</t>
  </si>
  <si>
    <t>充电桩没固定，</t>
  </si>
  <si>
    <t>RTS定位失败</t>
  </si>
  <si>
    <t>RTS没有维护故障信息，3.3.4解决</t>
  </si>
  <si>
    <t>项目名称</t>
  </si>
  <si>
    <t>霸下各类型故障率</t>
  </si>
  <si>
    <t>故障次数统计</t>
  </si>
  <si>
    <t>7日平均故障率</t>
  </si>
  <si>
    <t>霸下故障率7日平均值分类</t>
  </si>
  <si>
    <t>日期</t>
  </si>
  <si>
    <t>任务总量</t>
  </si>
  <si>
    <t>霸下故障率</t>
  </si>
  <si>
    <t>环境</t>
  </si>
  <si>
    <t>霸下故障率7日平均值</t>
  </si>
  <si>
    <t>快速查询</t>
  </si>
  <si>
    <t>鸿鹄</t>
  </si>
  <si>
    <t>青鸾</t>
  </si>
  <si>
    <t>日期记录</t>
  </si>
  <si>
    <t>当日
任务总量</t>
  </si>
  <si>
    <r>
      <rPr>
        <b/>
        <color rgb="FFFF0000"/>
        <rFont val="宋体"/>
        <sz val="9"/>
      </rPr>
      <t xml:space="preserve">鸿鹄</t>
    </r>
    <r>
      <t xml:space="preserve">
</t>
    </r>
    <r>
      <rPr>
        <color rgb="FF000000"/>
        <rFont val="宋体"/>
        <sz val="9"/>
      </rPr>
      <t xml:space="preserve">搬运任务数</t>
    </r>
  </si>
  <si>
    <r>
      <rPr>
        <b/>
        <color rgb="FFFF0000"/>
        <rFont val="宋体"/>
        <sz val="9"/>
      </rPr>
      <t xml:space="preserve">鸿鹄</t>
    </r>
    <r>
      <t xml:space="preserve">
</t>
    </r>
    <r>
      <rPr>
        <color rgb="FF000000"/>
        <rFont val="宋体"/>
        <sz val="9"/>
      </rPr>
      <t xml:space="preserve">任务故障率</t>
    </r>
  </si>
  <si>
    <r>
      <rPr>
        <b/>
        <color rgb="FFFF0000"/>
        <rFont val="宋体"/>
        <sz val="9"/>
      </rPr>
      <t xml:space="preserve">青鸾</t>
    </r>
    <r>
      <t xml:space="preserve">
</t>
    </r>
    <r>
      <rPr>
        <color rgb="FF000000"/>
        <rFont val="宋体"/>
        <sz val="9"/>
      </rPr>
      <t xml:space="preserve">搬运任务数</t>
    </r>
  </si>
  <si>
    <r>
      <rPr>
        <b/>
        <color rgb="FFFF0000"/>
        <rFont val="宋体"/>
        <sz val="9"/>
      </rPr>
      <t xml:space="preserve">青鸾</t>
    </r>
    <r>
      <t xml:space="preserve">
</t>
    </r>
    <r>
      <rPr>
        <color rgb="FF000000"/>
        <rFont val="宋体"/>
        <sz val="9"/>
      </rPr>
      <t xml:space="preserve">任务故障率</t>
    </r>
  </si>
  <si>
    <t>备注</t>
  </si>
  <si>
    <t>故障次数</t>
  </si>
  <si>
    <t>故障率</t>
  </si>
  <si>
    <t>未确定次数</t>
  </si>
  <si>
    <t>表格使用说明</t>
  </si>
  <si>
    <t>第一个Sheet内，项目现场每天处理完报错后，记录项目报错问题及相关信息；</t>
  </si>
  <si>
    <t>注意事项：日期：年月日不能带时分秒</t>
  </si>
  <si>
    <t>第二个Sheet内，务必要更新当日任务总量与各车型运行任务量用于Sheet3索引表计算；注意：G1&amp;K1单元格内值不能变；鸿鹄青鸾车各类型故障计算已采用函数公式自动统计，向下添加每日记录时仅需索引下拉即可。如图所示</t>
  </si>
  <si>
    <t>第三个Sheet内，用于快速查询计算当日故障数据，仅修改日期即可；（注意查询当前的数据，第二个Sheet内的当天任务量必须要每日登记填写；</t>
  </si>
  <si>
    <t>故障分类定义说明</t>
  </si>
  <si>
    <t>问题类型</t>
  </si>
  <si>
    <t>解释</t>
  </si>
  <si>
    <t>举例说明</t>
  </si>
  <si>
    <t>AGV本体故障</t>
  </si>
  <si>
    <t>由于机器人硬件和机载软件导致的机器人停机需要人为介入的故障。</t>
  </si>
  <si>
    <t>电气故障（电机、减速器、雷达、电池、cbox，dbox，面板等）、结构失效、线路松脱、避障失效、传感器误识别、地面二维码识别失败、料箱识别失败、货架识别失败、车辆掉线、对焦模糊、程序版本不对等，有可能是软硬件设计鲁棒性不够导致的，也有可能是软硬件bug； 但是明显不在能力范围内的不算本体故障，比如：有东西遮挡地面二维码导致人为介入故障</t>
  </si>
  <si>
    <t>软件系统故障</t>
  </si>
  <si>
    <t>软件系统是指rcs，wcs，wms的功能缺陷、bug导致的任务、调度以及数据异常导致AGV本体报错或者现场运行阻滞，需要人为介入的故障</t>
  </si>
  <si>
    <t>货位混乱，有箱位置去放箱，无箱位去取箱，深浅库位不准；死锁；堵车；由于锁闭原因导致的相撞；脏数据；工作站叫车异常；订单完成异常</t>
  </si>
  <si>
    <t>实施和部署问题</t>
  </si>
  <si>
    <t>在部署机器人、货架、料箱、服务器、地面贴码过程中，由于错误的规划、软硬件配置、实施精度不够等原因导致的机器人本体报错，或系统故障</t>
  </si>
  <si>
    <t>贴码歪；码材质或尺寸不对；暂存位高度不对；货架施工精度不达标；充电桩施工精度不达标；错误的路径规划；料箱码贴码偏；货架码贴码偏；错误的充电阈值配置；错误的调度机器人数量配置；错误的锁闭长度配置；错误的安全距离配置；错误的网络部署问题等</t>
  </si>
  <si>
    <t>环境和运营问题</t>
  </si>
  <si>
    <t>现场操作人员、运维人员不规范的操作数据库、配置项、机器人；不按照标准流程进行任务操作；导致机器人本体报错，或系统故障</t>
  </si>
  <si>
    <t>地面二维码遮挡；现场乱放东西；料箱不贴码就入场；料箱码贴错；没有按要求操作工作站；人员触碰机器人等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</si>
</sst>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2"/>
      <color rgb="FF000000"/>
      <name val="等线"/>
    </font>
    <font>
      <sz val="11"/>
      <color rgb="FF000000"/>
      <name val="宋体"/>
    </font>
    <font>
      <sz val="10"/>
      <color rgb="FF000000"/>
      <name val="等线"/>
    </font>
    <font>
      <b/>
      <sz val="12"/>
      <color rgb="FFFFFFFF"/>
      <name val="宋体"/>
    </font>
    <font>
      <b/>
      <sz val="10"/>
      <color rgb="FFFFFFFF"/>
      <name val="宋体"/>
    </font>
    <font>
      <b/>
      <sz val="9"/>
      <color rgb="FF000000"/>
      <name val="宋体"/>
    </font>
    <font>
      <sz val="9"/>
      <color rgb="FF000000"/>
      <name val="宋体"/>
    </font>
    <font>
      <sz val="10"/>
      <color rgb="FF000000"/>
      <name val="宋体"/>
    </font>
    <font>
      <sz val="11"/>
      <color rgb="FFFE0300"/>
      <name val="宋体"/>
    </font>
    <font>
      <b/>
      <sz val="11"/>
      <color rgb="FFFFFFFF"/>
      <name val="宋体"/>
    </font>
    <font>
      <b/>
      <sz val="11"/>
      <color rgb="FF000000"/>
      <name val="等线"/>
    </font>
    <font>
      <b/>
      <sz val="10"/>
      <color rgb="FFEA3324"/>
      <name val="宋体"/>
    </font>
    <font>
      <b/>
      <sz val="10"/>
      <color rgb="FFFE0300"/>
      <name val="宋体"/>
    </font>
    <font>
      <sz val="11"/>
      <color rgb="FF000000"/>
      <name val="DengXian"/>
    </font>
    <font>
      <b/>
      <sz val="11"/>
      <color rgb="FFFFFFFF"/>
      <name val="宋体"/>
    </font>
    <font>
      <sz val="11"/>
      <color rgb="FF000000"/>
      <name val="宋体"/>
    </font>
    <font>
      <b/>
      <sz val="9"/>
      <color rgb="FF000000"/>
      <name val="宋体"/>
    </font>
    <font>
      <b/>
      <sz val="9"/>
      <color rgb="FF000000"/>
      <name val="宋体"/>
    </font>
    <font>
      <b/>
      <sz val="9"/>
      <color rgb="FF000000"/>
      <name val="宋体"/>
    </font>
    <font>
      <b/>
      <sz val="9"/>
      <color rgb="FF000000"/>
      <name val="宋体"/>
    </font>
    <font>
      <b/>
      <sz val="9"/>
      <color rgb="FF000000"/>
      <name val="宋体"/>
    </font>
  </fonts>
  <fills count="12">
    <fill>
      <patternFill patternType="none"/>
    </fill>
    <fill>
      <patternFill patternType="gray125"/>
    </fill>
    <fill>
      <patternFill patternType="solid">
        <fgColor rgb="FFF2DBDB"/>
      </patternFill>
    </fill>
    <fill>
      <patternFill patternType="solid">
        <fgColor rgb="FFD8D8D8"/>
      </patternFill>
    </fill>
    <fill>
      <patternFill patternType="solid">
        <fgColor rgb="FFED7D33"/>
      </patternFill>
    </fill>
    <fill>
      <patternFill patternType="solid">
        <fgColor rgb="FFFFFAE5"/>
      </patternFill>
    </fill>
    <fill>
      <patternFill patternType="solid">
        <fgColor rgb="FFFFFFFF"/>
      </patternFill>
    </fill>
    <fill>
      <patternFill patternType="solid">
        <fgColor rgb="FFC5DFB4"/>
      </patternFill>
    </fill>
    <fill>
      <patternFill patternType="solid">
        <fgColor rgb="FFF79646"/>
      </patternFill>
    </fill>
    <fill>
      <patternFill patternType="solid">
        <fgColor rgb="FFCFCECF"/>
      </patternFill>
    </fill>
    <fill>
      <patternFill patternType="solid">
        <fgColor rgb="FFFFC000"/>
      </patternFill>
    </fill>
    <fill>
      <patternFill patternType="solid">
        <fgColor rgb="FFECECE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Protection="1">
      <alignment horizontal="center" vertical="center"/>
    </xf>
    <xf numFmtId="0" fontId="6" fillId="0" borderId="1" xfId="0" applyFont="1" applyBorder="1" applyProtection="1">
      <alignment vertical="center"/>
    </xf>
    <xf numFmtId="0" fontId="5" fillId="0" borderId="1" xfId="0" applyFont="1" applyBorder="1" applyProtection="1">
      <alignment horizontal="center" vertical="center"/>
    </xf>
    <xf numFmtId="0" fontId="5" fillId="0" borderId="1" xfId="0" applyFont="1" applyBorder="1" applyProtection="1">
      <alignment vertical="center" wrapText="1"/>
    </xf>
    <xf numFmtId="0" fontId="5" fillId="3" borderId="1" xfId="0" applyFont="1" applyFill="1" applyBorder="1" applyProtection="1">
      <alignment horizontal="center" vertical="center"/>
    </xf>
    <xf numFmtId="0" fontId="6" fillId="3" borderId="1" xfId="0" applyFont="1" applyFill="1" applyBorder="1" applyProtection="1">
      <alignment horizontal="center" vertical="center"/>
    </xf>
    <xf numFmtId="0" fontId="5" fillId="0" borderId="1" xfId="0" applyFont="1" applyBorder="1" applyProtection="1">
      <alignment horizontal="left" vertical="center" wrapText="1"/>
    </xf>
    <xf numFmtId="0" fontId="6" fillId="0" borderId="1" xfId="0" applyFont="1" applyBorder="1" applyProtection="1">
      <alignment vertical="center" wrapText="1"/>
    </xf>
    <xf numFmtId="0" fontId="5" fillId="0" borderId="2" xfId="0" applyFont="1" applyBorder="1" applyProtection="1">
      <alignment horizontal="center" vertical="center"/>
    </xf>
    <xf numFmtId="0" fontId="5" fillId="0" borderId="2" xfId="0" applyFont="1" applyBorder="1" applyProtection="1">
      <alignment horizontal="left" vertical="center" wrapText="1"/>
    </xf>
    <xf numFmtId="0" fontId="6" fillId="0" borderId="2" xfId="0" applyFont="1" applyBorder="1" applyProtection="1">
      <alignment vertical="center" wrapText="1"/>
    </xf>
    <xf numFmtId="0" fontId="5" fillId="0" borderId="0" xfId="0" applyFont="1">
      <alignment horizontal="center" vertical="center"/>
    </xf>
    <xf numFmtId="0" fontId="7" fillId="4" borderId="3" xfId="0" applyFont="1" applyFill="1" applyBorder="1" applyProtection="1">
      <alignment horizontal="center" vertical="center"/>
    </xf>
    <xf numFmtId="14" fontId="5" fillId="0" borderId="0" xfId="0" applyNumberFormat="1" applyFont="1">
      <alignment horizontal="center" vertical="center"/>
    </xf>
    <xf numFmtId="0" fontId="8" fillId="4" borderId="4" xfId="0" applyFont="1" applyFill="1" applyBorder="1" applyProtection="1">
      <alignment horizontal="center" vertical="center"/>
    </xf>
    <xf numFmtId="0" fontId="8" fillId="4" borderId="5" xfId="0" applyFont="1" applyFill="1" applyBorder="1" applyProtection="1">
      <alignment horizontal="center" vertical="center"/>
    </xf>
    <xf numFmtId="0" fontId="9" fillId="3" borderId="3" xfId="0" applyFont="1" applyFill="1" applyBorder="1" applyProtection="1">
      <alignment horizontal="center" vertical="center"/>
    </xf>
    <xf numFmtId="0" fontId="9" fillId="3" borderId="3" xfId="0" applyFont="1" applyFill="1" applyBorder="1" applyProtection="1">
      <alignment horizontal="center" vertical="center" wrapText="1"/>
    </xf>
    <xf numFmtId="0" fontId="9" fillId="5" borderId="3" xfId="0" applyFont="1" applyFill="1" applyBorder="1" applyProtection="1">
      <alignment horizontal="center" vertical="center" wrapText="1"/>
    </xf>
    <xf numFmtId="0" fontId="9" fillId="3" borderId="6" xfId="0" applyFont="1" applyFill="1" applyBorder="1" applyProtection="1">
      <alignment horizontal="center" vertical="center"/>
    </xf>
    <xf numFmtId="0" fontId="9" fillId="3" borderId="7" xfId="0" applyFont="1" applyFill="1" applyBorder="1" applyProtection="1">
      <alignment horizontal="center" vertical="center"/>
    </xf>
    <xf numFmtId="0" fontId="9" fillId="3" borderId="8" xfId="0" applyFont="1" applyFill="1" applyBorder="1" applyProtection="1">
      <alignment horizontal="center" vertical="center"/>
    </xf>
    <xf numFmtId="0" fontId="9" fillId="5" borderId="8" xfId="0" applyFont="1" applyFill="1" applyBorder="1" applyProtection="1">
      <alignment horizontal="center" vertical="center"/>
    </xf>
    <xf numFmtId="0" fontId="9" fillId="5" borderId="9" xfId="0" applyFont="1" applyFill="1" applyBorder="1" applyProtection="1">
      <alignment horizontal="center" vertical="center"/>
    </xf>
    <xf numFmtId="0" fontId="10" fillId="3" borderId="1" xfId="0" applyFont="1" applyFill="1" applyBorder="1" applyProtection="1">
      <alignment horizontal="center" vertical="center"/>
    </xf>
    <xf numFmtId="14" fontId="11" fillId="6" borderId="4" xfId="0" applyNumberFormat="1" applyFont="1" applyFill="1" applyBorder="1" applyProtection="1">
      <alignment horizontal="center" vertical="center"/>
    </xf>
    <xf numFmtId="0" fontId="12" fillId="3" borderId="1" xfId="0" applyFont="1" applyFill="1" applyBorder="1" applyProtection="1">
      <alignment horizontal="center" vertical="center"/>
    </xf>
    <xf numFmtId="10" fontId="12" fillId="3" borderId="4" xfId="0" applyNumberFormat="1" applyFont="1" applyFill="1" applyBorder="1" applyProtection="1">
      <alignment horizontal="center" vertical="center"/>
    </xf>
    <xf numFmtId="164" fontId="5" fillId="3" borderId="1" xfId="0" applyNumberFormat="1" applyFont="1" applyFill="1" applyBorder="1" applyProtection="1">
      <alignment horizontal="center" vertical="center"/>
    </xf>
    <xf numFmtId="0" fontId="8" fillId="4" borderId="0" xfId="0" applyFont="1" applyFill="1">
      <alignment horizontal="center" vertical="center"/>
    </xf>
    <xf numFmtId="0" fontId="9" fillId="3" borderId="10" xfId="0" applyFont="1" applyFill="1" applyBorder="1" applyProtection="1">
      <alignment horizontal="center" vertical="center"/>
    </xf>
    <xf numFmtId="0" fontId="9" fillId="3" borderId="1" xfId="0" applyFont="1" applyFill="1" applyBorder="1" applyProtection="1">
      <alignment horizontal="center" vertical="center"/>
    </xf>
    <xf numFmtId="0" fontId="9" fillId="7" borderId="7" xfId="0" applyFont="1" applyFill="1" applyBorder="1" applyProtection="1">
      <alignment horizontal="center" vertical="center" wrapText="1"/>
    </xf>
    <xf numFmtId="0" fontId="9" fillId="7" borderId="3" xfId="0" applyFont="1" applyFill="1" applyBorder="1" applyProtection="1">
      <alignment horizontal="center" vertical="center" wrapText="1"/>
    </xf>
    <xf numFmtId="0" fontId="10" fillId="3" borderId="2" xfId="0" applyFont="1" applyFill="1" applyBorder="1" applyProtection="1">
      <alignment horizontal="center" vertical="center"/>
    </xf>
    <xf numFmtId="0" fontId="9" fillId="7" borderId="11" xfId="0" applyFont="1" applyFill="1" applyBorder="1" applyProtection="1">
      <alignment horizontal="center" vertical="center"/>
    </xf>
    <xf numFmtId="0" fontId="9" fillId="7" borderId="8" xfId="0" applyFont="1" applyFill="1" applyBorder="1" applyProtection="1">
      <alignment horizontal="center" vertical="center"/>
    </xf>
    <xf numFmtId="0" fontId="5" fillId="3" borderId="12" xfId="0" applyFont="1" applyFill="1" applyBorder="1" applyProtection="1">
      <alignment horizontal="center" vertical="center"/>
    </xf>
    <xf numFmtId="164" fontId="12" fillId="3" borderId="12" xfId="0" applyNumberFormat="1" applyFont="1" applyFill="1" applyBorder="1" applyProtection="1">
      <alignment horizontal="center" vertical="center"/>
    </xf>
    <xf numFmtId="0" fontId="12" fillId="3" borderId="12" xfId="0" applyFont="1" applyFill="1" applyBorder="1" applyProtection="1">
      <alignment horizontal="center" vertical="center"/>
    </xf>
    <xf numFmtId="164" fontId="12" fillId="3" borderId="1" xfId="0" applyNumberFormat="1" applyFont="1" applyFill="1" applyBorder="1" applyProtection="1">
      <alignment horizontal="center" vertical="center"/>
    </xf>
    <xf numFmtId="0" fontId="9" fillId="3" borderId="4" xfId="0" applyFont="1" applyFill="1" applyBorder="1" applyProtection="1">
      <alignment horizontal="center" vertical="center"/>
    </xf>
    <xf numFmtId="0" fontId="9" fillId="3" borderId="12" xfId="0" applyFont="1" applyFill="1" applyBorder="1" applyProtection="1">
      <alignment horizontal="center" vertical="center"/>
    </xf>
    <xf numFmtId="0" fontId="10" fillId="3" borderId="8" xfId="0" applyFont="1" applyFill="1" applyBorder="1" applyProtection="1">
      <alignment horizontal="center" vertical="center"/>
    </xf>
    <xf numFmtId="10" fontId="5" fillId="3" borderId="12" xfId="0" applyNumberFormat="1" applyFont="1" applyFill="1" applyBorder="1" applyProtection="1">
      <alignment horizontal="center" vertical="center"/>
    </xf>
    <xf numFmtId="10" fontId="5" fillId="3" borderId="1" xfId="0" applyNumberFormat="1" applyFont="1" applyFill="1" applyBorder="1" applyProtection="1">
      <alignment horizontal="center" vertical="center"/>
    </xf>
    <xf numFmtId="0" fontId="7" fillId="4" borderId="0" xfId="0" applyFont="1" applyFill="1">
      <alignment horizontal="center" vertical="center"/>
    </xf>
    <xf numFmtId="0" fontId="7" fillId="4" borderId="10" xfId="0" applyFont="1" applyFill="1" applyBorder="1" applyProtection="1">
      <alignment horizontal="center" vertical="center"/>
    </xf>
    <xf numFmtId="0" fontId="6" fillId="0" borderId="12" xfId="0" applyFont="1" applyBorder="1" applyProtection="1">
      <alignment vertical="center"/>
    </xf>
    <xf numFmtId="3" fontId="5" fillId="3" borderId="1" xfId="0" applyNumberFormat="1" applyFont="1" applyFill="1" applyBorder="1" applyProtection="1">
      <alignment horizontal="center" vertical="center"/>
    </xf>
    <xf numFmtId="0" fontId="6" fillId="0" borderId="0" xfId="0" applyFont="1">
      <alignment vertical="center" wrapText="1"/>
    </xf>
    <xf numFmtId="14" fontId="5" fillId="0" borderId="0" xfId="0" applyNumberFormat="1" applyFont="1">
      <alignment horizontal="center" vertical="center" wrapText="1"/>
    </xf>
    <xf numFmtId="0" fontId="6" fillId="0" borderId="0" xfId="0" applyFont="1">
      <alignment horizontal="center" vertical="center"/>
    </xf>
    <xf numFmtId="0" fontId="5" fillId="0" borderId="0" xfId="0" applyFont="1">
      <alignment horizontal="center" vertical="bottom"/>
    </xf>
    <xf numFmtId="14" fontId="13" fillId="8" borderId="6" xfId="0" applyNumberFormat="1" applyFont="1" applyFill="1" applyBorder="1" applyProtection="1">
      <alignment horizontal="center" vertical="center" wrapText="1"/>
    </xf>
    <xf numFmtId="0" fontId="13" fillId="8" borderId="10" xfId="0" applyFont="1" applyFill="1" applyBorder="1" applyProtection="1">
      <alignment vertical="center"/>
    </xf>
    <xf numFmtId="0" fontId="13" fillId="8" borderId="6" xfId="0" applyFont="1" applyFill="1" applyBorder="1" applyProtection="1">
      <alignment vertical="center"/>
    </xf>
    <xf numFmtId="0" fontId="13" fillId="8" borderId="6" xfId="0" applyFont="1" applyFill="1" applyBorder="1" applyProtection="1">
      <alignment horizontal="center" vertical="center"/>
    </xf>
    <xf numFmtId="0" fontId="14" fillId="0" borderId="10" xfId="0" applyFont="1" applyBorder="1" applyProtection="1">
      <alignment horizontal="center" vertical="center"/>
    </xf>
    <xf numFmtId="14" fontId="15" fillId="9" borderId="9" xfId="0" applyNumberFormat="1" applyFont="1" applyFill="1" applyBorder="1" applyProtection="1">
      <alignment horizontal="center" vertical="center" wrapText="1"/>
    </xf>
    <xf numFmtId="0" fontId="16" fillId="9" borderId="0" xfId="0" applyFont="1" applyFill="1">
      <alignment horizontal="center" vertical="center" wrapText="1"/>
    </xf>
    <xf numFmtId="0" fontId="8" fillId="10" borderId="9" xfId="0" applyFont="1" applyFill="1" applyBorder="1" applyProtection="1">
      <alignment horizontal="center" vertical="center" wrapText="1"/>
    </xf>
    <xf numFmtId="0" fontId="8" fillId="10" borderId="0" xfId="0" applyFont="1" applyFill="1">
      <alignment horizontal="center" vertical="center" wrapText="1"/>
    </xf>
    <xf numFmtId="14" fontId="5" fillId="0" borderId="9" xfId="0" applyNumberFormat="1" applyFont="1" applyBorder="1" applyProtection="1">
      <alignment horizontal="center" vertical="center" wrapText="1"/>
    </xf>
    <xf numFmtId="0" fontId="17" fillId="11" borderId="0" xfId="0" applyFont="1" applyFill="1">
      <alignment horizontal="center" vertical="center"/>
    </xf>
    <xf numFmtId="164" fontId="5" fillId="0" borderId="9" xfId="0" applyNumberFormat="1" applyFont="1" applyBorder="1" applyProtection="1">
      <alignment horizontal="center" vertical="center"/>
    </xf>
    <xf numFmtId="164" fontId="6" fillId="0" borderId="9" xfId="0" applyNumberFormat="1" applyFont="1" applyBorder="1" applyProtection="1">
      <alignment vertical="center"/>
    </xf>
    <xf numFmtId="164" fontId="6" fillId="0" borderId="0" xfId="0" applyNumberFormat="1" applyFont="1">
      <alignment vertical="center"/>
    </xf>
    <xf numFmtId="14" fontId="5" fillId="0" borderId="0" xfId="0" applyNumberFormat="1" applyFont="1">
      <alignment horizontal="center" vertical="bottom"/>
    </xf>
    <xf numFmtId="0" fontId="13" fillId="8" borderId="10" xfId="0" applyFont="1" applyFill="1" applyBorder="1" applyProtection="1">
      <alignment horizontal="center" vertical="center"/>
    </xf>
    <xf numFmtId="0" fontId="13" fillId="8" borderId="10" xfId="0" applyFont="1" applyFill="1" applyBorder="1" applyProtection="1">
      <alignment horizontal="left" vertical="center"/>
    </xf>
    <xf numFmtId="0" fontId="6" fillId="0" borderId="10" xfId="0" applyFont="1" applyBorder="1" applyProtection="1">
      <alignment vertical="center"/>
    </xf>
    <xf numFmtId="0" fontId="5" fillId="0" borderId="6" xfId="0" applyFont="1" applyBorder="1" applyProtection="1">
      <alignment horizontal="center" vertical="center"/>
    </xf>
    <xf numFmtId="0" fontId="6" fillId="0" borderId="3" xfId="0" applyFont="1" applyBorder="1" applyProtection="1">
      <alignment horizontal="center" vertical="center"/>
    </xf>
    <xf numFmtId="0" fontId="6" fillId="0" borderId="9" xfId="0" applyFont="1" applyBorder="1" applyProtection="1">
      <alignment vertical="center"/>
    </xf>
    <xf numFmtId="0" fontId="5" fillId="0" borderId="0" xfId="0" applyFont="1">
      <alignment horizontal="right" vertical="bottom"/>
    </xf>
    <xf numFmtId="0" fontId="5" fillId="0" borderId="0" xfId="0" applyFont="1">
      <alignment horizontal="left" vertical="bottom" wrapText="1"/>
    </xf>
    <xf numFmtId="14" fontId="13" fillId="4" borderId="1" xfId="0" applyNumberFormat="1" applyFont="1" applyFill="1" applyBorder="1" applyProtection="1">
      <alignment horizontal="center" vertical="center" wrapText="1"/>
    </xf>
    <xf numFmtId="0" fontId="13" fillId="4" borderId="1" xfId="0" applyFont="1" applyFill="1" applyBorder="1" applyProtection="1">
      <alignment horizontal="center" vertical="center" wrapText="1"/>
    </xf>
    <xf numFmtId="0" fontId="13" fillId="4" borderId="1" xfId="0" applyFont="1" applyFill="1" applyBorder="1" applyProtection="1">
      <alignment horizontal="center" vertical="center"/>
    </xf>
    <xf numFmtId="49" fontId="13" fillId="4" borderId="1" xfId="0" applyNumberFormat="1" applyFont="1" applyFill="1" applyBorder="1" applyProtection="1">
      <alignment horizontal="right" vertical="center" wrapText="1"/>
    </xf>
    <xf numFmtId="49" fontId="13" fillId="4" borderId="1" xfId="0" applyNumberFormat="1" applyFont="1" applyFill="1" applyBorder="1" applyProtection="1">
      <alignment horizontal="center" vertical="center" wrapText="1"/>
    </xf>
    <xf numFmtId="0" fontId="5" fillId="0" borderId="0" xfId="0" applyFont="1">
      <alignment horizontal="center" vertical="bottom"/>
    </xf>
    <xf numFmtId="0" fontId="5" fillId="0" borderId="0" xfId="0" applyFont="1">
      <alignment horizontal="left" vertical="bottom" wrapText="1"/>
    </xf>
    <xf numFmtId="0" fontId="5" fillId="0" borderId="0" xfId="0" applyFont="1">
      <alignment horizontal="general" vertical="bottom"/>
    </xf>
    <xf numFmtId="0" fontId="12" fillId="3" borderId="1" xfId="0" applyFont="1" applyFill="1" applyBorder="1" applyProtection="1">
      <alignment horizontal="center" vertical="center"/>
    </xf>
    <xf numFmtId="0" fontId="5" fillId="0" borderId="0" xfId="0" applyFont="1">
      <alignment horizontal="center" vertical="bottom" wrapText="1"/>
    </xf>
    <xf numFmtId="49" fontId="18" fillId="4" borderId="1" xfId="0" applyNumberFormat="1" applyFont="1" applyFill="1" applyBorder="1" applyProtection="1">
      <alignment horizontal="center" vertical="center" wrapText="1"/>
    </xf>
    <xf numFmtId="0" fontId="19" fillId="0" borderId="0" xfId="0" applyFont="1">
      <alignment horizontal="left" vertical="bottom" wrapText="1"/>
    </xf>
    <xf numFmtId="0" fontId="20" fillId="3" borderId="3" xfId="0" applyFont="1" applyFill="1" applyBorder="1" applyProtection="1">
      <alignment horizontal="center" vertical="center" wrapText="1"/>
    </xf>
    <xf numFmtId="0" fontId="21" fillId="5" borderId="3" xfId="0" applyFont="1" applyFill="1" applyBorder="1" applyProtection="1">
      <alignment horizontal="center" vertical="center" wrapText="1"/>
    </xf>
    <xf numFmtId="0" fontId="22" fillId="5" borderId="3" xfId="0" applyFont="1" applyFill="1" applyBorder="1" applyProtection="1">
      <alignment horizontal="center" vertical="center" wrapText="1"/>
    </xf>
    <xf numFmtId="0" fontId="23" fillId="7" borderId="7" xfId="0" applyFont="1" applyFill="1" applyBorder="1" applyProtection="1">
      <alignment horizontal="center" vertical="center" wrapText="1"/>
    </xf>
    <xf numFmtId="0" fontId="24" fillId="7" borderId="3" xfId="0" applyFont="1" applyFill="1" applyBorder="1" applyProtection="1">
      <alignment horizontal="center"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4" Type="http://schemas.openxmlformats.org/officeDocument/2006/relationships/worksheet" Target="worksheets/sheet4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chart>
    <c:title>
      <c:tx>
        <c:rich>
          <a:bodyPr rot="0" spcFirstLastPara="1" vertOverflow="ellipsis" vert="horz" wrap="square" anchor="ctr" anchorCtr="1"/>
          <a:p>
            <a:r>
              <a:rPr sz="1800"/>
              <a:t>鸿鹄故障率7日平均值</a:t>
            </a:r>
          </a:p>
        </c:rich>
      </c:tx>
      <c:overlay val="0"/>
    </c:title>
    <c:plotArea>
      <c:areaChart>
        <c:grouping val="stacked"/>
        <c:ser>
          <c:idx val="0"/>
          <c:order val="0"/>
          <c:tx>
            <c:strRef>
              <c:f>'2每日数据登記表'!$O$2</c:f>
              <c:strCache>
                <c:ptCount val="0"/>
              </c:strCache>
            </c:strRef>
          </c:tx>
          <c:cat>
            <c:strRef>
              <c:f>'2每日数据登記表'!$A$3:$A$50</c:f>
              <c:strCache>
                <c:ptCount val="0"/>
              </c:strCache>
            </c:strRef>
          </c:cat>
          <c:val>
            <c:numRef>
              <c:f>'2每日数据登記表'!$O$3:$O$50</c:f>
              <c:numCache>
                <c:ptCount val="0"/>
              </c:numCache>
            </c:numRef>
          </c:val>
          <c:spPr>
            <a:solidFill>
              <a:srgbClr val="83C4FF"/>
            </a:solidFill>
          </c:spPr>
        </c:ser>
        <c:ser>
          <c:idx val="1"/>
          <c:order val="1"/>
          <c:tx>
            <c:strRef>
              <c:f>'2每日数据登記表'!$P$2</c:f>
              <c:strCache>
                <c:ptCount val="0"/>
              </c:strCache>
            </c:strRef>
          </c:tx>
          <c:cat>
            <c:strRef>
              <c:f>'2每日数据登記表'!$A$3:$A$50</c:f>
              <c:strCache>
                <c:ptCount val="0"/>
              </c:strCache>
            </c:strRef>
          </c:cat>
          <c:val>
            <c:numRef>
              <c:f>'2每日数据登記表'!$P$3:$P$50</c:f>
              <c:numCache>
                <c:ptCount val="0"/>
              </c:numCache>
            </c:numRef>
          </c:val>
          <c:spPr>
            <a:solidFill>
              <a:srgbClr val="83D9A2"/>
            </a:solidFill>
          </c:spPr>
        </c:ser>
        <c:ser>
          <c:idx val="2"/>
          <c:order val="2"/>
          <c:tx>
            <c:strRef>
              <c:f>'2每日数据登記表'!$Q$2</c:f>
              <c:strCache>
                <c:ptCount val="0"/>
              </c:strCache>
            </c:strRef>
          </c:tx>
          <c:cat>
            <c:strRef>
              <c:f>'2每日数据登記表'!$A$3:$A$50</c:f>
              <c:strCache>
                <c:ptCount val="0"/>
              </c:strCache>
            </c:strRef>
          </c:cat>
          <c:val>
            <c:numRef>
              <c:f>'2每日数据登記表'!$Q$3:$Q$50</c:f>
              <c:numCache>
                <c:ptCount val="0"/>
              </c:numCache>
            </c:numRef>
          </c:val>
          <c:spPr>
            <a:solidFill>
              <a:srgbClr val="FAE584"/>
            </a:solidFill>
          </c:spPr>
        </c:ser>
        <c:ser>
          <c:idx val="3"/>
          <c:order val="3"/>
          <c:tx>
            <c:strRef>
              <c:f>'2每日数据登記表'!$R$2</c:f>
              <c:strCache>
                <c:ptCount val="0"/>
              </c:strCache>
            </c:strRef>
          </c:tx>
          <c:cat>
            <c:strRef>
              <c:f>'2每日数据登記表'!$A$3:$A$50</c:f>
              <c:strCache>
                <c:ptCount val="0"/>
              </c:strCache>
            </c:strRef>
          </c:cat>
          <c:val>
            <c:numRef>
              <c:f>'2每日数据登記表'!$R$3:$R$50</c:f>
              <c:numCache>
                <c:ptCount val="0"/>
              </c:numCache>
            </c:numRef>
          </c:val>
          <c:spPr>
            <a:solidFill>
              <a:srgbClr val="FFCA83"/>
            </a:solidFill>
          </c:spPr>
        </c:ser>
        <c:ser>
          <c:idx val="4"/>
          <c:order val="4"/>
          <c:tx>
            <c:strRef>
              <c:f>'2每日数据登記表'!$S$2</c:f>
              <c:strCache>
                <c:ptCount val="0"/>
              </c:strCache>
            </c:strRef>
          </c:tx>
          <c:cat>
            <c:strRef>
              <c:f>'2每日数据登記表'!$A$3:$A$50</c:f>
              <c:strCache>
                <c:ptCount val="0"/>
              </c:strCache>
            </c:strRef>
          </c:cat>
          <c:val>
            <c:numRef>
              <c:f>'2每日数据登記表'!$S$3:$S$50</c:f>
              <c:numCache>
                <c:ptCount val="0"/>
              </c:numCache>
            </c:numRef>
          </c:val>
          <c:spPr>
            <a:solidFill>
              <a:srgbClr val="FEAC91"/>
            </a:solidFill>
          </c:spPr>
        </c:ser>
        <c:ser>
          <c:idx val="5"/>
          <c:order val="5"/>
          <c:tx>
            <c:strRef>
              <c:f/>
              <c:strCache>
                <c:ptCount val="0"/>
              </c:strCache>
            </c:strRef>
          </c:tx>
          <c:cat>
            <c:strRef>
              <c:f>'2每日数据登記表'!$A$3:$A$50</c:f>
              <c:strCache>
                <c:ptCount val="0"/>
              </c:strCache>
            </c:strRef>
          </c:cat>
          <c:val>
            <c:numRef>
              <c:f/>
              <c:numCache>
                <c:ptCount val="0"/>
              </c:numCache>
            </c:numRef>
          </c:val>
          <c:spPr>
            <a:solidFill>
              <a:srgbClr val="F6A6C5"/>
            </a:solidFill>
          </c:spPr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title>
          <c:tx>
            <c:rich>
              <a:bodyPr rot="0" spcFirstLastPara="1" vertOverflow="ellipsis" vert="horz" wrap="square" anchor="ctr" anchorCtr="1"/>
              <a:p>
                <a:r>
                  <a:rPr sz="1400"/>
                  <a:t/>
                </a:r>
              </a:p>
            </c:rich>
          </c:tx>
          <c:overlay val="0"/>
        </c:title>
        <c:axId val="2"/>
        <c:scaling>
          <c:orientation val="minMax"/>
        </c:scaling>
        <c:numFmt formatCode="General" sourceLinked="0"/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ajorTickMark val="none"/>
        <c:minorTickMark val="none"/>
        <c:tickLblPos val="nextTo"/>
        <c:crossAx val="2"/>
        <c:crosses val="autoZero"/>
        <c:auto val="1"/>
        <c:lblAlgn val="ctr"/>
        <c:lblOffset val="100"/>
        <c:noMultiLvlLbl val="0"/>
      </c:valAx>
    </c:plotArea>
    <c:dispBlanksAs val="gap"/>
    <c:legend>
      <c:legendPos val="b"/>
      <c:overlay val="0"/>
    </c:legend>
  </c:chart>
  <c:spPr>
    <a:solidFill>
      <a:srgbClr val="FFFFFF"/>
    </a:solidFill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chart>
    <c:title>
      <c:tx>
        <c:rich>
          <a:bodyPr rot="0" spcFirstLastPara="1" vertOverflow="ellipsis" vert="horz" wrap="square" anchor="ctr" anchorCtr="1"/>
          <a:p>
            <a:r>
              <a:rPr sz="1800"/>
              <a:t>青鸾故障率7日平均值</a:t>
            </a:r>
          </a:p>
        </c:rich>
      </c:tx>
      <c:overlay val="0"/>
    </c:title>
    <c:plotArea>
      <c:areaChart>
        <c:grouping val="stacked"/>
        <c:ser>
          <c:idx val="0"/>
          <c:order val="0"/>
          <c:tx>
            <c:strRef>
              <c:f>'2每日数据登記表'!$MWLQKWV$4294967296:$XFD$1048576</c:f>
              <c:strCache>
                <c:ptCount val="0"/>
              </c:strCache>
            </c:strRef>
          </c:tx>
          <c:cat>
            <c:strRef>
              <c:f>'2每日数据登記表'!$A$3:$A$50</c:f>
              <c:strCache>
                <c:ptCount val="0"/>
              </c:strCache>
            </c:strRef>
          </c:cat>
          <c:val>
            <c:numRef>
              <c:f>'2每日数据登記表'!$MWLQKWV$4294967296:$XFD$1048576</c:f>
              <c:numCache>
                <c:ptCount val="0"/>
              </c:numCache>
            </c:numRef>
          </c:val>
          <c:spPr>
            <a:solidFill>
              <a:srgbClr val="83C4FF"/>
            </a:solidFill>
          </c:spPr>
        </c:ser>
        <c:ser>
          <c:idx val="1"/>
          <c:order val="1"/>
          <c:tx>
            <c:strRef>
              <c:f>'2每日数据登記表'!$MWLQKWV$4294967296:$XFD$1048576</c:f>
              <c:strCache>
                <c:ptCount val="0"/>
              </c:strCache>
            </c:strRef>
          </c:tx>
          <c:cat>
            <c:strRef>
              <c:f>'2每日数据登記表'!$A$3:$A$50</c:f>
              <c:strCache>
                <c:ptCount val="0"/>
              </c:strCache>
            </c:strRef>
          </c:cat>
          <c:val>
            <c:numRef>
              <c:f>'2每日数据登記表'!$MWLQKWV$4294967296:$XFD$1048576</c:f>
              <c:numCache>
                <c:ptCount val="0"/>
              </c:numCache>
            </c:numRef>
          </c:val>
          <c:spPr>
            <a:solidFill>
              <a:srgbClr val="83D9A2"/>
            </a:solidFill>
          </c:spPr>
        </c:ser>
        <c:ser>
          <c:idx val="2"/>
          <c:order val="2"/>
          <c:tx>
            <c:strRef>
              <c:f>'2每日数据登記表'!$MWLQKWV$4294967296:$XFD$1048576</c:f>
              <c:strCache>
                <c:ptCount val="0"/>
              </c:strCache>
            </c:strRef>
          </c:tx>
          <c:cat>
            <c:strRef>
              <c:f>'2每日数据登記表'!$A$3:$A$50</c:f>
              <c:strCache>
                <c:ptCount val="0"/>
              </c:strCache>
            </c:strRef>
          </c:cat>
          <c:val>
            <c:numRef>
              <c:f>'2每日数据登記表'!$MWLQKWV$4294967296:$XFD$1048576</c:f>
              <c:numCache>
                <c:ptCount val="0"/>
              </c:numCache>
            </c:numRef>
          </c:val>
          <c:spPr>
            <a:solidFill>
              <a:srgbClr val="FAE584"/>
            </a:solidFill>
          </c:spPr>
        </c:ser>
        <c:ser>
          <c:idx val="3"/>
          <c:order val="3"/>
          <c:tx>
            <c:strRef>
              <c:f>'2每日数据登記表'!$MWLQKWV$4294967296:$XFD$1048576</c:f>
              <c:strCache>
                <c:ptCount val="0"/>
              </c:strCache>
            </c:strRef>
          </c:tx>
          <c:cat>
            <c:strRef>
              <c:f>'2每日数据登記表'!$A$3:$A$50</c:f>
              <c:strCache>
                <c:ptCount val="0"/>
              </c:strCache>
            </c:strRef>
          </c:cat>
          <c:val>
            <c:numRef>
              <c:f>'2每日数据登記表'!$MWLQKWV$4294967296:$XFD$1048576</c:f>
              <c:numCache>
                <c:ptCount val="0"/>
              </c:numCache>
            </c:numRef>
          </c:val>
          <c:spPr>
            <a:solidFill>
              <a:srgbClr val="FFCA83"/>
            </a:solidFill>
          </c:spPr>
        </c:ser>
        <c:ser>
          <c:idx val="4"/>
          <c:order val="4"/>
          <c:tx>
            <c:strRef>
              <c:f>'2每日数据登記表'!$MWLQKWV$4294967296:$XFD$1048576</c:f>
              <c:strCache>
                <c:ptCount val="0"/>
              </c:strCache>
            </c:strRef>
          </c:tx>
          <c:cat>
            <c:strRef>
              <c:f>'2每日数据登記表'!$A$3:$A$50</c:f>
              <c:strCache>
                <c:ptCount val="0"/>
              </c:strCache>
            </c:strRef>
          </c:cat>
          <c:val>
            <c:numRef>
              <c:f>'2每日数据登記表'!$MWLQKWV$4294967296:$XFD$1048576</c:f>
              <c:numCache>
                <c:ptCount val="0"/>
              </c:numCache>
            </c:numRef>
          </c:val>
          <c:spPr>
            <a:solidFill>
              <a:srgbClr val="FEAC91"/>
            </a:solidFill>
          </c:spPr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title>
          <c:tx>
            <c:rich>
              <a:bodyPr rot="0" spcFirstLastPara="1" vertOverflow="ellipsis" vert="horz" wrap="square" anchor="ctr" anchorCtr="1"/>
              <a:p>
                <a:r>
                  <a:rPr sz="1400"/>
                  <a:t/>
                </a:r>
              </a:p>
            </c:rich>
          </c:tx>
          <c:overlay val="0"/>
        </c:title>
        <c:axId val="2"/>
        <c:scaling>
          <c:orientation val="minMax"/>
        </c:scaling>
        <c:numFmt formatCode="General" sourceLinked="0"/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ajorTickMark val="none"/>
        <c:minorTickMark val="none"/>
        <c:tickLblPos val="nextTo"/>
        <c:crossAx val="2"/>
        <c:crosses val="autoZero"/>
        <c:auto val="1"/>
        <c:lblAlgn val="ctr"/>
        <c:lblOffset val="100"/>
        <c:noMultiLvlLbl val="0"/>
      </c:valAx>
    </c:plotArea>
    <c:dispBlanksAs val="gap"/>
    <c:legend>
      <c:legendPos val="b"/>
      <c:overlay val="0"/>
    </c:legend>
  </c:chart>
  <c:spPr>
    <a:solidFill>
      <a:srgbClr val="FFFFFF"/>
    </a:solidFill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chart>
    <c:title>
      <c:tx>
        <c:rich>
          <a:bodyPr rot="0" spcFirstLastPara="1" vertOverflow="ellipsis" vert="horz" wrap="square" anchor="ctr" anchorCtr="1"/>
          <a:p>
            <a:r>
              <a:rPr sz="1400"/>
              <a:t/>
            </a:r>
          </a:p>
        </c:rich>
      </c:tx>
      <c:overlay val="0"/>
    </c:title>
    <c:plotArea>
      <c:lineChart>
        <c:grouping val="stacked"/>
        <c:varyColors val="0"/>
        <c:ser>
          <c:idx val="0"/>
          <c:order val="0"/>
          <c:tx>
            <c:strRef>
              <c:f>'2每日数据登記表'!$MWLQKWV$4294967296:$XFD$1048576</c:f>
              <c:strCache>
                <c:ptCount val="0"/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</c:dLbls>
          <c:cat>
            <c:strRef>
              <c:f>'2每日数据登記表'!$A$3:$A$50</c:f>
              <c:strCache>
                <c:ptCount val="0"/>
              </c:strCache>
            </c:strRef>
          </c:cat>
          <c:val>
            <c:numRef>
              <c:f>'2每日数据登記表'!$MWLQKWV$4294967296:$XFD$1048576</c:f>
              <c:numCache>
                <c:ptCount val="0"/>
              </c:numCache>
            </c:numRef>
          </c:val>
          <c:spPr>
            <a:ln>
              <a:solidFill>
                <a:srgbClr val="4F80BD"/>
              </a:solidFill>
            </a:ln>
          </c:spPr>
          <c:marker>
            <c:symbol val="none"/>
          </c:marker>
          <c:smooth val="0"/>
        </c:ser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title>
          <c:tx>
            <c:rich>
              <a:bodyPr rot="0" spcFirstLastPara="1" vertOverflow="ellipsis" vert="horz" wrap="square" anchor="ctr" anchorCtr="1"/>
              <a:p>
                <a:r>
                  <a:rPr sz="1400"/>
                  <a:t/>
                </a:r>
              </a:p>
            </c:rich>
          </c:tx>
          <c:overlay val="0"/>
        </c:title>
        <c:axId val="2"/>
        <c:scaling>
          <c:orientation val="minMax"/>
        </c:scaling>
        <c:numFmt formatCode="General" sourceLinked="0"/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ajorTickMark val="none"/>
        <c:minorTickMark val="none"/>
        <c:tickLblPos val="nextTo"/>
        <c:crossAx val="2"/>
        <c:crosses val="autoZero"/>
        <c:auto val="1"/>
        <c:lblAlgn val="ctr"/>
        <c:lblOffset val="100"/>
        <c:noMultiLvlLbl val="0"/>
      </c:valAx>
    </c:plotArea>
    <c:dispBlanksAs val="gap"/>
    <c:legend>
      <c:legendPos val="b"/>
      <c:overlay val="0"/>
    </c:legend>
  </c:chart>
  <c:spPr>
    <a:solidFill>
      <a:srgbClr val="FFFFFF"/>
    </a:solidFill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chart>
    <c:title>
      <c:tx>
        <c:rich>
          <a:bodyPr rot="0" spcFirstLastPara="1" vertOverflow="ellipsis" vert="horz" wrap="square" anchor="ctr" anchorCtr="1"/>
          <a:p>
            <a:r>
              <a:rPr sz="1400"/>
              <a:t/>
            </a:r>
          </a:p>
        </c:rich>
      </c:tx>
      <c:overlay val="0"/>
    </c:title>
    <c:plotArea>
      <c:lineChart>
        <c:grouping val="standard"/>
        <c:ser>
          <c:idx val="0"/>
          <c:order val="0"/>
          <c:tx>
            <c:strRef>
              <c:f>'3每日数据快速查看图表'!$C$2:$C$3</c:f>
              <c:strCache>
                <c:ptCount val="0"/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</c:dLbls>
          <c:cat>
            <c:strRef>
              <c:f>'2每日数据登記表'!$A$3:$A$50</c:f>
              <c:strCache>
                <c:ptCount val="0"/>
              </c:strCache>
            </c:strRef>
          </c:cat>
          <c:val>
            <c:numRef>
              <c:f>'2每日数据登記表'!$B$3:$B$50</c:f>
              <c:numCache>
                <c:ptCount val="0"/>
              </c:numCache>
            </c:numRef>
          </c:val>
          <c:spPr>
            <a:ln>
              <a:solidFill>
                <a:srgbClr val="FF5219"/>
              </a:solidFill>
            </a:ln>
          </c:spPr>
          <c:marker>
            <c:symbol val="none"/>
          </c:marker>
          <c:smooth val="0"/>
        </c:ser>
        <c:ser>
          <c:idx val="1"/>
          <c:order val="1"/>
          <c:tx>
            <c:strRef>
              <c:f>'3每日数据快速查看图表'!$O$2:$O$3</c:f>
              <c:strCache>
                <c:ptCount val="0"/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</c:dLbls>
          <c:cat>
            <c:strRef>
              <c:f>'2每日数据登記表'!$A$3:$A$50</c:f>
              <c:strCache>
                <c:ptCount val="0"/>
              </c:strCache>
            </c:strRef>
          </c:cat>
          <c:val>
            <c:numRef>
              <c:f>'2每日数据登記表'!$MWLQKWV$4294967296:$XFD$1048576</c:f>
              <c:numCache>
                <c:ptCount val="0"/>
              </c:numCache>
            </c:numRef>
          </c:val>
          <c:spPr>
            <a:ln>
              <a:solidFill>
                <a:srgbClr val="0088FF"/>
              </a:solidFill>
            </a:ln>
          </c:spPr>
          <c:marker>
            <c:symbol val="none"/>
          </c:marker>
          <c:smooth val="0"/>
        </c:ser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title>
          <c:tx>
            <c:rich>
              <a:bodyPr rot="0" spcFirstLastPara="1" vertOverflow="ellipsis" vert="horz" wrap="square" anchor="ctr" anchorCtr="1"/>
              <a:p>
                <a:r>
                  <a:rPr sz="1400"/>
                  <a:t/>
                </a:r>
              </a:p>
            </c:rich>
          </c:tx>
          <c:overlay val="0"/>
        </c:title>
        <c:axId val="2"/>
        <c:scaling>
          <c:orientation val="minMax"/>
        </c:scaling>
        <c:numFmt formatCode="General" sourceLinked="0"/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ajorTickMark val="none"/>
        <c:minorTickMark val="none"/>
        <c:tickLblPos val="nextTo"/>
        <c:crossAx val="2"/>
        <c:crosses val="autoZero"/>
        <c:auto val="1"/>
        <c:lblAlgn val="ctr"/>
        <c:lblOffset val="100"/>
        <c:noMultiLvlLbl val="0"/>
      </c:valAx>
    </c:plotArea>
    <c:dispBlanksAs val="span"/>
    <c:legend>
      <c:legendPos val="b"/>
      <c:overlay val="0"/>
    </c:legend>
  </c:chart>
  <c:spPr>
    <a:solidFill>
      <a:srgbClr val="FFFFFF"/>
    </a:solidFill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
   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
   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
<Relationships
   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3</xdr:col>
      <xdr:colOff>155438</xdr:colOff>
      <xdr:row>71</xdr:row>
      <xdr:rowOff>160364</xdr:rowOff>
    </xdr:from>
    <xdr:ext cx="10640554" cy="5077883"/>
    <xdr:graphicFrame>
      <xdr:nvGraphicFramePr>
        <xdr:cNvPr id="1" name="不可见图表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15</xdr:col>
      <xdr:colOff>44941</xdr:colOff>
      <xdr:row>64</xdr:row>
      <xdr:rowOff>109538</xdr:rowOff>
    </xdr:from>
    <xdr:ext cx="10632398" cy="5064125"/>
    <xdr:graphicFrame>
      <xdr:nvGraphicFramePr>
        <xdr:cNvPr id="1" name="不可见图表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23495</xdr:colOff>
      <xdr:row>4</xdr:row>
      <xdr:rowOff>40005</xdr:rowOff>
    </xdr:from>
    <xdr:ext cx="17729200" cy="3390003"/>
    <xdr:graphicFrame>
      <xdr:nvGraphicFramePr>
        <xdr:cNvPr id="1" name="不可见图表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22</xdr:row>
      <xdr:rowOff>38100</xdr:rowOff>
    </xdr:from>
    <xdr:ext cx="17735550" cy="3154918"/>
    <xdr:graphicFrame>
      <xdr:nvGraphicFramePr>
        <xdr:cNvPr id="1" name="不可见图表"/>
        <xdr:cNvGraphicFramePr/>
      </xdr:nvGraphicFramePr>
      <xdr:xfrm/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38100</xdr:colOff>
      <xdr:row>2</xdr:row>
      <xdr:rowOff>0</xdr:rowOff>
    </xdr:from>
    <xdr:ext cx="3524250" cy="520700"/>
    <xdr:pic>
      <xdr:nvPicPr>
        <xdr:cNvPr id="1" name="图片 1"/>
        <xdr:cNvPicPr/>
      </xdr:nvPicPr>
      <xdr:blipFill>
        <a:blip r:embed="rId1"/>
        <a:stretch>
          <a:fillRect/>
        </a:stretch>
      </xdr:blipFill>
      <xdr:spPr>
        <a:xfrm>
          <a:off x="9090660" y="365760"/>
          <a:ext cx="3524250" cy="520700"/>
        </a:xfrm>
        <a:prstGeom prst="rect"/>
      </xdr:spPr>
    </xdr:pic>
    <xdr:clientData/>
  </xdr:oneCellAnchor>
  <xdr:oneCellAnchor>
    <xdr:from>
      <xdr:col>2</xdr:col>
      <xdr:colOff>38100</xdr:colOff>
      <xdr:row>3</xdr:row>
      <xdr:rowOff>28575</xdr:rowOff>
    </xdr:from>
    <xdr:ext cx="4457700" cy="285750"/>
    <xdr:pic>
      <xdr:nvPicPr>
        <xdr:cNvPr id="2" name="图片 2"/>
        <xdr:cNvPicPr/>
      </xdr:nvPicPr>
      <xdr:blipFill>
        <a:blip r:embed="rId2"/>
        <a:stretch>
          <a:fillRect/>
        </a:stretch>
      </xdr:blipFill>
      <xdr:spPr>
        <a:xfrm>
          <a:off x="9090660" y="920115"/>
          <a:ext cx="4457700" cy="28575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
   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
   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
   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tabColor rgb="FF548DD4"/>
    <outlinePr summaryBelow="0" summaryRight="0"/>
  </sheetPr>
  <dimension ref="A1"/>
  <sheetViews>
    <sheetView workbookViewId="0" tabSelected="1">
      <pane topLeftCell="H2" activePane="bottomRight" state="frozen" xSplit="7" ySplit="1"/>
    </sheetView>
  </sheetViews>
  <sheetFormatPr baseColWidth="10" defaultColWidth="8.8330078125" defaultRowHeight="14.4" customHeight="1"/>
  <cols>
    <col min="1" max="1" width="11.33203125" customWidth="1" style="74"/>
    <col min="2" max="2" width="6.9990234375" customWidth="1" style="59"/>
    <col min="3" max="3" width="5.1650390625" customWidth="1" style="59"/>
    <col min="4" max="4" width="13.166015625" customWidth="1" style="81"/>
    <col min="5" max="5" width="51" style="59"/>
    <col min="6" max="6" width="14.1650390625" customWidth="1" style="59"/>
    <col min="7" max="7" width="7.3330078125" customWidth="1" style="59"/>
    <col min="8" max="8" width="12.375" customWidth="1" style="82"/>
    <col min="9" max="9" width="37.916015625" customWidth="1" style="82"/>
    <col min="10" max="10" width="44.1650390625" customWidth="1" style="82"/>
    <col min="11" max="11" width="26.666015625" customWidth="1" style="82"/>
    <col min="12" max="12" width="14.4990234375" customWidth="1" style="82"/>
    <col min="13" max="13" width="16.3330078125" customWidth="1" style="82"/>
    <col min="14" max="14" width="43.166015625" customWidth="1" style="82"/>
  </cols>
  <sheetData>
    <row r="1" ht="28.2" customHeight="1">
      <c r="A1" s="83" t="s">
        <v>0</v>
      </c>
      <c r="B1" s="84" t="s">
        <v>1</v>
      </c>
      <c r="C1" s="85" t="s">
        <v>2</v>
      </c>
      <c r="D1" s="86" t="s">
        <v>3</v>
      </c>
      <c r="E1" s="84" t="s">
        <v>4</v>
      </c>
      <c r="F1" s="84" t="s">
        <v>5</v>
      </c>
      <c r="G1" s="93" t="s">
        <v>6</v>
      </c>
      <c r="H1" s="84" t="s">
        <v>7</v>
      </c>
      <c r="I1" s="84" t="s">
        <v>8</v>
      </c>
      <c r="J1" s="84" t="s">
        <v>9</v>
      </c>
      <c r="K1" s="84" t="s">
        <v>10</v>
      </c>
      <c r="L1" s="83" t="s">
        <v>11</v>
      </c>
      <c r="M1" s="84" t="s">
        <v>12</v>
      </c>
      <c r="N1" s="84" t="s">
        <v>13</v>
      </c>
    </row>
    <row r="2" ht="14.4" customHeight="1">
      <c r="A2" s="19" t="n">
        <v>44978</v>
      </c>
      <c r="B2" s="59" t="s">
        <v>14</v>
      </c>
      <c r="C2" s="59" t="n">
        <v>47</v>
      </c>
      <c r="D2" s="81" t="s">
        <v>3</v>
      </c>
      <c r="E2" s="59" t="s">
        <v>15</v>
      </c>
      <c r="F2" s="59" t="s">
        <v>16</v>
      </c>
      <c r="G2" s="59" t="s">
        <v>17</v>
      </c>
      <c r="H2" s="89" t="s">
        <v>18</v>
      </c>
      <c r="I2" s="82" t="s">
        <v>19</v>
      </c>
      <c r="J2" s="82" t="s">
        <v>20</v>
      </c>
    </row>
    <row r="3" ht="14.4" customHeight="1">
      <c r="A3" s="19" t="n">
        <v>44978</v>
      </c>
      <c r="B3" s="59" t="s">
        <v>14</v>
      </c>
      <c r="C3" s="59" t="n">
        <v>58</v>
      </c>
      <c r="D3" s="81" t="s">
        <v>21</v>
      </c>
      <c r="E3" s="59" t="s">
        <v>22</v>
      </c>
      <c r="F3" s="59" t="s">
        <v>23</v>
      </c>
      <c r="G3" s="59" t="s">
        <v>24</v>
      </c>
      <c r="H3" s="89" t="s">
        <v>18</v>
      </c>
      <c r="I3" s="82" t="s">
        <v>25</v>
      </c>
      <c r="J3" s="82" t="s">
        <v>26</v>
      </c>
    </row>
    <row r="4" ht="14.4" customHeight="1">
      <c r="A4" s="19" t="n">
        <v>44978</v>
      </c>
      <c r="B4" s="88" t="s">
        <v>14</v>
      </c>
      <c r="C4" s="59" t="n">
        <v>47</v>
      </c>
      <c r="D4" s="81" t="s">
        <v>3</v>
      </c>
      <c r="E4" s="92" t="s">
        <v>27</v>
      </c>
      <c r="F4" s="59" t="s">
        <v>16</v>
      </c>
      <c r="G4" s="59" t="s">
        <v>17</v>
      </c>
      <c r="H4" s="89" t="s">
        <v>18</v>
      </c>
      <c r="I4" s="82" t="s">
        <v>19</v>
      </c>
      <c r="J4" s="82" t="s">
        <v>28</v>
      </c>
    </row>
    <row r="5" ht="14.4" customHeight="1">
      <c r="A5" s="19" t="n">
        <v>44978</v>
      </c>
      <c r="B5" s="88" t="s">
        <v>14</v>
      </c>
      <c r="C5" s="59" t="n">
        <v>58</v>
      </c>
      <c r="D5" s="81" t="s">
        <v>21</v>
      </c>
      <c r="E5" s="59" t="s">
        <v>29</v>
      </c>
      <c r="F5" s="59" t="s">
        <v>23</v>
      </c>
      <c r="G5" s="59" t="s">
        <v>17</v>
      </c>
      <c r="H5" s="89" t="s">
        <v>18</v>
      </c>
      <c r="I5" s="82" t="s">
        <v>30</v>
      </c>
      <c r="J5" s="89" t="s">
        <v>31</v>
      </c>
    </row>
    <row r="6" ht="14.4" customHeight="1">
      <c r="A6" s="19" t="n">
        <v>44978</v>
      </c>
      <c r="B6" s="88" t="s">
        <v>14</v>
      </c>
      <c r="C6" s="59" t="n">
        <v>67</v>
      </c>
      <c r="D6" s="81" t="s">
        <v>32</v>
      </c>
      <c r="E6" s="59" t="s">
        <v>33</v>
      </c>
      <c r="F6" s="59" t="s">
        <v>16</v>
      </c>
      <c r="G6" s="59" t="s">
        <v>17</v>
      </c>
      <c r="H6" s="89" t="s">
        <v>18</v>
      </c>
      <c r="I6" s="82" t="s">
        <v>34</v>
      </c>
      <c r="J6" s="89" t="s">
        <v>31</v>
      </c>
    </row>
    <row r="7" ht="14.4" customHeight="1">
      <c r="A7" s="19" t="n">
        <v>44978</v>
      </c>
      <c r="B7" s="88" t="s">
        <v>14</v>
      </c>
      <c r="C7" s="59" t="n">
        <v>51</v>
      </c>
      <c r="D7" s="81" t="s">
        <v>35</v>
      </c>
      <c r="E7" s="59" t="s">
        <v>36</v>
      </c>
      <c r="F7" s="59" t="s">
        <v>16</v>
      </c>
      <c r="H7" s="89" t="s">
        <v>18</v>
      </c>
      <c r="I7" s="89" t="s">
        <v>37</v>
      </c>
      <c r="J7" s="82" t="s">
        <v>38</v>
      </c>
    </row>
    <row r="8" ht="14.4" customHeight="1">
      <c r="A8" s="19" t="n">
        <v>44978</v>
      </c>
      <c r="B8" s="88" t="s">
        <v>14</v>
      </c>
      <c r="C8" s="59" t="n">
        <v>32</v>
      </c>
      <c r="D8" s="81" t="s">
        <v>39</v>
      </c>
      <c r="E8" s="59" t="s">
        <v>40</v>
      </c>
      <c r="F8" s="59" t="s">
        <v>23</v>
      </c>
      <c r="G8" s="59" t="s">
        <v>24</v>
      </c>
      <c r="H8" s="89" t="s">
        <v>18</v>
      </c>
      <c r="I8" s="89" t="s">
        <v>41</v>
      </c>
      <c r="J8" s="89" t="s">
        <v>31</v>
      </c>
    </row>
    <row r="9" ht="14.4" customHeight="1">
      <c r="A9" s="19" t="n">
        <v>44978</v>
      </c>
      <c r="B9" s="88" t="s">
        <v>14</v>
      </c>
      <c r="C9" s="59" t="n">
        <v>22</v>
      </c>
      <c r="D9" s="81" t="s">
        <v>42</v>
      </c>
      <c r="E9" s="59" t="s">
        <v>43</v>
      </c>
      <c r="F9" s="59" t="s">
        <v>44</v>
      </c>
      <c r="G9" s="59" t="s">
        <v>17</v>
      </c>
      <c r="H9" s="89" t="s">
        <v>18</v>
      </c>
      <c r="I9" s="82" t="s">
        <v>45</v>
      </c>
      <c r="J9" s="89" t="s">
        <v>31</v>
      </c>
    </row>
    <row r="10" ht="14.4" customHeight="1">
      <c r="A10" s="19" t="n">
        <v>44978</v>
      </c>
      <c r="B10" s="88" t="s">
        <v>14</v>
      </c>
      <c r="C10" s="59" t="n">
        <v>49</v>
      </c>
      <c r="D10" s="81" t="s">
        <v>46</v>
      </c>
      <c r="E10" s="59" t="s">
        <v>47</v>
      </c>
      <c r="F10" s="59" t="s">
        <v>48</v>
      </c>
      <c r="G10" s="59" t="s">
        <v>24</v>
      </c>
      <c r="H10" s="89" t="s">
        <v>18</v>
      </c>
      <c r="I10" s="82" t="s">
        <v>49</v>
      </c>
      <c r="J10" s="89" t="s">
        <v>50</v>
      </c>
    </row>
    <row r="11" ht="14.4" customHeight="1">
      <c r="A11" s="19" t="n">
        <v>44978</v>
      </c>
      <c r="B11" s="88" t="s">
        <v>14</v>
      </c>
      <c r="C11" s="59" t="n">
        <v>60</v>
      </c>
      <c r="D11" s="81" t="s">
        <v>51</v>
      </c>
      <c r="E11" s="59" t="s">
        <v>52</v>
      </c>
      <c r="F11" s="59" t="s">
        <v>44</v>
      </c>
      <c r="G11" s="59" t="s">
        <v>17</v>
      </c>
      <c r="H11" s="89" t="s">
        <v>18</v>
      </c>
      <c r="I11" s="82" t="s">
        <v>53</v>
      </c>
      <c r="J11" s="82" t="s">
        <v>31</v>
      </c>
    </row>
    <row r="12" ht="14.4" customHeight="1">
      <c r="A12" s="19" t="n">
        <v>44978</v>
      </c>
      <c r="B12" s="88" t="s">
        <v>14</v>
      </c>
      <c r="C12" s="59" t="n">
        <v>38</v>
      </c>
      <c r="D12" s="81" t="s">
        <v>54</v>
      </c>
      <c r="E12" s="59" t="s">
        <v>55</v>
      </c>
      <c r="F12" s="59" t="s">
        <v>44</v>
      </c>
      <c r="G12" s="59" t="s">
        <v>17</v>
      </c>
      <c r="H12" s="89" t="s">
        <v>18</v>
      </c>
      <c r="I12" s="82" t="s">
        <v>56</v>
      </c>
      <c r="J12" s="89" t="s">
        <v>31</v>
      </c>
    </row>
    <row r="13" ht="14.4" customHeight="1">
      <c r="A13" s="19" t="n">
        <v>44978</v>
      </c>
      <c r="B13" s="88" t="s">
        <v>14</v>
      </c>
      <c r="C13" s="59" t="n">
        <v>30</v>
      </c>
      <c r="D13" s="81" t="s">
        <v>54</v>
      </c>
      <c r="E13" s="88" t="s">
        <v>55</v>
      </c>
      <c r="F13" s="59" t="s">
        <v>44</v>
      </c>
      <c r="G13" s="59" t="s">
        <v>17</v>
      </c>
      <c r="H13" s="89" t="s">
        <v>18</v>
      </c>
      <c r="I13" s="89" t="s">
        <v>56</v>
      </c>
      <c r="J13" s="89" t="s">
        <v>31</v>
      </c>
    </row>
    <row r="14" ht="14.4" customHeight="1">
      <c r="A14" s="19" t="n">
        <v>44978</v>
      </c>
      <c r="B14" s="88" t="s">
        <v>14</v>
      </c>
      <c r="C14" s="59" t="n">
        <v>48</v>
      </c>
      <c r="D14" s="81" t="s">
        <v>21</v>
      </c>
      <c r="E14" s="88" t="s">
        <v>29</v>
      </c>
      <c r="F14" s="59" t="s">
        <v>23</v>
      </c>
      <c r="G14" s="59" t="s">
        <v>24</v>
      </c>
      <c r="H14" s="89" t="s">
        <v>18</v>
      </c>
      <c r="I14" s="82" t="s">
        <v>57</v>
      </c>
      <c r="J14" s="89" t="s">
        <v>31</v>
      </c>
    </row>
    <row r="15" ht="14.4" customHeight="1">
      <c r="A15" s="19" t="n">
        <v>44978</v>
      </c>
      <c r="B15" s="88" t="s">
        <v>14</v>
      </c>
      <c r="C15" s="59" t="n">
        <v>42</v>
      </c>
      <c r="D15" s="81" t="s">
        <v>54</v>
      </c>
      <c r="E15" s="88" t="s">
        <v>55</v>
      </c>
      <c r="F15" s="59" t="s">
        <v>44</v>
      </c>
      <c r="H15" s="89" t="s">
        <v>18</v>
      </c>
      <c r="I15" s="89" t="s">
        <v>56</v>
      </c>
      <c r="J15" s="89" t="s">
        <v>31</v>
      </c>
    </row>
    <row r="16" ht="14.4" customHeight="1">
      <c r="A16" s="19" t="n">
        <v>44978</v>
      </c>
      <c r="B16" s="88" t="s">
        <v>14</v>
      </c>
      <c r="C16" s="59" t="n">
        <v>67</v>
      </c>
      <c r="D16" s="81" t="s">
        <v>58</v>
      </c>
      <c r="E16" s="92" t="s">
        <v>59</v>
      </c>
      <c r="F16" s="59" t="s">
        <v>48</v>
      </c>
      <c r="G16" s="59" t="s">
        <v>24</v>
      </c>
      <c r="H16" s="89" t="s">
        <v>18</v>
      </c>
      <c r="I16" s="89" t="s">
        <v>49</v>
      </c>
      <c r="J16" s="82" t="s">
        <v>60</v>
      </c>
    </row>
    <row r="17" ht="14.4" customHeight="1">
      <c r="A17" s="19" t="n">
        <v>44978</v>
      </c>
      <c r="B17" s="88" t="s">
        <v>14</v>
      </c>
      <c r="C17" s="59" t="n">
        <v>56</v>
      </c>
      <c r="D17" s="81" t="s">
        <v>21</v>
      </c>
      <c r="E17" s="88" t="s">
        <v>29</v>
      </c>
      <c r="F17" s="59" t="s">
        <v>23</v>
      </c>
      <c r="G17" s="59" t="s">
        <v>24</v>
      </c>
      <c r="H17" s="89" t="s">
        <v>18</v>
      </c>
      <c r="I17" s="89" t="s">
        <v>57</v>
      </c>
      <c r="J17" s="89" t="s">
        <v>31</v>
      </c>
    </row>
    <row r="18" ht="14.4" customHeight="1">
      <c r="A18" s="19" t="n">
        <v>44978</v>
      </c>
      <c r="B18" s="88" t="s">
        <v>14</v>
      </c>
      <c r="C18" s="59" t="n">
        <v>18</v>
      </c>
      <c r="D18" s="81" t="s">
        <v>39</v>
      </c>
      <c r="E18" s="88" t="s">
        <v>40</v>
      </c>
      <c r="F18" s="59" t="s">
        <v>23</v>
      </c>
      <c r="G18" s="59" t="s">
        <v>24</v>
      </c>
      <c r="H18" s="89" t="s">
        <v>18</v>
      </c>
      <c r="I18" s="89" t="s">
        <v>57</v>
      </c>
      <c r="J18" s="89" t="s">
        <v>31</v>
      </c>
    </row>
    <row r="19" ht="14.4" customHeight="1">
      <c r="A19" s="19" t="n">
        <v>44978</v>
      </c>
      <c r="B19" s="88" t="s">
        <v>14</v>
      </c>
      <c r="C19" s="59" t="n">
        <v>61</v>
      </c>
      <c r="D19" s="81" t="s">
        <v>61</v>
      </c>
      <c r="E19" s="59" t="s">
        <v>62</v>
      </c>
      <c r="F19" s="59" t="s">
        <v>16</v>
      </c>
      <c r="G19" s="59" t="s">
        <v>24</v>
      </c>
      <c r="H19" s="89" t="s">
        <v>18</v>
      </c>
      <c r="I19" s="82" t="s">
        <v>63</v>
      </c>
      <c r="J19" s="89" t="s">
        <v>31</v>
      </c>
    </row>
    <row r="20" ht="14.4" customHeight="1">
      <c r="A20" s="19" t="n">
        <v>44978</v>
      </c>
      <c r="B20" s="88" t="s">
        <v>14</v>
      </c>
      <c r="C20" s="59" t="n">
        <v>48</v>
      </c>
      <c r="D20" s="81" t="s">
        <v>54</v>
      </c>
      <c r="E20" s="88" t="s">
        <v>55</v>
      </c>
      <c r="F20" s="59" t="s">
        <v>23</v>
      </c>
      <c r="G20" s="59" t="s">
        <v>24</v>
      </c>
      <c r="H20" s="89" t="s">
        <v>18</v>
      </c>
      <c r="I20" s="82" t="s">
        <v>37</v>
      </c>
      <c r="J20" s="89" t="s">
        <v>28</v>
      </c>
    </row>
    <row r="21" ht="14.4" customHeight="1">
      <c r="A21" s="19" t="n">
        <v>44978</v>
      </c>
      <c r="B21" s="88" t="s">
        <v>14</v>
      </c>
      <c r="C21" s="59" t="n">
        <v>30</v>
      </c>
      <c r="D21" s="81" t="s">
        <v>64</v>
      </c>
      <c r="E21" s="59" t="s">
        <v>65</v>
      </c>
      <c r="F21" s="59" t="s">
        <v>48</v>
      </c>
      <c r="G21" s="59" t="s">
        <v>24</v>
      </c>
      <c r="H21" s="89" t="s">
        <v>18</v>
      </c>
      <c r="I21" s="82" t="s">
        <v>66</v>
      </c>
      <c r="J21" s="82" t="s">
        <v>31</v>
      </c>
    </row>
    <row r="22" ht="14.4" customHeight="1">
      <c r="A22" s="19" t="n">
        <v>44978</v>
      </c>
      <c r="B22" s="88" t="s">
        <v>14</v>
      </c>
      <c r="C22" s="59" t="n">
        <v>49</v>
      </c>
      <c r="D22" s="81" t="s">
        <v>46</v>
      </c>
      <c r="E22" s="92" t="s">
        <v>47</v>
      </c>
      <c r="F22" s="59" t="s">
        <v>48</v>
      </c>
      <c r="G22" s="59" t="s">
        <v>24</v>
      </c>
      <c r="H22" s="89" t="s">
        <v>18</v>
      </c>
      <c r="I22" s="89" t="s">
        <v>18</v>
      </c>
      <c r="J22" s="89" t="s">
        <v>18</v>
      </c>
    </row>
    <row r="23" ht="14.4" customHeight="1">
      <c r="A23" s="19" t="n">
        <v>44978</v>
      </c>
      <c r="B23" s="88" t="s">
        <v>14</v>
      </c>
      <c r="C23" s="59" t="n">
        <v>18</v>
      </c>
      <c r="D23" s="81" t="s">
        <v>46</v>
      </c>
      <c r="E23" s="92" t="s">
        <v>47</v>
      </c>
      <c r="F23" s="59" t="s">
        <v>23</v>
      </c>
      <c r="G23" s="59" t="s">
        <v>24</v>
      </c>
      <c r="H23" s="89" t="s">
        <v>18</v>
      </c>
      <c r="I23" s="89" t="s">
        <v>67</v>
      </c>
      <c r="J23" s="89" t="s">
        <v>50</v>
      </c>
    </row>
    <row r="24" ht="14.4" customHeight="1">
      <c r="A24" s="19" t="n">
        <v>44978</v>
      </c>
      <c r="B24" s="88" t="s">
        <v>14</v>
      </c>
      <c r="C24" s="59" t="n">
        <v>29</v>
      </c>
      <c r="D24" s="81" t="s">
        <v>68</v>
      </c>
      <c r="E24" s="59" t="s">
        <v>69</v>
      </c>
      <c r="F24" s="59" t="s">
        <v>44</v>
      </c>
      <c r="G24" s="59" t="s">
        <v>17</v>
      </c>
      <c r="H24" s="89" t="s">
        <v>18</v>
      </c>
      <c r="I24" s="89" t="s">
        <v>56</v>
      </c>
      <c r="J24" s="89" t="s">
        <v>31</v>
      </c>
    </row>
    <row r="25" ht="14.4" customHeight="1">
      <c r="A25" s="19" t="n">
        <v>44978</v>
      </c>
      <c r="B25" s="88" t="s">
        <v>14</v>
      </c>
      <c r="C25" s="59" t="n">
        <v>15</v>
      </c>
      <c r="D25" s="81" t="s">
        <v>35</v>
      </c>
      <c r="E25" s="88" t="s">
        <v>36</v>
      </c>
      <c r="F25" s="59" t="s">
        <v>16</v>
      </c>
      <c r="G25" s="59" t="s">
        <v>17</v>
      </c>
      <c r="H25" s="89" t="s">
        <v>18</v>
      </c>
      <c r="I25" s="94" t="s">
        <v>70</v>
      </c>
      <c r="J25" s="89" t="s">
        <v>71</v>
      </c>
    </row>
    <row r="26" ht="14.4" customHeight="1">
      <c r="A26" s="19" t="n">
        <v>44978</v>
      </c>
      <c r="B26" s="88" t="s">
        <v>14</v>
      </c>
      <c r="C26" s="59" t="n">
        <v>13</v>
      </c>
      <c r="D26" s="81" t="s">
        <v>35</v>
      </c>
      <c r="E26" s="88" t="s">
        <v>36</v>
      </c>
      <c r="F26" s="59" t="s">
        <v>16</v>
      </c>
      <c r="G26" s="59" t="s">
        <v>17</v>
      </c>
      <c r="H26" s="89" t="s">
        <v>18</v>
      </c>
      <c r="I26" s="89" t="s">
        <v>72</v>
      </c>
      <c r="J26" s="89" t="s">
        <v>71</v>
      </c>
    </row>
    <row r="27" ht="14.4" customHeight="1">
      <c r="A27" s="19" t="n">
        <v>44978</v>
      </c>
      <c r="B27" s="88" t="s">
        <v>14</v>
      </c>
      <c r="C27" s="59" t="n">
        <v>51</v>
      </c>
      <c r="D27" s="81" t="s">
        <v>39</v>
      </c>
      <c r="E27" s="88" t="s">
        <v>40</v>
      </c>
      <c r="F27" s="59" t="s">
        <v>23</v>
      </c>
      <c r="G27" s="59" t="s">
        <v>17</v>
      </c>
      <c r="H27" s="89" t="s">
        <v>18</v>
      </c>
      <c r="I27" s="82" t="s">
        <v>73</v>
      </c>
      <c r="J27" s="89" t="s">
        <v>31</v>
      </c>
    </row>
    <row r="28" ht="14.4" customHeight="1">
      <c r="A28" s="19" t="n">
        <v>44978</v>
      </c>
      <c r="B28" s="88" t="s">
        <v>14</v>
      </c>
      <c r="C28" s="59" t="n">
        <v>32</v>
      </c>
      <c r="D28" s="81" t="s">
        <v>3</v>
      </c>
      <c r="E28" s="92" t="s">
        <v>27</v>
      </c>
      <c r="F28" s="59" t="s">
        <v>16</v>
      </c>
      <c r="G28" s="59" t="s">
        <v>17</v>
      </c>
      <c r="H28" s="89" t="s">
        <v>18</v>
      </c>
      <c r="I28" s="89" t="s">
        <v>19</v>
      </c>
      <c r="J28" s="89" t="s">
        <v>28</v>
      </c>
    </row>
    <row r="29" ht="14.4" customHeight="1">
      <c r="A29" s="19" t="n">
        <v>44978</v>
      </c>
      <c r="B29" s="88" t="s">
        <v>14</v>
      </c>
      <c r="C29" s="59" t="n">
        <v>29</v>
      </c>
      <c r="D29" s="81" t="s">
        <v>3</v>
      </c>
      <c r="E29" s="92" t="s">
        <v>27</v>
      </c>
      <c r="F29" s="88" t="s">
        <v>16</v>
      </c>
      <c r="G29" s="88" t="s">
        <v>17</v>
      </c>
      <c r="H29" s="89" t="s">
        <v>18</v>
      </c>
      <c r="I29" s="89" t="s">
        <v>19</v>
      </c>
      <c r="J29" s="89" t="s">
        <v>28</v>
      </c>
    </row>
    <row r="30" ht="14.4" customHeight="1">
      <c r="A30" s="19" t="n">
        <v>44978</v>
      </c>
      <c r="B30" s="88" t="s">
        <v>14</v>
      </c>
      <c r="C30" s="59" t="n">
        <v>46</v>
      </c>
      <c r="D30" s="81" t="s">
        <v>51</v>
      </c>
      <c r="E30" s="88" t="s">
        <v>52</v>
      </c>
      <c r="F30" s="88" t="s">
        <v>44</v>
      </c>
      <c r="G30" s="88" t="s">
        <v>17</v>
      </c>
      <c r="H30" s="89" t="s">
        <v>18</v>
      </c>
      <c r="I30" s="89" t="s">
        <v>53</v>
      </c>
      <c r="J30" s="89" t="s">
        <v>31</v>
      </c>
    </row>
    <row r="31" ht="14.4" customHeight="1">
      <c r="A31" s="19" t="n">
        <v>44978</v>
      </c>
      <c r="B31" s="88" t="s">
        <v>14</v>
      </c>
      <c r="C31" s="59" t="n">
        <v>18</v>
      </c>
      <c r="D31" s="81" t="s">
        <v>35</v>
      </c>
      <c r="E31" s="88" t="s">
        <v>36</v>
      </c>
      <c r="F31" s="88" t="s">
        <v>16</v>
      </c>
      <c r="G31" s="88" t="s">
        <v>17</v>
      </c>
      <c r="H31" s="89" t="s">
        <v>18</v>
      </c>
      <c r="I31" s="89" t="s">
        <v>72</v>
      </c>
      <c r="J31" s="89" t="s">
        <v>71</v>
      </c>
    </row>
    <row r="32" ht="14.4" customHeight="1">
      <c r="A32" s="19" t="n">
        <v>44978</v>
      </c>
      <c r="B32" s="88" t="s">
        <v>14</v>
      </c>
      <c r="C32" s="59" t="n">
        <v>37</v>
      </c>
      <c r="D32" s="81" t="s">
        <v>35</v>
      </c>
      <c r="E32" s="88" t="s">
        <v>36</v>
      </c>
      <c r="F32" s="59" t="s">
        <v>16</v>
      </c>
      <c r="G32" s="59" t="s">
        <v>17</v>
      </c>
      <c r="H32" s="89" t="s">
        <v>18</v>
      </c>
      <c r="I32" s="82" t="s">
        <v>72</v>
      </c>
      <c r="J32" s="89" t="s">
        <v>71</v>
      </c>
    </row>
    <row r="33" ht="14.4" customHeight="1">
      <c r="A33" s="19" t="n">
        <v>44978</v>
      </c>
      <c r="B33" s="88" t="s">
        <v>14</v>
      </c>
      <c r="C33" s="59" t="n">
        <v>46</v>
      </c>
      <c r="D33" s="81" t="s">
        <v>46</v>
      </c>
      <c r="E33" s="92" t="s">
        <v>47</v>
      </c>
      <c r="F33" s="59" t="s">
        <v>23</v>
      </c>
      <c r="G33" s="59" t="s">
        <v>17</v>
      </c>
      <c r="H33" s="89" t="s">
        <v>18</v>
      </c>
      <c r="I33" s="89" t="s">
        <v>49</v>
      </c>
      <c r="J33" s="89" t="s">
        <v>50</v>
      </c>
    </row>
    <row r="34" ht="14.4" customHeight="1">
      <c r="A34" s="19" t="n">
        <v>44978</v>
      </c>
      <c r="B34" s="88" t="s">
        <v>14</v>
      </c>
      <c r="C34" s="59" t="n">
        <v>40</v>
      </c>
      <c r="D34" s="81" t="s">
        <v>54</v>
      </c>
      <c r="E34" s="88" t="s">
        <v>55</v>
      </c>
      <c r="F34" s="59" t="s">
        <v>16</v>
      </c>
      <c r="G34" s="59" t="s">
        <v>17</v>
      </c>
      <c r="H34" s="89" t="s">
        <v>18</v>
      </c>
      <c r="I34" s="89" t="s">
        <v>56</v>
      </c>
      <c r="J34" s="89" t="s">
        <v>31</v>
      </c>
    </row>
    <row r="35" ht="14.4" customHeight="1">
      <c r="A35" s="19" t="n">
        <v>44978</v>
      </c>
      <c r="B35" s="88" t="s">
        <v>14</v>
      </c>
      <c r="C35" s="59" t="n">
        <v>31</v>
      </c>
      <c r="D35" s="81" t="s">
        <v>74</v>
      </c>
      <c r="E35" s="81" t="s">
        <v>75</v>
      </c>
      <c r="F35" s="88" t="s">
        <v>48</v>
      </c>
      <c r="G35" s="88" t="s">
        <v>17</v>
      </c>
      <c r="H35" s="89" t="s">
        <v>18</v>
      </c>
      <c r="I35" s="89" t="s">
        <v>76</v>
      </c>
      <c r="J35" s="89" t="s">
        <v>31</v>
      </c>
    </row>
    <row r="36" ht="14.4" customHeight="1">
      <c r="A36" s="19" t="n">
        <v>44978</v>
      </c>
      <c r="B36" s="88" t="s">
        <v>14</v>
      </c>
      <c r="C36" s="59" t="n">
        <v>59</v>
      </c>
      <c r="D36" s="81" t="s">
        <v>35</v>
      </c>
      <c r="E36" s="88" t="s">
        <v>36</v>
      </c>
      <c r="F36" s="59" t="s">
        <v>16</v>
      </c>
      <c r="G36" s="59" t="s">
        <v>17</v>
      </c>
      <c r="H36" s="89" t="s">
        <v>18</v>
      </c>
      <c r="I36" s="89" t="s">
        <v>72</v>
      </c>
      <c r="J36" s="89" t="s">
        <v>71</v>
      </c>
    </row>
    <row r="37" ht="14.4" customHeight="1">
      <c r="A37" s="19" t="n">
        <v>44978</v>
      </c>
      <c r="B37" s="88" t="s">
        <v>14</v>
      </c>
      <c r="C37" s="59" t="n">
        <v>53</v>
      </c>
      <c r="D37" s="81" t="s">
        <v>61</v>
      </c>
      <c r="E37" s="88" t="s">
        <v>62</v>
      </c>
      <c r="F37" s="88" t="s">
        <v>16</v>
      </c>
      <c r="G37" s="88" t="s">
        <v>24</v>
      </c>
      <c r="H37" s="89" t="s">
        <v>18</v>
      </c>
      <c r="I37" s="89" t="s">
        <v>63</v>
      </c>
      <c r="J37" s="89" t="s">
        <v>31</v>
      </c>
    </row>
    <row r="38" ht="14.4" customHeight="1">
      <c r="A38" s="19" t="n">
        <v>44978</v>
      </c>
      <c r="B38" s="88" t="s">
        <v>14</v>
      </c>
      <c r="C38" s="59" t="n">
        <v>42</v>
      </c>
      <c r="D38" s="81" t="s">
        <v>3</v>
      </c>
      <c r="E38" s="92" t="s">
        <v>27</v>
      </c>
      <c r="F38" s="88" t="s">
        <v>16</v>
      </c>
      <c r="G38" s="88" t="s">
        <v>17</v>
      </c>
      <c r="H38" s="89" t="s">
        <v>18</v>
      </c>
      <c r="I38" s="89" t="s">
        <v>19</v>
      </c>
      <c r="J38" s="89" t="s">
        <v>28</v>
      </c>
    </row>
    <row r="39" ht="14.4" customHeight="1">
      <c r="A39" s="19" t="n">
        <v>44978</v>
      </c>
      <c r="B39" s="88" t="s">
        <v>14</v>
      </c>
      <c r="C39" s="59" t="n">
        <v>21</v>
      </c>
      <c r="D39" s="81" t="s">
        <v>39</v>
      </c>
      <c r="E39" s="88" t="s">
        <v>40</v>
      </c>
      <c r="F39" s="88" t="s">
        <v>23</v>
      </c>
      <c r="G39" s="88" t="s">
        <v>24</v>
      </c>
      <c r="H39" s="89" t="s">
        <v>18</v>
      </c>
      <c r="I39" s="89" t="s">
        <v>73</v>
      </c>
      <c r="J39" s="89" t="s">
        <v>31</v>
      </c>
    </row>
    <row r="40" ht="14.4" customHeight="1">
      <c r="A40" s="19" t="n">
        <v>44978</v>
      </c>
      <c r="B40" s="88" t="s">
        <v>14</v>
      </c>
      <c r="C40" s="59" t="n">
        <v>46</v>
      </c>
      <c r="D40" s="81" t="s">
        <v>51</v>
      </c>
      <c r="E40" s="88" t="s">
        <v>77</v>
      </c>
      <c r="F40" s="88" t="s">
        <v>44</v>
      </c>
      <c r="G40" s="88" t="s">
        <v>17</v>
      </c>
      <c r="H40" s="89" t="s">
        <v>18</v>
      </c>
      <c r="I40" s="89" t="s">
        <v>53</v>
      </c>
      <c r="J40" s="89" t="s">
        <v>31</v>
      </c>
    </row>
    <row r="41" ht="14.4" customHeight="1">
      <c r="A41" s="19" t="n">
        <v>44978</v>
      </c>
      <c r="B41" s="88" t="s">
        <v>14</v>
      </c>
      <c r="C41" s="59" t="n">
        <v>46</v>
      </c>
      <c r="D41" s="81" t="s">
        <v>35</v>
      </c>
      <c r="E41" s="88" t="s">
        <v>36</v>
      </c>
      <c r="F41" s="59" t="s">
        <v>16</v>
      </c>
      <c r="G41" s="59" t="s">
        <v>17</v>
      </c>
      <c r="H41" s="89" t="s">
        <v>18</v>
      </c>
      <c r="I41" s="82" t="s">
        <v>78</v>
      </c>
      <c r="J41" s="89" t="s">
        <v>31</v>
      </c>
    </row>
    <row r="42" ht="14.4" customHeight="1">
      <c r="A42" s="19" t="n">
        <v>44978</v>
      </c>
      <c r="B42" s="88" t="s">
        <v>14</v>
      </c>
      <c r="C42" s="59" t="n">
        <v>39</v>
      </c>
      <c r="D42" s="81" t="s">
        <v>79</v>
      </c>
      <c r="E42" s="59" t="s">
        <v>80</v>
      </c>
      <c r="F42" s="59" t="s">
        <v>81</v>
      </c>
      <c r="G42" s="59" t="s">
        <v>17</v>
      </c>
      <c r="H42" s="89" t="s">
        <v>18</v>
      </c>
      <c r="I42" s="82" t="s">
        <v>82</v>
      </c>
      <c r="J42" s="89" t="s">
        <v>31</v>
      </c>
    </row>
    <row r="43" ht="14.4" customHeight="1">
      <c r="A43" s="19" t="n">
        <v>44978</v>
      </c>
      <c r="B43" s="88" t="s">
        <v>14</v>
      </c>
      <c r="C43" s="59" t="n">
        <v>60</v>
      </c>
      <c r="D43" s="81" t="s">
        <v>35</v>
      </c>
      <c r="E43" s="88" t="s">
        <v>36</v>
      </c>
      <c r="F43" s="59" t="s">
        <v>16</v>
      </c>
      <c r="G43" s="59" t="s">
        <v>17</v>
      </c>
      <c r="H43" s="89" t="s">
        <v>18</v>
      </c>
      <c r="I43" s="82" t="s">
        <v>83</v>
      </c>
      <c r="J43" s="89" t="s">
        <v>84</v>
      </c>
    </row>
    <row r="44" ht="14.4" customHeight="1">
      <c r="A44" s="19" t="n">
        <v>44978</v>
      </c>
      <c r="B44" s="88" t="s">
        <v>14</v>
      </c>
      <c r="C44" s="59" t="n">
        <v>54</v>
      </c>
      <c r="D44" s="81" t="s">
        <v>85</v>
      </c>
      <c r="E44" s="92" t="s">
        <v>86</v>
      </c>
      <c r="F44" s="59" t="s">
        <v>48</v>
      </c>
      <c r="G44" s="59" t="s">
        <v>24</v>
      </c>
      <c r="H44" s="89" t="s">
        <v>18</v>
      </c>
      <c r="I44" s="82" t="s">
        <v>87</v>
      </c>
      <c r="J44" s="89" t="s">
        <v>88</v>
      </c>
    </row>
    <row r="45" ht="14.4" customHeight="1">
      <c r="A45" s="19" t="n">
        <v>44978</v>
      </c>
      <c r="B45" s="88" t="s">
        <v>14</v>
      </c>
      <c r="C45" s="59" t="n">
        <v>31</v>
      </c>
      <c r="D45" s="81" t="s">
        <v>74</v>
      </c>
      <c r="E45" s="92" t="s">
        <v>89</v>
      </c>
      <c r="F45" s="88" t="s">
        <v>48</v>
      </c>
      <c r="G45" s="88" t="s">
        <v>17</v>
      </c>
      <c r="H45" s="89" t="s">
        <v>18</v>
      </c>
      <c r="I45" s="89" t="s">
        <v>76</v>
      </c>
      <c r="J45" s="89" t="s">
        <v>31</v>
      </c>
    </row>
    <row r="46" ht="14.4" customHeight="1">
      <c r="A46" s="19" t="n">
        <v>44978</v>
      </c>
      <c r="B46" s="88" t="s">
        <v>14</v>
      </c>
      <c r="C46" s="59" t="n">
        <v>59</v>
      </c>
      <c r="D46" s="81" t="s">
        <v>35</v>
      </c>
      <c r="E46" s="88" t="s">
        <v>36</v>
      </c>
      <c r="F46" s="88" t="s">
        <v>16</v>
      </c>
      <c r="G46" s="88" t="s">
        <v>17</v>
      </c>
      <c r="H46" s="89" t="s">
        <v>18</v>
      </c>
      <c r="I46" s="89" t="s">
        <v>90</v>
      </c>
      <c r="J46" s="89" t="s">
        <v>71</v>
      </c>
    </row>
    <row r="47" ht="14.4" customHeight="1">
      <c r="A47" s="19" t="n">
        <v>44978</v>
      </c>
      <c r="B47" s="88" t="s">
        <v>14</v>
      </c>
      <c r="C47" s="59" t="n">
        <v>14</v>
      </c>
      <c r="D47" s="81" t="s">
        <v>61</v>
      </c>
      <c r="E47" s="88" t="s">
        <v>62</v>
      </c>
      <c r="F47" s="88" t="s">
        <v>16</v>
      </c>
      <c r="G47" s="88" t="s">
        <v>24</v>
      </c>
      <c r="H47" s="89" t="s">
        <v>18</v>
      </c>
      <c r="I47" s="89" t="s">
        <v>63</v>
      </c>
      <c r="J47" s="89" t="s">
        <v>31</v>
      </c>
    </row>
    <row r="48" ht="14.4" customHeight="1">
      <c r="A48" s="19" t="n">
        <v>44978</v>
      </c>
      <c r="B48" s="88" t="s">
        <v>14</v>
      </c>
      <c r="C48" s="59" t="n">
        <v>47</v>
      </c>
      <c r="D48" s="81" t="s">
        <v>74</v>
      </c>
      <c r="E48" s="92" t="s">
        <v>89</v>
      </c>
      <c r="F48" s="88" t="s">
        <v>48</v>
      </c>
      <c r="G48" s="88" t="s">
        <v>17</v>
      </c>
      <c r="H48" s="89" t="s">
        <v>18</v>
      </c>
      <c r="I48" s="89" t="s">
        <v>76</v>
      </c>
      <c r="J48" s="89" t="s">
        <v>31</v>
      </c>
    </row>
    <row r="49" ht="14.4" customHeight="1">
      <c r="A49" s="19" t="n">
        <v>44978</v>
      </c>
      <c r="B49" s="88" t="s">
        <v>14</v>
      </c>
      <c r="C49" s="59" t="n">
        <v>16</v>
      </c>
      <c r="D49" s="81" t="s">
        <v>54</v>
      </c>
      <c r="E49" s="88" t="s">
        <v>55</v>
      </c>
      <c r="F49" s="88" t="s">
        <v>44</v>
      </c>
      <c r="G49" s="88" t="s">
        <v>17</v>
      </c>
      <c r="H49" s="89" t="s">
        <v>18</v>
      </c>
      <c r="I49" s="89" t="s">
        <v>56</v>
      </c>
      <c r="J49" s="89" t="s">
        <v>31</v>
      </c>
    </row>
    <row r="50" ht="14.4" customHeight="1">
      <c r="A50" s="19" t="n">
        <v>44978</v>
      </c>
      <c r="B50" s="88" t="s">
        <v>14</v>
      </c>
      <c r="C50" s="59" t="n">
        <v>57</v>
      </c>
      <c r="D50" s="81" t="s">
        <v>3</v>
      </c>
      <c r="E50" s="92" t="s">
        <v>27</v>
      </c>
      <c r="F50" s="59" t="s">
        <v>23</v>
      </c>
      <c r="G50" s="59" t="s">
        <v>24</v>
      </c>
      <c r="H50" s="89" t="s">
        <v>18</v>
      </c>
      <c r="I50" s="82" t="s">
        <v>91</v>
      </c>
      <c r="J50" s="89" t="s">
        <v>28</v>
      </c>
    </row>
    <row r="51" ht="14.4" customHeight="1">
      <c r="A51" s="19" t="n">
        <v>44978</v>
      </c>
      <c r="B51" s="88" t="s">
        <v>14</v>
      </c>
      <c r="C51" s="59" t="n">
        <v>31</v>
      </c>
      <c r="D51" s="81" t="s">
        <v>92</v>
      </c>
      <c r="E51" s="59" t="s">
        <v>93</v>
      </c>
      <c r="F51" s="59" t="s">
        <v>23</v>
      </c>
      <c r="G51" s="59" t="s">
        <v>24</v>
      </c>
      <c r="H51" s="89" t="s">
        <v>18</v>
      </c>
      <c r="I51" s="82" t="s">
        <v>94</v>
      </c>
      <c r="J51" s="89" t="s">
        <v>28</v>
      </c>
    </row>
    <row r="52" ht="14.4" customHeight="1">
      <c r="A52" s="19" t="n">
        <v>44978</v>
      </c>
      <c r="B52" s="88" t="s">
        <v>14</v>
      </c>
      <c r="C52" s="59" t="n">
        <v>20</v>
      </c>
      <c r="D52" s="81" t="s">
        <v>54</v>
      </c>
      <c r="E52" s="88" t="s">
        <v>55</v>
      </c>
      <c r="F52" s="88" t="s">
        <v>44</v>
      </c>
      <c r="G52" s="88" t="s">
        <v>17</v>
      </c>
      <c r="H52" s="89" t="s">
        <v>18</v>
      </c>
      <c r="I52" s="89" t="s">
        <v>56</v>
      </c>
      <c r="J52" s="89" t="s">
        <v>31</v>
      </c>
    </row>
    <row r="53" ht="14.4" customHeight="1">
      <c r="A53" s="19" t="n">
        <v>44978</v>
      </c>
      <c r="B53" s="88" t="s">
        <v>14</v>
      </c>
      <c r="C53" s="59" t="n">
        <v>51</v>
      </c>
      <c r="D53" s="81" t="s">
        <v>92</v>
      </c>
      <c r="E53" s="88" t="s">
        <v>93</v>
      </c>
      <c r="F53" s="59" t="s">
        <v>23</v>
      </c>
      <c r="G53" s="59" t="s">
        <v>24</v>
      </c>
      <c r="H53" s="89" t="s">
        <v>18</v>
      </c>
      <c r="I53" s="82" t="s">
        <v>95</v>
      </c>
      <c r="J53" s="89" t="s">
        <v>31</v>
      </c>
    </row>
    <row r="54" ht="14.4" customHeight="1">
      <c r="A54" s="19" t="n">
        <v>44978</v>
      </c>
      <c r="B54" s="88" t="s">
        <v>14</v>
      </c>
      <c r="C54" s="59" t="n">
        <v>14</v>
      </c>
      <c r="D54" s="81" t="s">
        <v>61</v>
      </c>
      <c r="E54" s="88" t="s">
        <v>62</v>
      </c>
      <c r="F54" s="88" t="s">
        <v>16</v>
      </c>
      <c r="G54" s="88" t="s">
        <v>24</v>
      </c>
      <c r="H54" s="89" t="s">
        <v>18</v>
      </c>
      <c r="I54" s="89" t="s">
        <v>63</v>
      </c>
      <c r="J54" s="89" t="s">
        <v>31</v>
      </c>
    </row>
    <row r="55" ht="14.4" customHeight="1">
      <c r="A55" s="19" t="n">
        <v>44978</v>
      </c>
      <c r="B55" s="88" t="s">
        <v>14</v>
      </c>
      <c r="C55" s="59" t="n">
        <v>68</v>
      </c>
      <c r="D55" s="81" t="s">
        <v>96</v>
      </c>
      <c r="E55" s="92" t="s">
        <v>47</v>
      </c>
      <c r="F55" s="88" t="s">
        <v>23</v>
      </c>
      <c r="G55" s="59" t="s">
        <v>24</v>
      </c>
      <c r="H55" s="89" t="s">
        <v>18</v>
      </c>
      <c r="I55" s="82" t="s">
        <v>97</v>
      </c>
      <c r="J55" s="89" t="s">
        <v>50</v>
      </c>
    </row>
    <row r="56" ht="14.4" customHeight="1">
      <c r="A56" s="19" t="n">
        <v>44978</v>
      </c>
      <c r="B56" s="88" t="s">
        <v>14</v>
      </c>
      <c r="C56" s="59" t="n">
        <v>59</v>
      </c>
      <c r="D56" s="81" t="s">
        <v>35</v>
      </c>
      <c r="E56" s="88" t="s">
        <v>36</v>
      </c>
      <c r="F56" s="88" t="s">
        <v>16</v>
      </c>
      <c r="G56" s="88" t="s">
        <v>17</v>
      </c>
      <c r="H56" s="89" t="s">
        <v>18</v>
      </c>
      <c r="I56" s="89" t="s">
        <v>90</v>
      </c>
      <c r="J56" s="89" t="s">
        <v>71</v>
      </c>
    </row>
    <row r="57" ht="14.4" customHeight="1">
      <c r="A57" s="19" t="n">
        <v>44978</v>
      </c>
      <c r="B57" s="88" t="s">
        <v>14</v>
      </c>
      <c r="C57" s="59" t="n">
        <v>30</v>
      </c>
      <c r="D57" s="81" t="s">
        <v>54</v>
      </c>
      <c r="E57" s="88" t="s">
        <v>55</v>
      </c>
      <c r="F57" s="88" t="s">
        <v>44</v>
      </c>
      <c r="G57" s="88" t="s">
        <v>17</v>
      </c>
      <c r="H57" s="89" t="s">
        <v>18</v>
      </c>
      <c r="I57" s="89" t="s">
        <v>56</v>
      </c>
      <c r="J57" s="89" t="s">
        <v>31</v>
      </c>
    </row>
    <row r="58" ht="14.4" customHeight="1">
      <c r="A58" s="19" t="n">
        <v>44978</v>
      </c>
      <c r="B58" s="88" t="s">
        <v>14</v>
      </c>
      <c r="C58" s="59" t="n">
        <v>32</v>
      </c>
      <c r="D58" s="81" t="s">
        <v>54</v>
      </c>
      <c r="E58" s="88" t="s">
        <v>55</v>
      </c>
      <c r="F58" s="88" t="s">
        <v>44</v>
      </c>
      <c r="G58" s="88" t="s">
        <v>17</v>
      </c>
      <c r="H58" s="89" t="s">
        <v>18</v>
      </c>
      <c r="I58" s="89" t="s">
        <v>56</v>
      </c>
      <c r="J58" s="89" t="s">
        <v>31</v>
      </c>
    </row>
    <row r="59" ht="14.4" customHeight="1">
      <c r="A59" s="19"/>
      <c r="B59" s="88"/>
      <c r="E59" s="59"/>
    </row>
    <row r="60" ht="14.4" customHeight="1">
      <c r="A60" s="19" t="n">
        <v>44979</v>
      </c>
      <c r="B60" s="88" t="s">
        <v>14</v>
      </c>
      <c r="C60" s="59" t="n">
        <v>50</v>
      </c>
      <c r="D60" s="81" t="s">
        <v>61</v>
      </c>
      <c r="E60" s="88" t="s">
        <v>62</v>
      </c>
      <c r="F60" s="88" t="s">
        <v>16</v>
      </c>
      <c r="G60" s="59" t="s">
        <v>17</v>
      </c>
      <c r="H60" s="89" t="s">
        <v>18</v>
      </c>
      <c r="I60" s="89" t="s">
        <v>63</v>
      </c>
      <c r="J60" s="89" t="s">
        <v>31</v>
      </c>
    </row>
    <row r="61" ht="14.4" customHeight="1">
      <c r="A61" s="19" t="n">
        <v>44979</v>
      </c>
      <c r="B61" s="88" t="s">
        <v>14</v>
      </c>
      <c r="C61" s="59" t="n">
        <v>55</v>
      </c>
      <c r="D61" s="81" t="s">
        <v>35</v>
      </c>
      <c r="E61" s="88" t="s">
        <v>36</v>
      </c>
      <c r="F61" s="88" t="s">
        <v>16</v>
      </c>
      <c r="G61" s="59" t="s">
        <v>17</v>
      </c>
      <c r="H61" s="89" t="s">
        <v>18</v>
      </c>
      <c r="I61" s="89" t="s">
        <v>90</v>
      </c>
      <c r="J61" s="89" t="s">
        <v>71</v>
      </c>
    </row>
    <row r="62" ht="14.4" customHeight="1">
      <c r="A62" s="19" t="n">
        <v>44979</v>
      </c>
      <c r="B62" s="88" t="s">
        <v>14</v>
      </c>
      <c r="C62" s="59" t="n">
        <v>59</v>
      </c>
      <c r="D62" s="81" t="s">
        <v>61</v>
      </c>
      <c r="E62" s="88" t="s">
        <v>62</v>
      </c>
      <c r="F62" s="88" t="s">
        <v>16</v>
      </c>
      <c r="G62" s="59" t="s">
        <v>17</v>
      </c>
      <c r="H62" s="89" t="s">
        <v>18</v>
      </c>
      <c r="I62" s="89" t="s">
        <v>63</v>
      </c>
      <c r="J62" s="89" t="s">
        <v>31</v>
      </c>
    </row>
    <row r="63" ht="27.75" customHeight="1">
      <c r="A63" s="19" t="n">
        <v>44979</v>
      </c>
      <c r="B63" s="88" t="s">
        <v>14</v>
      </c>
      <c r="C63" s="88" t="n">
        <v>32</v>
      </c>
      <c r="D63" s="81" t="s">
        <v>74</v>
      </c>
      <c r="E63" s="92" t="s">
        <v>89</v>
      </c>
      <c r="F63" s="88" t="s">
        <v>48</v>
      </c>
      <c r="G63" s="88" t="s">
        <v>17</v>
      </c>
      <c r="H63" s="89" t="s">
        <v>18</v>
      </c>
      <c r="I63" s="89" t="s">
        <v>98</v>
      </c>
      <c r="J63" s="89" t="s">
        <v>71</v>
      </c>
      <c r="K63" s="89"/>
      <c r="L63" s="89"/>
      <c r="M63" s="89"/>
      <c r="N63" s="89"/>
    </row>
    <row r="64" ht="27.75" customHeight="1">
      <c r="A64" s="19" t="n">
        <v>44979</v>
      </c>
      <c r="B64" s="88" t="s">
        <v>14</v>
      </c>
      <c r="C64" s="88" t="n">
        <v>68</v>
      </c>
      <c r="D64" s="81" t="s">
        <v>96</v>
      </c>
      <c r="E64" s="92" t="s">
        <v>47</v>
      </c>
      <c r="F64" s="88" t="s">
        <v>48</v>
      </c>
      <c r="G64" s="17" t="s">
        <v>24</v>
      </c>
      <c r="H64" s="89" t="s">
        <v>18</v>
      </c>
      <c r="I64" s="89" t="s">
        <v>76</v>
      </c>
      <c r="J64" s="89" t="s">
        <v>50</v>
      </c>
      <c r="K64" s="89"/>
      <c r="L64" s="89"/>
      <c r="M64" s="89"/>
      <c r="N64" s="89"/>
    </row>
    <row r="65" ht="41.25" customHeight="1">
      <c r="A65" s="19" t="n">
        <v>44979</v>
      </c>
      <c r="B65" s="88" t="s">
        <v>14</v>
      </c>
      <c r="C65" s="59" t="n">
        <v>18</v>
      </c>
      <c r="D65" s="81" t="s">
        <v>3</v>
      </c>
      <c r="E65" s="92" t="s">
        <v>27</v>
      </c>
      <c r="F65" s="59" t="s">
        <v>16</v>
      </c>
      <c r="G65" s="59" t="s">
        <v>17</v>
      </c>
      <c r="H65" s="89" t="s">
        <v>18</v>
      </c>
      <c r="I65" s="89" t="s">
        <v>19</v>
      </c>
      <c r="J65" s="89" t="s">
        <v>28</v>
      </c>
    </row>
    <row r="66" ht="14.4" customHeight="1">
      <c r="A66" s="19" t="n">
        <v>44979</v>
      </c>
      <c r="B66" s="88" t="s">
        <v>14</v>
      </c>
      <c r="C66" s="59" t="n">
        <v>54</v>
      </c>
      <c r="D66" s="81" t="s">
        <v>21</v>
      </c>
      <c r="E66" s="59" t="s">
        <v>22</v>
      </c>
      <c r="F66" s="88" t="s">
        <v>23</v>
      </c>
      <c r="G66" s="59" t="s">
        <v>24</v>
      </c>
      <c r="H66" s="89" t="s">
        <v>18</v>
      </c>
      <c r="I66" s="89" t="s">
        <v>25</v>
      </c>
      <c r="J66" s="89" t="s">
        <v>26</v>
      </c>
    </row>
    <row r="67" ht="14.4" customHeight="1">
      <c r="A67" s="19" t="n">
        <v>44979</v>
      </c>
      <c r="B67" s="88" t="s">
        <v>14</v>
      </c>
      <c r="C67" s="59" t="n">
        <v>19</v>
      </c>
      <c r="D67" s="81" t="s">
        <v>21</v>
      </c>
      <c r="E67" s="88" t="s">
        <v>22</v>
      </c>
      <c r="F67" s="88" t="s">
        <v>23</v>
      </c>
      <c r="G67" s="59" t="s">
        <v>24</v>
      </c>
      <c r="H67" s="89" t="s">
        <v>18</v>
      </c>
      <c r="I67" s="89" t="s">
        <v>25</v>
      </c>
      <c r="J67" s="89" t="s">
        <v>26</v>
      </c>
    </row>
    <row r="68" ht="14.4" customHeight="1">
      <c r="A68" s="19" t="n">
        <v>44979</v>
      </c>
      <c r="B68" s="88" t="s">
        <v>14</v>
      </c>
      <c r="C68" s="59" t="n">
        <v>60</v>
      </c>
      <c r="D68" s="81" t="s">
        <v>68</v>
      </c>
      <c r="E68" s="88" t="s">
        <v>69</v>
      </c>
      <c r="F68" s="88" t="s">
        <v>44</v>
      </c>
      <c r="G68" s="59" t="s">
        <v>17</v>
      </c>
      <c r="H68" s="89" t="s">
        <v>18</v>
      </c>
      <c r="I68" s="89" t="s">
        <v>56</v>
      </c>
      <c r="J68" s="89" t="s">
        <v>31</v>
      </c>
    </row>
    <row r="69" ht="14.4" customHeight="1">
      <c r="A69" s="19" t="n">
        <v>44979</v>
      </c>
      <c r="B69" s="88" t="s">
        <v>14</v>
      </c>
      <c r="C69" s="59" t="n">
        <v>55</v>
      </c>
      <c r="D69" s="81" t="s">
        <v>21</v>
      </c>
      <c r="E69" s="88" t="s">
        <v>22</v>
      </c>
      <c r="F69" s="88" t="s">
        <v>23</v>
      </c>
      <c r="G69" s="59" t="s">
        <v>24</v>
      </c>
      <c r="H69" s="89" t="s">
        <v>18</v>
      </c>
      <c r="I69" s="89" t="s">
        <v>25</v>
      </c>
      <c r="J69" s="89" t="s">
        <v>26</v>
      </c>
    </row>
    <row r="70" ht="14.4" customHeight="1">
      <c r="A70" s="19" t="n">
        <v>44979</v>
      </c>
      <c r="B70" s="88" t="s">
        <v>14</v>
      </c>
      <c r="C70" s="59" t="n">
        <v>51</v>
      </c>
      <c r="D70" s="81" t="s">
        <v>54</v>
      </c>
      <c r="E70" s="88" t="s">
        <v>55</v>
      </c>
      <c r="F70" s="88" t="s">
        <v>44</v>
      </c>
      <c r="G70" s="59" t="s">
        <v>17</v>
      </c>
      <c r="H70" s="89" t="s">
        <v>18</v>
      </c>
      <c r="I70" s="89" t="s">
        <v>56</v>
      </c>
      <c r="J70" s="89" t="s">
        <v>31</v>
      </c>
    </row>
    <row r="71" ht="14.4" customHeight="1">
      <c r="A71" s="19" t="n">
        <v>44979</v>
      </c>
      <c r="B71" s="88" t="s">
        <v>14</v>
      </c>
      <c r="C71" s="59" t="n">
        <v>21</v>
      </c>
      <c r="D71" s="81" t="s">
        <v>61</v>
      </c>
      <c r="E71" s="88" t="s">
        <v>62</v>
      </c>
      <c r="F71" s="88" t="s">
        <v>16</v>
      </c>
      <c r="G71" s="59" t="s">
        <v>17</v>
      </c>
      <c r="H71" s="89" t="s">
        <v>18</v>
      </c>
      <c r="I71" s="89" t="s">
        <v>63</v>
      </c>
      <c r="J71" s="89" t="s">
        <v>31</v>
      </c>
    </row>
    <row r="72" ht="14.4" customHeight="1">
      <c r="A72" s="19" t="n">
        <v>44979</v>
      </c>
      <c r="B72" s="88" t="s">
        <v>14</v>
      </c>
      <c r="C72" s="59" t="n">
        <v>33</v>
      </c>
      <c r="D72" s="81" t="s">
        <v>21</v>
      </c>
      <c r="E72" s="88" t="s">
        <v>22</v>
      </c>
      <c r="F72" s="88" t="s">
        <v>23</v>
      </c>
      <c r="G72" s="59" t="s">
        <v>24</v>
      </c>
      <c r="H72" s="89" t="s">
        <v>18</v>
      </c>
      <c r="I72" s="89" t="s">
        <v>25</v>
      </c>
      <c r="J72" s="89" t="s">
        <v>26</v>
      </c>
    </row>
    <row r="73" ht="14.4" customHeight="1">
      <c r="A73" s="19" t="n">
        <v>44979</v>
      </c>
      <c r="B73" s="88" t="s">
        <v>14</v>
      </c>
      <c r="C73" s="59" t="n">
        <v>16</v>
      </c>
      <c r="D73" s="81" t="s">
        <v>54</v>
      </c>
      <c r="E73" s="88" t="s">
        <v>55</v>
      </c>
      <c r="F73" s="88" t="s">
        <v>23</v>
      </c>
      <c r="G73" s="59" t="s">
        <v>17</v>
      </c>
      <c r="H73" s="89" t="s">
        <v>18</v>
      </c>
      <c r="I73" s="89" t="s">
        <v>99</v>
      </c>
      <c r="J73" s="89" t="s">
        <v>31</v>
      </c>
    </row>
    <row r="74" ht="14.4" customHeight="1">
      <c r="A74" s="19" t="n">
        <v>44979</v>
      </c>
      <c r="B74" s="88" t="s">
        <v>14</v>
      </c>
      <c r="C74" s="59" t="n">
        <v>30</v>
      </c>
      <c r="D74" s="81" t="s">
        <v>35</v>
      </c>
      <c r="E74" s="88" t="s">
        <v>36</v>
      </c>
      <c r="F74" s="88" t="s">
        <v>16</v>
      </c>
      <c r="G74" s="59" t="s">
        <v>17</v>
      </c>
      <c r="H74" s="89" t="s">
        <v>18</v>
      </c>
      <c r="I74" s="89" t="s">
        <v>100</v>
      </c>
      <c r="J74" s="89" t="s">
        <v>71</v>
      </c>
    </row>
    <row r="75" ht="14.4" customHeight="1">
      <c r="A75" s="19" t="n">
        <v>44979</v>
      </c>
      <c r="B75" s="88" t="s">
        <v>14</v>
      </c>
      <c r="C75" s="59" t="n">
        <v>40</v>
      </c>
      <c r="D75" s="81" t="s">
        <v>61</v>
      </c>
      <c r="E75" s="88" t="s">
        <v>62</v>
      </c>
      <c r="F75" s="88" t="s">
        <v>16</v>
      </c>
      <c r="G75" s="59" t="s">
        <v>17</v>
      </c>
      <c r="H75" s="89" t="s">
        <v>18</v>
      </c>
      <c r="I75" s="89" t="s">
        <v>63</v>
      </c>
      <c r="J75" s="89" t="s">
        <v>31</v>
      </c>
    </row>
    <row r="76" ht="14.4" customHeight="1">
      <c r="A76" s="19" t="n">
        <v>44979</v>
      </c>
      <c r="B76" s="88" t="s">
        <v>14</v>
      </c>
      <c r="C76" s="59" t="n">
        <v>17</v>
      </c>
      <c r="D76" s="81" t="s">
        <v>61</v>
      </c>
      <c r="E76" s="88" t="s">
        <v>62</v>
      </c>
      <c r="F76" s="88" t="s">
        <v>16</v>
      </c>
      <c r="G76" s="59" t="s">
        <v>17</v>
      </c>
      <c r="H76" s="89" t="s">
        <v>18</v>
      </c>
      <c r="I76" s="89" t="s">
        <v>63</v>
      </c>
      <c r="J76" s="89" t="s">
        <v>31</v>
      </c>
    </row>
    <row r="77" ht="14.4" customHeight="1">
      <c r="A77" s="19" t="n">
        <v>44979</v>
      </c>
      <c r="B77" s="88" t="s">
        <v>14</v>
      </c>
      <c r="C77" s="59" t="n">
        <v>51</v>
      </c>
      <c r="D77" s="81" t="s">
        <v>39</v>
      </c>
      <c r="E77" s="88" t="s">
        <v>22</v>
      </c>
      <c r="F77" s="88" t="s">
        <v>23</v>
      </c>
      <c r="G77" s="59" t="s">
        <v>24</v>
      </c>
      <c r="H77" s="89" t="s">
        <v>18</v>
      </c>
      <c r="I77" s="89" t="s">
        <v>25</v>
      </c>
      <c r="J77" s="89" t="s">
        <v>26</v>
      </c>
    </row>
    <row r="78" ht="14.4" customHeight="1">
      <c r="A78" s="19" t="n">
        <v>44979</v>
      </c>
      <c r="B78" s="88" t="s">
        <v>14</v>
      </c>
      <c r="C78" s="59" t="n">
        <v>21</v>
      </c>
      <c r="D78" s="81" t="s">
        <v>51</v>
      </c>
      <c r="E78" s="88" t="s">
        <v>52</v>
      </c>
      <c r="F78" s="88" t="s">
        <v>44</v>
      </c>
      <c r="G78" s="59" t="s">
        <v>17</v>
      </c>
      <c r="H78" s="89" t="s">
        <v>18</v>
      </c>
      <c r="I78" s="89" t="s">
        <v>53</v>
      </c>
      <c r="J78" s="89" t="s">
        <v>31</v>
      </c>
    </row>
    <row r="79" ht="14.4" customHeight="1">
      <c r="A79" s="19" t="n">
        <v>44979</v>
      </c>
      <c r="B79" s="88" t="s">
        <v>14</v>
      </c>
      <c r="C79" s="59" t="n">
        <v>54</v>
      </c>
      <c r="D79" s="81" t="s">
        <v>51</v>
      </c>
      <c r="E79" s="88" t="s">
        <v>52</v>
      </c>
      <c r="F79" s="88" t="s">
        <v>44</v>
      </c>
      <c r="G79" s="59" t="s">
        <v>17</v>
      </c>
      <c r="H79" s="89" t="s">
        <v>18</v>
      </c>
      <c r="I79" s="89" t="s">
        <v>53</v>
      </c>
      <c r="J79" s="89" t="s">
        <v>31</v>
      </c>
    </row>
    <row r="80" ht="14.4" customHeight="1">
      <c r="A80" s="19" t="n">
        <v>44979</v>
      </c>
      <c r="B80" s="88" t="s">
        <v>14</v>
      </c>
      <c r="C80" s="59" t="n">
        <v>58</v>
      </c>
      <c r="D80" s="81" t="s">
        <v>54</v>
      </c>
      <c r="E80" s="88" t="s">
        <v>55</v>
      </c>
      <c r="F80" s="88" t="s">
        <v>44</v>
      </c>
      <c r="G80" s="59" t="s">
        <v>17</v>
      </c>
      <c r="H80" s="89" t="s">
        <v>18</v>
      </c>
      <c r="I80" s="89" t="s">
        <v>56</v>
      </c>
      <c r="J80" s="89" t="s">
        <v>31</v>
      </c>
    </row>
    <row r="81" ht="27.75" customHeight="1">
      <c r="A81" s="19" t="n">
        <v>44979</v>
      </c>
      <c r="B81" s="88" t="s">
        <v>14</v>
      </c>
      <c r="C81" s="59" t="n">
        <v>22</v>
      </c>
      <c r="D81" s="81" t="s">
        <v>42</v>
      </c>
      <c r="E81" s="92" t="s">
        <v>43</v>
      </c>
      <c r="F81" s="88" t="s">
        <v>44</v>
      </c>
      <c r="G81" s="59" t="s">
        <v>17</v>
      </c>
      <c r="H81" s="89" t="s">
        <v>18</v>
      </c>
      <c r="I81" s="89" t="s">
        <v>45</v>
      </c>
      <c r="J81" s="89" t="s">
        <v>31</v>
      </c>
    </row>
    <row r="82" ht="14.4" customHeight="1">
      <c r="A82" s="19" t="n">
        <v>44979</v>
      </c>
      <c r="B82" s="88" t="s">
        <v>14</v>
      </c>
      <c r="C82" s="59" t="n">
        <v>20</v>
      </c>
      <c r="D82" s="81" t="s">
        <v>21</v>
      </c>
      <c r="E82" s="88" t="s">
        <v>22</v>
      </c>
      <c r="F82" s="88" t="s">
        <v>23</v>
      </c>
      <c r="G82" s="59" t="s">
        <v>24</v>
      </c>
      <c r="H82" s="89" t="s">
        <v>18</v>
      </c>
      <c r="I82" s="89" t="s">
        <v>25</v>
      </c>
      <c r="J82" s="89" t="s">
        <v>26</v>
      </c>
    </row>
    <row r="83" ht="27.75" customHeight="1">
      <c r="A83" s="19" t="n">
        <v>44979</v>
      </c>
      <c r="B83" s="88" t="s">
        <v>14</v>
      </c>
      <c r="C83" s="59" t="n">
        <v>53</v>
      </c>
      <c r="D83" s="81" t="s">
        <v>46</v>
      </c>
      <c r="E83" s="92" t="s">
        <v>47</v>
      </c>
      <c r="F83" s="59" t="s">
        <v>48</v>
      </c>
      <c r="G83" s="59" t="s">
        <v>17</v>
      </c>
      <c r="H83" s="89" t="s">
        <v>18</v>
      </c>
      <c r="I83" s="89" t="s">
        <v>101</v>
      </c>
      <c r="J83" s="89" t="s">
        <v>50</v>
      </c>
    </row>
    <row r="84" ht="14.4" customHeight="1">
      <c r="A84" s="19" t="n">
        <v>44979</v>
      </c>
      <c r="B84" s="88" t="s">
        <v>14</v>
      </c>
      <c r="C84" s="59" t="n">
        <v>58</v>
      </c>
      <c r="D84" s="81" t="s">
        <v>35</v>
      </c>
      <c r="E84" s="88" t="s">
        <v>36</v>
      </c>
      <c r="F84" s="88" t="s">
        <v>16</v>
      </c>
      <c r="G84" s="59" t="s">
        <v>17</v>
      </c>
      <c r="H84" s="89" t="s">
        <v>18</v>
      </c>
      <c r="I84" s="89" t="s">
        <v>100</v>
      </c>
      <c r="J84" s="89" t="s">
        <v>71</v>
      </c>
    </row>
    <row r="85" ht="14.4" customHeight="1">
      <c r="A85" s="19" t="n">
        <v>44979</v>
      </c>
      <c r="B85" s="88" t="s">
        <v>14</v>
      </c>
      <c r="C85" s="59" t="n">
        <v>19</v>
      </c>
      <c r="D85" s="81" t="s">
        <v>54</v>
      </c>
      <c r="E85" s="88" t="s">
        <v>55</v>
      </c>
      <c r="F85" s="88" t="s">
        <v>44</v>
      </c>
      <c r="G85" s="59" t="s">
        <v>17</v>
      </c>
      <c r="H85" s="89" t="s">
        <v>18</v>
      </c>
      <c r="I85" s="89" t="s">
        <v>56</v>
      </c>
      <c r="J85" s="89" t="s">
        <v>31</v>
      </c>
    </row>
    <row r="86" ht="41.25" customHeight="1">
      <c r="A86" s="19" t="n">
        <v>44979</v>
      </c>
      <c r="B86" s="88" t="s">
        <v>14</v>
      </c>
      <c r="C86" s="59" t="n">
        <v>68</v>
      </c>
      <c r="D86" s="81" t="s">
        <v>3</v>
      </c>
      <c r="E86" s="92" t="s">
        <v>27</v>
      </c>
      <c r="F86" s="88" t="s">
        <v>16</v>
      </c>
      <c r="G86" s="59" t="s">
        <v>17</v>
      </c>
      <c r="H86" s="89" t="s">
        <v>18</v>
      </c>
      <c r="I86" s="89" t="s">
        <v>19</v>
      </c>
      <c r="J86" s="89" t="s">
        <v>28</v>
      </c>
    </row>
    <row r="87" ht="14.4" customHeight="1">
      <c r="A87" s="19" t="n">
        <v>44979</v>
      </c>
      <c r="B87" s="88" t="s">
        <v>14</v>
      </c>
      <c r="C87" s="59" t="n">
        <v>41</v>
      </c>
      <c r="D87" s="81" t="s">
        <v>61</v>
      </c>
      <c r="E87" s="88" t="s">
        <v>62</v>
      </c>
      <c r="F87" s="88" t="s">
        <v>16</v>
      </c>
      <c r="G87" s="59" t="s">
        <v>17</v>
      </c>
      <c r="H87" s="89" t="s">
        <v>18</v>
      </c>
      <c r="I87" s="89" t="s">
        <v>63</v>
      </c>
      <c r="J87" s="89" t="s">
        <v>31</v>
      </c>
    </row>
    <row r="88" ht="14.4" customHeight="1">
      <c r="A88" s="19" t="n">
        <v>44979</v>
      </c>
      <c r="B88" s="88" t="s">
        <v>14</v>
      </c>
      <c r="C88" s="59" t="n">
        <v>68</v>
      </c>
      <c r="D88" s="81" t="s">
        <v>68</v>
      </c>
      <c r="E88" s="88" t="s">
        <v>69</v>
      </c>
      <c r="F88" s="88" t="s">
        <v>44</v>
      </c>
      <c r="G88" s="59" t="s">
        <v>17</v>
      </c>
      <c r="H88" s="89" t="s">
        <v>18</v>
      </c>
      <c r="I88" s="89" t="s">
        <v>56</v>
      </c>
      <c r="J88" s="89" t="s">
        <v>31</v>
      </c>
    </row>
    <row r="89" ht="14.4" customHeight="1">
      <c r="A89" s="19" t="n">
        <v>44979</v>
      </c>
      <c r="B89" s="88" t="s">
        <v>14</v>
      </c>
      <c r="C89" s="59" t="n">
        <v>35</v>
      </c>
      <c r="D89" s="81" t="s">
        <v>54</v>
      </c>
      <c r="E89" s="88" t="s">
        <v>55</v>
      </c>
      <c r="F89" s="88" t="s">
        <v>44</v>
      </c>
      <c r="G89" s="59" t="s">
        <v>17</v>
      </c>
      <c r="H89" s="89" t="s">
        <v>18</v>
      </c>
      <c r="I89" s="89" t="s">
        <v>56</v>
      </c>
      <c r="J89" s="89" t="s">
        <v>31</v>
      </c>
    </row>
    <row r="90" ht="14.4" customHeight="1">
      <c r="A90" s="19" t="n">
        <v>44979</v>
      </c>
      <c r="B90" s="88" t="s">
        <v>14</v>
      </c>
      <c r="C90" s="59" t="n">
        <v>51</v>
      </c>
      <c r="D90" s="81" t="s">
        <v>21</v>
      </c>
      <c r="E90" s="88" t="s">
        <v>22</v>
      </c>
      <c r="F90" s="88" t="s">
        <v>23</v>
      </c>
      <c r="G90" s="59" t="s">
        <v>24</v>
      </c>
      <c r="H90" s="89" t="s">
        <v>18</v>
      </c>
      <c r="I90" s="89" t="s">
        <v>25</v>
      </c>
      <c r="J90" s="89" t="s">
        <v>26</v>
      </c>
    </row>
    <row r="91" ht="14.4" customHeight="1">
      <c r="A91" s="19" t="n">
        <v>44979</v>
      </c>
      <c r="B91" s="88" t="s">
        <v>14</v>
      </c>
      <c r="C91" s="59" t="n">
        <v>39</v>
      </c>
      <c r="D91" s="81" t="s">
        <v>39</v>
      </c>
      <c r="E91" s="88" t="s">
        <v>22</v>
      </c>
      <c r="F91" s="88" t="s">
        <v>23</v>
      </c>
      <c r="G91" s="59" t="s">
        <v>24</v>
      </c>
      <c r="H91" s="89" t="s">
        <v>18</v>
      </c>
      <c r="I91" s="89" t="s">
        <v>25</v>
      </c>
      <c r="J91" s="89" t="s">
        <v>26</v>
      </c>
    </row>
    <row r="92" ht="14.4" customHeight="1">
      <c r="A92" s="19" t="n">
        <v>44979</v>
      </c>
      <c r="B92" s="88" t="s">
        <v>14</v>
      </c>
      <c r="C92" s="59" t="n">
        <v>35</v>
      </c>
      <c r="D92" s="81" t="s">
        <v>35</v>
      </c>
      <c r="E92" s="88" t="s">
        <v>36</v>
      </c>
      <c r="F92" s="88" t="s">
        <v>16</v>
      </c>
      <c r="G92" s="59" t="s">
        <v>17</v>
      </c>
      <c r="H92" s="89" t="s">
        <v>18</v>
      </c>
      <c r="I92" s="89" t="s">
        <v>102</v>
      </c>
      <c r="J92" s="89" t="s">
        <v>71</v>
      </c>
    </row>
    <row r="93" ht="14.4" customHeight="1">
      <c r="A93" s="19" t="n">
        <v>44979</v>
      </c>
      <c r="B93" s="88" t="s">
        <v>14</v>
      </c>
      <c r="C93" s="59" t="n">
        <v>16</v>
      </c>
      <c r="D93" s="81" t="s">
        <v>54</v>
      </c>
      <c r="E93" s="88" t="s">
        <v>55</v>
      </c>
      <c r="F93" s="88" t="s">
        <v>44</v>
      </c>
      <c r="G93" s="59" t="s">
        <v>17</v>
      </c>
      <c r="H93" s="89" t="s">
        <v>18</v>
      </c>
      <c r="I93" s="89" t="s">
        <v>56</v>
      </c>
      <c r="J93" s="89" t="s">
        <v>31</v>
      </c>
    </row>
    <row r="94" ht="14.4" customHeight="1">
      <c r="A94" s="19" t="n">
        <v>44979</v>
      </c>
      <c r="B94" s="88" t="s">
        <v>14</v>
      </c>
      <c r="C94" s="59" t="n">
        <v>55</v>
      </c>
      <c r="D94" s="81" t="s">
        <v>61</v>
      </c>
      <c r="E94" s="88" t="s">
        <v>62</v>
      </c>
      <c r="F94" s="88" t="s">
        <v>16</v>
      </c>
      <c r="G94" s="59" t="s">
        <v>17</v>
      </c>
      <c r="H94" s="89" t="s">
        <v>18</v>
      </c>
      <c r="I94" s="89" t="s">
        <v>63</v>
      </c>
      <c r="J94" s="89" t="s">
        <v>31</v>
      </c>
    </row>
    <row r="95" ht="27.75" customHeight="1">
      <c r="A95" s="19" t="n">
        <v>44979</v>
      </c>
      <c r="B95" s="88" t="s">
        <v>14</v>
      </c>
      <c r="C95" s="59" t="n">
        <v>19</v>
      </c>
      <c r="D95" s="81" t="s">
        <v>74</v>
      </c>
      <c r="E95" s="92" t="s">
        <v>89</v>
      </c>
      <c r="F95" s="59" t="s">
        <v>48</v>
      </c>
      <c r="G95" s="59" t="s">
        <v>17</v>
      </c>
      <c r="H95" s="89" t="s">
        <v>18</v>
      </c>
      <c r="I95" s="89" t="s">
        <v>49</v>
      </c>
      <c r="J95" s="89" t="s">
        <v>50</v>
      </c>
    </row>
    <row r="96" ht="14.4" customHeight="1">
      <c r="A96" s="19" t="n">
        <v>44979</v>
      </c>
      <c r="B96" s="88" t="s">
        <v>14</v>
      </c>
      <c r="C96" s="59" t="n">
        <v>40</v>
      </c>
      <c r="D96" s="81" t="s">
        <v>54</v>
      </c>
      <c r="E96" s="88" t="s">
        <v>55</v>
      </c>
      <c r="F96" s="59" t="s">
        <v>44</v>
      </c>
      <c r="G96" s="59" t="s">
        <v>17</v>
      </c>
      <c r="H96" s="89" t="s">
        <v>18</v>
      </c>
      <c r="I96" s="89" t="s">
        <v>56</v>
      </c>
      <c r="J96" s="89" t="s">
        <v>31</v>
      </c>
    </row>
    <row r="97" ht="14.4" customHeight="1">
      <c r="A97" s="19" t="n">
        <v>44979</v>
      </c>
      <c r="B97" s="88" t="s">
        <v>14</v>
      </c>
      <c r="C97" s="59" t="n">
        <v>57</v>
      </c>
      <c r="D97" s="81" t="s">
        <v>51</v>
      </c>
      <c r="E97" s="88" t="s">
        <v>52</v>
      </c>
      <c r="F97" s="59" t="s">
        <v>44</v>
      </c>
      <c r="G97" s="59" t="s">
        <v>17</v>
      </c>
      <c r="H97" s="89" t="s">
        <v>18</v>
      </c>
      <c r="I97" s="89" t="s">
        <v>53</v>
      </c>
      <c r="J97" s="89" t="s">
        <v>31</v>
      </c>
    </row>
    <row r="98" ht="27.75" customHeight="1">
      <c r="A98" s="19" t="n">
        <v>44979</v>
      </c>
      <c r="B98" s="88" t="s">
        <v>14</v>
      </c>
      <c r="C98" s="59" t="n">
        <v>52</v>
      </c>
      <c r="D98" s="81" t="s">
        <v>92</v>
      </c>
      <c r="E98" s="92" t="s">
        <v>93</v>
      </c>
      <c r="F98" s="59" t="s">
        <v>23</v>
      </c>
      <c r="G98" s="59" t="s">
        <v>24</v>
      </c>
      <c r="H98" s="89" t="s">
        <v>18</v>
      </c>
      <c r="I98" s="89" t="s">
        <v>94</v>
      </c>
      <c r="J98" s="89" t="s">
        <v>28</v>
      </c>
    </row>
    <row r="99" ht="14.4" customHeight="1">
      <c r="A99" s="19" t="n">
        <v>44979</v>
      </c>
      <c r="B99" s="88" t="s">
        <v>14</v>
      </c>
      <c r="C99" s="59" t="n">
        <v>61</v>
      </c>
      <c r="D99" s="81" t="s">
        <v>35</v>
      </c>
      <c r="E99" s="88" t="s">
        <v>36</v>
      </c>
      <c r="F99" s="88" t="s">
        <v>16</v>
      </c>
      <c r="G99" s="59" t="s">
        <v>17</v>
      </c>
      <c r="H99" s="89" t="s">
        <v>18</v>
      </c>
      <c r="I99" s="89" t="s">
        <v>103</v>
      </c>
      <c r="J99" s="89" t="s">
        <v>71</v>
      </c>
    </row>
    <row r="100" ht="14.4" customHeight="1">
      <c r="A100" s="19" t="n">
        <v>44979</v>
      </c>
      <c r="B100" s="88" t="s">
        <v>14</v>
      </c>
      <c r="C100" s="59" t="n">
        <v>21</v>
      </c>
      <c r="D100" s="81" t="s">
        <v>21</v>
      </c>
      <c r="E100" s="88" t="s">
        <v>22</v>
      </c>
      <c r="F100" s="88" t="s">
        <v>23</v>
      </c>
      <c r="G100" s="59" t="s">
        <v>24</v>
      </c>
      <c r="H100" s="89" t="s">
        <v>18</v>
      </c>
      <c r="I100" s="89" t="s">
        <v>25</v>
      </c>
      <c r="J100" s="89" t="s">
        <v>26</v>
      </c>
    </row>
    <row r="101" ht="14.4" customHeight="1">
      <c r="A101" s="19" t="n">
        <v>44979</v>
      </c>
      <c r="B101" s="88" t="s">
        <v>14</v>
      </c>
      <c r="C101" s="59" t="n">
        <v>13</v>
      </c>
      <c r="D101" s="81" t="s">
        <v>39</v>
      </c>
      <c r="E101" s="88" t="s">
        <v>22</v>
      </c>
      <c r="F101" s="88" t="s">
        <v>23</v>
      </c>
      <c r="G101" s="59" t="s">
        <v>24</v>
      </c>
      <c r="H101" s="89" t="s">
        <v>18</v>
      </c>
      <c r="I101" s="89" t="s">
        <v>25</v>
      </c>
      <c r="J101" s="89" t="s">
        <v>26</v>
      </c>
    </row>
    <row r="102" ht="41.25" customHeight="1">
      <c r="A102" s="19" t="n">
        <v>44979</v>
      </c>
      <c r="B102" s="88" t="s">
        <v>14</v>
      </c>
      <c r="C102" s="59" t="n">
        <v>20</v>
      </c>
      <c r="D102" s="81" t="s">
        <v>3</v>
      </c>
      <c r="E102" s="92" t="s">
        <v>27</v>
      </c>
      <c r="F102" s="88" t="s">
        <v>16</v>
      </c>
      <c r="G102" s="59" t="s">
        <v>17</v>
      </c>
      <c r="H102" s="89" t="s">
        <v>18</v>
      </c>
      <c r="I102" s="89" t="s">
        <v>19</v>
      </c>
      <c r="J102" s="89" t="s">
        <v>28</v>
      </c>
    </row>
    <row r="103" ht="14.4" customHeight="1">
      <c r="A103" s="19" t="n">
        <v>44979</v>
      </c>
      <c r="B103" s="88" t="s">
        <v>14</v>
      </c>
      <c r="C103" s="59" t="n">
        <v>49</v>
      </c>
      <c r="D103" s="81" t="s">
        <v>35</v>
      </c>
      <c r="E103" s="88" t="s">
        <v>36</v>
      </c>
      <c r="F103" s="88" t="s">
        <v>16</v>
      </c>
      <c r="G103" s="59" t="s">
        <v>17</v>
      </c>
      <c r="H103" s="89" t="s">
        <v>18</v>
      </c>
      <c r="I103" s="89" t="s">
        <v>90</v>
      </c>
      <c r="J103" s="89" t="s">
        <v>71</v>
      </c>
    </row>
    <row r="104" ht="14.4" customHeight="1">
      <c r="A104" s="19" t="n">
        <v>44979</v>
      </c>
      <c r="B104" s="88" t="s">
        <v>14</v>
      </c>
      <c r="C104" s="59" t="n">
        <v>45</v>
      </c>
      <c r="D104" s="81" t="s">
        <v>61</v>
      </c>
      <c r="E104" s="88" t="s">
        <v>62</v>
      </c>
      <c r="F104" s="88" t="s">
        <v>16</v>
      </c>
      <c r="G104" s="59" t="s">
        <v>17</v>
      </c>
      <c r="H104" s="89" t="s">
        <v>18</v>
      </c>
      <c r="I104" s="89" t="s">
        <v>63</v>
      </c>
      <c r="J104" s="89" t="s">
        <v>31</v>
      </c>
    </row>
    <row r="105" ht="27.75" customHeight="1">
      <c r="A105" s="19" t="n">
        <v>44979</v>
      </c>
      <c r="B105" s="88" t="s">
        <v>14</v>
      </c>
      <c r="C105" s="59" t="n">
        <v>48</v>
      </c>
      <c r="D105" s="81" t="s">
        <v>35</v>
      </c>
      <c r="E105" s="92" t="s">
        <v>104</v>
      </c>
      <c r="F105" s="88" t="s">
        <v>44</v>
      </c>
      <c r="G105" s="59" t="s">
        <v>17</v>
      </c>
      <c r="H105" s="89" t="s">
        <v>18</v>
      </c>
      <c r="I105" s="89" t="s">
        <v>105</v>
      </c>
      <c r="J105" s="89" t="s">
        <v>71</v>
      </c>
    </row>
    <row r="106" ht="14.4" customHeight="1">
      <c r="A106" s="19" t="n">
        <v>44979</v>
      </c>
      <c r="B106" s="88" t="s">
        <v>14</v>
      </c>
      <c r="C106" s="59" t="n">
        <v>55</v>
      </c>
      <c r="D106" s="81" t="s">
        <v>51</v>
      </c>
      <c r="E106" s="88" t="s">
        <v>52</v>
      </c>
      <c r="F106" s="88" t="s">
        <v>44</v>
      </c>
      <c r="G106" s="59" t="s">
        <v>17</v>
      </c>
      <c r="H106" s="89" t="s">
        <v>18</v>
      </c>
      <c r="I106" s="89" t="s">
        <v>91</v>
      </c>
      <c r="J106" s="89" t="s">
        <v>31</v>
      </c>
    </row>
    <row r="107" ht="14.4" customHeight="1">
      <c r="A107" s="19"/>
      <c r="B107" s="88"/>
      <c r="H107" s="89"/>
    </row>
    <row r="108" ht="14.4" customHeight="1">
      <c r="A108" s="19" t="n">
        <v>44980</v>
      </c>
      <c r="B108" s="88" t="s">
        <v>14</v>
      </c>
      <c r="C108" s="59" t="n">
        <v>51</v>
      </c>
      <c r="D108" s="81" t="s">
        <v>61</v>
      </c>
      <c r="E108" s="88" t="s">
        <v>62</v>
      </c>
      <c r="F108" s="59" t="s">
        <v>16</v>
      </c>
      <c r="G108" s="59" t="s">
        <v>17</v>
      </c>
      <c r="H108" s="89" t="s">
        <v>18</v>
      </c>
      <c r="I108" s="89" t="s">
        <v>63</v>
      </c>
      <c r="J108" s="89" t="s">
        <v>31</v>
      </c>
    </row>
    <row r="109" ht="14.4" customHeight="1">
      <c r="A109" s="19" t="n">
        <v>44980</v>
      </c>
      <c r="B109" s="88" t="s">
        <v>14</v>
      </c>
      <c r="C109" s="59" t="n">
        <v>52</v>
      </c>
      <c r="D109" s="81" t="s">
        <v>61</v>
      </c>
      <c r="E109" s="88" t="s">
        <v>62</v>
      </c>
      <c r="F109" s="88" t="s">
        <v>16</v>
      </c>
      <c r="G109" s="59" t="s">
        <v>17</v>
      </c>
      <c r="H109" s="89" t="s">
        <v>18</v>
      </c>
      <c r="I109" s="89" t="s">
        <v>63</v>
      </c>
      <c r="J109" s="89" t="s">
        <v>31</v>
      </c>
    </row>
    <row r="110" ht="14.4" customHeight="1">
      <c r="A110" s="19" t="n">
        <v>44980</v>
      </c>
      <c r="B110" s="88" t="s">
        <v>14</v>
      </c>
      <c r="C110" s="59" t="n">
        <v>29</v>
      </c>
      <c r="D110" s="81" t="s">
        <v>39</v>
      </c>
      <c r="E110" s="88" t="s">
        <v>22</v>
      </c>
      <c r="F110" s="88" t="s">
        <v>23</v>
      </c>
      <c r="G110" s="59" t="s">
        <v>24</v>
      </c>
      <c r="H110" s="89" t="s">
        <v>18</v>
      </c>
      <c r="I110" s="89" t="s">
        <v>25</v>
      </c>
      <c r="J110" s="89" t="s">
        <v>26</v>
      </c>
    </row>
    <row r="111" ht="14.4" customHeight="1">
      <c r="A111" s="19" t="n">
        <v>44980</v>
      </c>
      <c r="B111" s="88" t="s">
        <v>14</v>
      </c>
      <c r="C111" s="59" t="n">
        <v>50</v>
      </c>
      <c r="D111" s="81" t="s">
        <v>61</v>
      </c>
      <c r="E111" s="88" t="s">
        <v>62</v>
      </c>
      <c r="F111" s="88" t="s">
        <v>16</v>
      </c>
      <c r="G111" s="59" t="s">
        <v>17</v>
      </c>
      <c r="H111" s="89" t="s">
        <v>18</v>
      </c>
      <c r="I111" s="89" t="s">
        <v>63</v>
      </c>
      <c r="J111" s="89" t="s">
        <v>31</v>
      </c>
    </row>
    <row r="112" ht="14.4" customHeight="1">
      <c r="A112" s="19" t="n">
        <v>44980</v>
      </c>
      <c r="B112" s="88" t="s">
        <v>14</v>
      </c>
      <c r="C112" s="59" t="n">
        <v>30</v>
      </c>
      <c r="D112" s="81" t="s">
        <v>96</v>
      </c>
      <c r="E112" s="92" t="s">
        <v>47</v>
      </c>
      <c r="F112" s="88" t="s">
        <v>81</v>
      </c>
      <c r="G112" s="59" t="s">
        <v>17</v>
      </c>
      <c r="H112" s="89" t="s">
        <v>18</v>
      </c>
      <c r="I112" s="89" t="s">
        <v>106</v>
      </c>
      <c r="J112" s="89" t="s">
        <v>50</v>
      </c>
    </row>
    <row r="113" ht="14.4" customHeight="1">
      <c r="A113" s="19" t="n">
        <v>44980</v>
      </c>
      <c r="B113" s="88" t="s">
        <v>14</v>
      </c>
      <c r="C113" s="59" t="n">
        <v>48</v>
      </c>
      <c r="D113" s="81" t="s">
        <v>79</v>
      </c>
      <c r="E113" s="88" t="s">
        <v>80</v>
      </c>
      <c r="F113" s="59" t="s">
        <v>16</v>
      </c>
      <c r="G113" s="59" t="s">
        <v>17</v>
      </c>
      <c r="H113" s="89" t="s">
        <v>18</v>
      </c>
      <c r="I113" s="89" t="s">
        <v>82</v>
      </c>
      <c r="J113" s="89" t="s">
        <v>31</v>
      </c>
    </row>
    <row r="114" ht="14.4" customHeight="1">
      <c r="A114" s="19" t="n">
        <v>44980</v>
      </c>
      <c r="B114" s="88" t="s">
        <v>14</v>
      </c>
      <c r="C114" s="59" t="n">
        <v>31</v>
      </c>
      <c r="D114" s="81" t="s">
        <v>54</v>
      </c>
      <c r="E114" s="88" t="s">
        <v>55</v>
      </c>
      <c r="F114" s="59" t="s">
        <v>23</v>
      </c>
      <c r="G114" s="59" t="s">
        <v>17</v>
      </c>
      <c r="H114" s="89" t="s">
        <v>18</v>
      </c>
      <c r="I114" s="89" t="s">
        <v>91</v>
      </c>
      <c r="J114" s="89" t="s">
        <v>31</v>
      </c>
    </row>
    <row r="115" ht="14.4" customHeight="1">
      <c r="A115" s="19" t="n">
        <v>44980</v>
      </c>
      <c r="B115" s="88" t="s">
        <v>14</v>
      </c>
      <c r="C115" s="59" t="n">
        <v>21</v>
      </c>
      <c r="D115" s="81" t="s">
        <v>54</v>
      </c>
      <c r="E115" s="88" t="s">
        <v>55</v>
      </c>
      <c r="F115" s="88" t="s">
        <v>44</v>
      </c>
      <c r="G115" s="59" t="s">
        <v>17</v>
      </c>
      <c r="H115" s="89" t="s">
        <v>18</v>
      </c>
      <c r="I115" s="89" t="s">
        <v>56</v>
      </c>
      <c r="J115" s="89" t="s">
        <v>31</v>
      </c>
    </row>
    <row r="116" ht="14.4" customHeight="1">
      <c r="A116" s="19" t="n">
        <v>44980</v>
      </c>
      <c r="B116" s="88" t="s">
        <v>14</v>
      </c>
      <c r="C116" s="59" t="n">
        <v>59</v>
      </c>
      <c r="D116" s="81" t="s">
        <v>107</v>
      </c>
      <c r="E116" s="59" t="s">
        <v>108</v>
      </c>
      <c r="F116" s="59" t="s">
        <v>48</v>
      </c>
      <c r="G116" s="59" t="s">
        <v>17</v>
      </c>
      <c r="H116" s="89" t="s">
        <v>18</v>
      </c>
      <c r="I116" s="82" t="s">
        <v>109</v>
      </c>
    </row>
    <row r="117" ht="14.4" customHeight="1">
      <c r="A117" s="19" t="n">
        <v>44980</v>
      </c>
      <c r="B117" s="88" t="s">
        <v>14</v>
      </c>
      <c r="C117" s="59" t="n">
        <v>20</v>
      </c>
      <c r="D117" s="81" t="s">
        <v>35</v>
      </c>
      <c r="E117" s="88" t="s">
        <v>36</v>
      </c>
      <c r="F117" s="88" t="s">
        <v>16</v>
      </c>
      <c r="G117" s="59" t="s">
        <v>17</v>
      </c>
      <c r="H117" s="89" t="s">
        <v>18</v>
      </c>
      <c r="I117" s="89" t="s">
        <v>100</v>
      </c>
      <c r="J117" s="89" t="s">
        <v>71</v>
      </c>
    </row>
    <row r="118" ht="14.4" customHeight="1">
      <c r="A118" s="19" t="n">
        <v>44980</v>
      </c>
      <c r="B118" s="88" t="s">
        <v>14</v>
      </c>
      <c r="C118" s="59" t="n">
        <v>58</v>
      </c>
      <c r="D118" s="81" t="s">
        <v>35</v>
      </c>
      <c r="E118" s="88" t="s">
        <v>36</v>
      </c>
      <c r="F118" s="88" t="s">
        <v>16</v>
      </c>
      <c r="G118" s="88" t="s">
        <v>17</v>
      </c>
      <c r="H118" s="89" t="s">
        <v>18</v>
      </c>
      <c r="I118" s="89" t="s">
        <v>100</v>
      </c>
      <c r="J118" s="89" t="s">
        <v>71</v>
      </c>
    </row>
    <row r="119" ht="14.4" customHeight="1">
      <c r="A119" s="19" t="n">
        <v>44980</v>
      </c>
      <c r="B119" s="88" t="s">
        <v>14</v>
      </c>
      <c r="C119" s="59" t="n">
        <v>58</v>
      </c>
      <c r="D119" s="81" t="s">
        <v>61</v>
      </c>
      <c r="E119" s="88" t="s">
        <v>62</v>
      </c>
      <c r="F119" s="88" t="s">
        <v>16</v>
      </c>
      <c r="G119" s="59" t="s">
        <v>17</v>
      </c>
      <c r="H119" s="89" t="s">
        <v>18</v>
      </c>
      <c r="I119" s="89" t="s">
        <v>63</v>
      </c>
      <c r="J119" s="89" t="s">
        <v>31</v>
      </c>
    </row>
    <row r="120" ht="14.4" customHeight="1">
      <c r="A120" s="19" t="n">
        <v>44980</v>
      </c>
      <c r="B120" s="88" t="s">
        <v>14</v>
      </c>
      <c r="C120" s="59" t="n">
        <v>18</v>
      </c>
      <c r="D120" s="81" t="s">
        <v>3</v>
      </c>
      <c r="E120" s="92" t="s">
        <v>27</v>
      </c>
      <c r="F120" s="59" t="s">
        <v>16</v>
      </c>
      <c r="G120" s="59" t="s">
        <v>17</v>
      </c>
      <c r="H120" s="89" t="s">
        <v>18</v>
      </c>
      <c r="I120" s="89" t="s">
        <v>19</v>
      </c>
      <c r="J120" s="89" t="s">
        <v>28</v>
      </c>
    </row>
    <row r="121" ht="14.4" customHeight="1">
      <c r="A121" s="19" t="n">
        <v>44980</v>
      </c>
      <c r="B121" s="88" t="s">
        <v>14</v>
      </c>
      <c r="C121" s="59" t="n">
        <v>60</v>
      </c>
      <c r="D121" s="81" t="s">
        <v>96</v>
      </c>
      <c r="E121" s="92" t="s">
        <v>22</v>
      </c>
      <c r="F121" s="88" t="s">
        <v>23</v>
      </c>
      <c r="G121" s="59" t="s">
        <v>24</v>
      </c>
      <c r="H121" s="89" t="s">
        <v>18</v>
      </c>
      <c r="I121" s="89" t="s">
        <v>25</v>
      </c>
      <c r="J121" s="89" t="s">
        <v>50</v>
      </c>
    </row>
    <row r="122" ht="14.4" customHeight="1">
      <c r="A122" s="19" t="n">
        <v>44980</v>
      </c>
      <c r="B122" s="88" t="s">
        <v>14</v>
      </c>
      <c r="C122" s="59" t="n">
        <v>20</v>
      </c>
      <c r="D122" s="81" t="s">
        <v>51</v>
      </c>
      <c r="E122" s="88" t="s">
        <v>52</v>
      </c>
      <c r="F122" s="59" t="s">
        <v>44</v>
      </c>
      <c r="G122" s="59" t="s">
        <v>17</v>
      </c>
      <c r="H122" s="89" t="s">
        <v>18</v>
      </c>
      <c r="I122" s="89" t="s">
        <v>91</v>
      </c>
      <c r="J122" s="89" t="s">
        <v>31</v>
      </c>
    </row>
    <row r="123" ht="14.4" customHeight="1">
      <c r="A123" s="19" t="n">
        <v>44980</v>
      </c>
      <c r="B123" s="88" t="s">
        <v>14</v>
      </c>
      <c r="C123" s="59" t="n">
        <v>18</v>
      </c>
      <c r="D123" s="81" t="s">
        <v>35</v>
      </c>
      <c r="E123" s="88" t="s">
        <v>36</v>
      </c>
      <c r="F123" s="88" t="s">
        <v>16</v>
      </c>
      <c r="G123" s="88" t="s">
        <v>17</v>
      </c>
      <c r="H123" s="89" t="s">
        <v>18</v>
      </c>
      <c r="I123" s="89" t="s">
        <v>100</v>
      </c>
      <c r="J123" s="89" t="s">
        <v>71</v>
      </c>
    </row>
    <row r="124" ht="14.4" customHeight="1">
      <c r="A124" s="19" t="n">
        <v>44980</v>
      </c>
      <c r="B124" s="88" t="s">
        <v>14</v>
      </c>
      <c r="C124" s="59" t="n">
        <v>33</v>
      </c>
      <c r="D124" s="81" t="s">
        <v>96</v>
      </c>
      <c r="E124" s="92" t="s">
        <v>47</v>
      </c>
      <c r="F124" s="88" t="s">
        <v>23</v>
      </c>
      <c r="G124" s="59" t="s">
        <v>24</v>
      </c>
      <c r="H124" s="89" t="s">
        <v>18</v>
      </c>
      <c r="I124" s="89" t="s">
        <v>110</v>
      </c>
      <c r="J124" s="89" t="s">
        <v>50</v>
      </c>
    </row>
    <row r="125" ht="14.4" customHeight="1">
      <c r="A125" s="19" t="n">
        <v>44980</v>
      </c>
      <c r="B125" s="88" t="s">
        <v>14</v>
      </c>
      <c r="C125" s="59" t="n">
        <v>22</v>
      </c>
      <c r="D125" s="81" t="s">
        <v>42</v>
      </c>
      <c r="E125" s="92" t="s">
        <v>43</v>
      </c>
      <c r="F125" s="59" t="s">
        <v>44</v>
      </c>
      <c r="G125" s="59" t="s">
        <v>17</v>
      </c>
      <c r="H125" s="89" t="s">
        <v>18</v>
      </c>
      <c r="I125" s="89" t="s">
        <v>45</v>
      </c>
      <c r="J125" s="89" t="s">
        <v>31</v>
      </c>
    </row>
    <row r="126" ht="14.4" customHeight="1">
      <c r="A126" s="19" t="n">
        <v>44980</v>
      </c>
      <c r="B126" s="88" t="s">
        <v>14</v>
      </c>
      <c r="C126" s="59" t="n">
        <v>14</v>
      </c>
      <c r="D126" s="81" t="s">
        <v>54</v>
      </c>
      <c r="E126" s="88" t="s">
        <v>55</v>
      </c>
      <c r="F126" s="59" t="s">
        <v>44</v>
      </c>
      <c r="G126" s="59" t="s">
        <v>17</v>
      </c>
      <c r="H126" s="89" t="s">
        <v>18</v>
      </c>
      <c r="I126" s="89" t="s">
        <v>56</v>
      </c>
      <c r="J126" s="89" t="s">
        <v>31</v>
      </c>
    </row>
    <row r="127" ht="14.4" customHeight="1">
      <c r="A127" s="19" t="n">
        <v>44980</v>
      </c>
      <c r="B127" s="88" t="s">
        <v>14</v>
      </c>
      <c r="C127" s="59" t="n">
        <v>52</v>
      </c>
      <c r="D127" s="81" t="s">
        <v>39</v>
      </c>
      <c r="E127" s="88" t="s">
        <v>22</v>
      </c>
      <c r="F127" s="88" t="s">
        <v>23</v>
      </c>
      <c r="G127" s="59" t="s">
        <v>24</v>
      </c>
      <c r="H127" s="89" t="s">
        <v>18</v>
      </c>
      <c r="I127" s="89" t="s">
        <v>25</v>
      </c>
      <c r="J127" s="89" t="s">
        <v>26</v>
      </c>
    </row>
    <row r="128" ht="14.4" customHeight="1">
      <c r="A128" s="19" t="n">
        <v>44980</v>
      </c>
      <c r="B128" s="88" t="s">
        <v>14</v>
      </c>
      <c r="C128" s="59" t="n">
        <v>57</v>
      </c>
      <c r="D128" s="81" t="s">
        <v>54</v>
      </c>
      <c r="E128" s="88" t="s">
        <v>55</v>
      </c>
      <c r="F128" s="88" t="s">
        <v>44</v>
      </c>
      <c r="G128" s="59" t="s">
        <v>17</v>
      </c>
      <c r="H128" s="89" t="s">
        <v>18</v>
      </c>
      <c r="I128" s="89" t="s">
        <v>56</v>
      </c>
      <c r="J128" s="89" t="s">
        <v>31</v>
      </c>
    </row>
    <row r="129" ht="14.4" customHeight="1">
      <c r="A129" s="19" t="n">
        <v>44980</v>
      </c>
      <c r="B129" s="88" t="s">
        <v>14</v>
      </c>
      <c r="C129" s="59" t="n">
        <v>38</v>
      </c>
      <c r="D129" s="81" t="s">
        <v>61</v>
      </c>
      <c r="E129" s="88" t="s">
        <v>62</v>
      </c>
      <c r="F129" s="88" t="s">
        <v>16</v>
      </c>
      <c r="G129" s="59" t="s">
        <v>17</v>
      </c>
      <c r="H129" s="89" t="s">
        <v>18</v>
      </c>
      <c r="I129" s="89" t="s">
        <v>63</v>
      </c>
      <c r="J129" s="89" t="s">
        <v>31</v>
      </c>
    </row>
    <row r="130" ht="14.4" customHeight="1">
      <c r="A130" s="19" t="n">
        <v>44980</v>
      </c>
      <c r="B130" s="88" t="s">
        <v>14</v>
      </c>
      <c r="C130" s="59" t="n">
        <v>50</v>
      </c>
      <c r="D130" s="81" t="s">
        <v>54</v>
      </c>
      <c r="E130" s="88" t="s">
        <v>55</v>
      </c>
      <c r="F130" s="88" t="s">
        <v>44</v>
      </c>
      <c r="G130" s="59" t="s">
        <v>17</v>
      </c>
      <c r="H130" s="89" t="s">
        <v>18</v>
      </c>
      <c r="I130" s="89" t="s">
        <v>56</v>
      </c>
      <c r="J130" s="89" t="s">
        <v>31</v>
      </c>
    </row>
    <row r="131" ht="14.4" customHeight="1">
      <c r="A131" s="19" t="n">
        <v>44980</v>
      </c>
      <c r="B131" s="88" t="s">
        <v>14</v>
      </c>
      <c r="C131" s="59" t="n">
        <v>48</v>
      </c>
      <c r="D131" s="81" t="s">
        <v>79</v>
      </c>
      <c r="E131" s="88" t="s">
        <v>80</v>
      </c>
      <c r="F131" s="88" t="s">
        <v>81</v>
      </c>
      <c r="G131" s="59" t="s">
        <v>17</v>
      </c>
      <c r="H131" s="89" t="s">
        <v>18</v>
      </c>
      <c r="I131" s="89" t="s">
        <v>82</v>
      </c>
      <c r="J131" s="89" t="s">
        <v>31</v>
      </c>
    </row>
    <row r="132" ht="14.4" customHeight="1">
      <c r="A132" s="19" t="n">
        <v>44980</v>
      </c>
      <c r="B132" s="88" t="s">
        <v>14</v>
      </c>
      <c r="C132" s="59" t="n">
        <v>22</v>
      </c>
      <c r="D132" s="81" t="s">
        <v>42</v>
      </c>
      <c r="E132" s="92" t="s">
        <v>43</v>
      </c>
      <c r="F132" s="88" t="s">
        <v>44</v>
      </c>
      <c r="G132" s="88" t="s">
        <v>17</v>
      </c>
      <c r="H132" s="89" t="s">
        <v>18</v>
      </c>
      <c r="I132" s="89" t="s">
        <v>45</v>
      </c>
      <c r="J132" s="89" t="s">
        <v>31</v>
      </c>
    </row>
    <row r="133" ht="14.4" customHeight="1">
      <c r="A133" s="19" t="n">
        <v>44980</v>
      </c>
      <c r="B133" s="88" t="s">
        <v>14</v>
      </c>
      <c r="C133" s="59" t="n">
        <v>36</v>
      </c>
      <c r="D133" s="81" t="s">
        <v>79</v>
      </c>
      <c r="E133" s="88" t="s">
        <v>80</v>
      </c>
      <c r="F133" s="88" t="s">
        <v>81</v>
      </c>
      <c r="G133" s="59" t="s">
        <v>17</v>
      </c>
      <c r="H133" s="89" t="s">
        <v>18</v>
      </c>
      <c r="I133" s="89" t="s">
        <v>82</v>
      </c>
      <c r="J133" s="89" t="s">
        <v>31</v>
      </c>
    </row>
    <row r="134" ht="14.4" customHeight="1">
      <c r="A134" s="19" t="n">
        <v>44980</v>
      </c>
      <c r="B134" s="88" t="s">
        <v>14</v>
      </c>
      <c r="C134" s="59" t="n">
        <v>55</v>
      </c>
      <c r="D134" s="81" t="s">
        <v>51</v>
      </c>
      <c r="E134" s="88" t="s">
        <v>52</v>
      </c>
      <c r="F134" s="88" t="s">
        <v>44</v>
      </c>
      <c r="G134" s="59" t="s">
        <v>17</v>
      </c>
      <c r="H134" s="89" t="s">
        <v>18</v>
      </c>
      <c r="I134" s="89" t="s">
        <v>91</v>
      </c>
      <c r="J134" s="89" t="s">
        <v>31</v>
      </c>
    </row>
    <row r="135" ht="14.4" customHeight="1">
      <c r="A135" s="19" t="n">
        <v>44980</v>
      </c>
      <c r="B135" s="88" t="s">
        <v>14</v>
      </c>
      <c r="C135" s="59" t="n">
        <v>49</v>
      </c>
      <c r="D135" s="81" t="s">
        <v>51</v>
      </c>
      <c r="E135" s="88" t="s">
        <v>111</v>
      </c>
      <c r="F135" s="88" t="s">
        <v>16</v>
      </c>
      <c r="G135" s="59" t="s">
        <v>17</v>
      </c>
      <c r="H135" s="89" t="s">
        <v>18</v>
      </c>
      <c r="I135" s="89" t="s">
        <v>112</v>
      </c>
      <c r="J135" s="89" t="s">
        <v>31</v>
      </c>
    </row>
    <row r="136" ht="14.4" customHeight="1">
      <c r="A136" s="19" t="n">
        <v>44980</v>
      </c>
      <c r="B136" s="88" t="s">
        <v>14</v>
      </c>
      <c r="C136" s="59" t="n">
        <v>19</v>
      </c>
      <c r="D136" s="81" t="s">
        <v>39</v>
      </c>
      <c r="E136" s="88" t="s">
        <v>22</v>
      </c>
      <c r="F136" s="88" t="s">
        <v>23</v>
      </c>
      <c r="G136" s="59" t="s">
        <v>24</v>
      </c>
      <c r="H136" s="89" t="s">
        <v>18</v>
      </c>
      <c r="I136" s="89" t="s">
        <v>25</v>
      </c>
      <c r="J136" s="89" t="s">
        <v>26</v>
      </c>
    </row>
    <row r="137" ht="14.4" customHeight="1">
      <c r="A137" s="19" t="n">
        <v>44980</v>
      </c>
      <c r="B137" s="88" t="s">
        <v>14</v>
      </c>
      <c r="C137" s="59" t="n">
        <v>35</v>
      </c>
      <c r="D137" s="81" t="s">
        <v>3</v>
      </c>
      <c r="E137" s="92" t="s">
        <v>27</v>
      </c>
      <c r="F137" s="59" t="s">
        <v>16</v>
      </c>
      <c r="G137" s="59" t="s">
        <v>17</v>
      </c>
      <c r="H137" s="89" t="s">
        <v>18</v>
      </c>
      <c r="I137" s="89" t="s">
        <v>19</v>
      </c>
      <c r="J137" s="89" t="s">
        <v>28</v>
      </c>
    </row>
    <row r="138" ht="14.4" customHeight="1">
      <c r="A138" s="19" t="n">
        <v>44980</v>
      </c>
      <c r="B138" s="88" t="s">
        <v>14</v>
      </c>
      <c r="C138" s="59" t="n">
        <v>39</v>
      </c>
      <c r="D138" s="81" t="s">
        <v>54</v>
      </c>
      <c r="E138" s="88" t="s">
        <v>55</v>
      </c>
      <c r="F138" s="88" t="s">
        <v>44</v>
      </c>
      <c r="G138" s="59" t="s">
        <v>17</v>
      </c>
      <c r="H138" s="89" t="s">
        <v>18</v>
      </c>
      <c r="I138" s="89" t="s">
        <v>56</v>
      </c>
      <c r="J138" s="89" t="s">
        <v>31</v>
      </c>
    </row>
    <row r="139" ht="14.4" customHeight="1">
      <c r="A139" s="19" t="n">
        <v>44980</v>
      </c>
      <c r="B139" s="88" t="s">
        <v>14</v>
      </c>
      <c r="C139" s="59" t="n">
        <v>14</v>
      </c>
      <c r="D139" s="81" t="s">
        <v>35</v>
      </c>
      <c r="E139" s="88" t="s">
        <v>36</v>
      </c>
      <c r="F139" s="88" t="s">
        <v>16</v>
      </c>
      <c r="G139" s="59" t="s">
        <v>17</v>
      </c>
      <c r="H139" s="89" t="s">
        <v>18</v>
      </c>
      <c r="I139" s="89" t="s">
        <v>100</v>
      </c>
      <c r="J139" s="89" t="s">
        <v>71</v>
      </c>
    </row>
    <row r="140" ht="14.4" customHeight="1">
      <c r="A140" s="19" t="n">
        <v>44980</v>
      </c>
      <c r="B140" s="88" t="s">
        <v>14</v>
      </c>
      <c r="C140" s="59" t="n">
        <v>53</v>
      </c>
      <c r="D140" s="81" t="s">
        <v>35</v>
      </c>
      <c r="E140" s="88" t="s">
        <v>36</v>
      </c>
      <c r="F140" s="88" t="s">
        <v>16</v>
      </c>
      <c r="G140" s="59" t="s">
        <v>17</v>
      </c>
      <c r="H140" s="89" t="s">
        <v>18</v>
      </c>
      <c r="I140" s="89" t="s">
        <v>100</v>
      </c>
      <c r="J140" s="89" t="s">
        <v>71</v>
      </c>
    </row>
    <row r="141" ht="14.4" customHeight="1">
      <c r="A141" s="19" t="n">
        <v>44980</v>
      </c>
      <c r="B141" s="88" t="s">
        <v>14</v>
      </c>
      <c r="C141" s="59" t="n">
        <v>22</v>
      </c>
      <c r="D141" s="81" t="s">
        <v>42</v>
      </c>
      <c r="E141" s="92" t="s">
        <v>43</v>
      </c>
      <c r="F141" s="88" t="s">
        <v>44</v>
      </c>
      <c r="G141" s="59" t="s">
        <v>17</v>
      </c>
      <c r="H141" s="89" t="s">
        <v>18</v>
      </c>
      <c r="I141" s="89" t="s">
        <v>45</v>
      </c>
      <c r="J141" s="89" t="s">
        <v>31</v>
      </c>
    </row>
    <row r="142" ht="14.4" customHeight="1">
      <c r="A142" s="19" t="n">
        <v>44980</v>
      </c>
      <c r="B142" s="88" t="s">
        <v>14</v>
      </c>
      <c r="C142" s="59" t="n">
        <v>22</v>
      </c>
      <c r="D142" s="81" t="s">
        <v>42</v>
      </c>
      <c r="E142" s="92" t="s">
        <v>43</v>
      </c>
      <c r="F142" s="88" t="s">
        <v>44</v>
      </c>
      <c r="G142" s="59" t="s">
        <v>17</v>
      </c>
      <c r="H142" s="89" t="s">
        <v>18</v>
      </c>
      <c r="I142" s="89" t="s">
        <v>45</v>
      </c>
      <c r="J142" s="89" t="s">
        <v>31</v>
      </c>
    </row>
    <row r="143" ht="14.4" customHeight="1">
      <c r="A143" s="19"/>
      <c r="B143" s="88"/>
      <c r="H143" s="89"/>
      <c r="I143" s="89"/>
      <c r="J143" s="89"/>
    </row>
    <row r="144" ht="14.4" customHeight="1">
      <c r="A144" s="19" t="n">
        <v>44981.000011041666</v>
      </c>
      <c r="B144" s="88" t="s">
        <v>14</v>
      </c>
      <c r="C144" s="59" t="n">
        <v>40</v>
      </c>
      <c r="D144" s="81" t="s">
        <v>61</v>
      </c>
      <c r="E144" s="59" t="s">
        <v>62</v>
      </c>
      <c r="F144" s="59" t="s">
        <v>16</v>
      </c>
      <c r="G144" s="59" t="s">
        <v>17</v>
      </c>
      <c r="H144" s="89" t="s">
        <v>18</v>
      </c>
      <c r="I144" s="89" t="s">
        <v>63</v>
      </c>
      <c r="J144" s="89" t="s">
        <v>31</v>
      </c>
    </row>
    <row r="145" ht="14.4" customHeight="1">
      <c r="A145" s="19" t="n">
        <v>44981.000011041666</v>
      </c>
      <c r="B145" s="88" t="s">
        <v>14</v>
      </c>
      <c r="C145" s="59" t="n">
        <v>15</v>
      </c>
      <c r="D145" s="81" t="s">
        <v>113</v>
      </c>
      <c r="E145" s="59" t="s">
        <v>114</v>
      </c>
      <c r="F145" s="88" t="s">
        <v>23</v>
      </c>
      <c r="H145" s="89" t="s">
        <v>18</v>
      </c>
      <c r="I145" s="89" t="s">
        <v>25</v>
      </c>
      <c r="J145" s="89" t="s">
        <v>31</v>
      </c>
    </row>
    <row r="146" ht="14.4" customHeight="1">
      <c r="A146" s="19" t="n">
        <v>44981.000011041666</v>
      </c>
      <c r="B146" s="88" t="s">
        <v>14</v>
      </c>
      <c r="C146" s="59" t="n">
        <v>38</v>
      </c>
      <c r="D146" s="81" t="s">
        <v>39</v>
      </c>
      <c r="E146" s="59" t="s">
        <v>22</v>
      </c>
      <c r="F146" s="88" t="s">
        <v>23</v>
      </c>
      <c r="H146" s="89" t="s">
        <v>18</v>
      </c>
      <c r="I146" s="89" t="s">
        <v>25</v>
      </c>
      <c r="J146" s="89" t="s">
        <v>31</v>
      </c>
    </row>
    <row r="147" ht="14.4" customHeight="1">
      <c r="A147" s="19" t="n">
        <v>44981.000011041666</v>
      </c>
      <c r="B147" s="88" t="s">
        <v>14</v>
      </c>
      <c r="C147" s="59" t="n">
        <v>61</v>
      </c>
      <c r="D147" s="81" t="s">
        <v>54</v>
      </c>
      <c r="E147" s="88" t="s">
        <v>55</v>
      </c>
      <c r="F147" s="88" t="s">
        <v>44</v>
      </c>
      <c r="G147" s="88" t="s">
        <v>17</v>
      </c>
      <c r="H147" s="89" t="s">
        <v>18</v>
      </c>
      <c r="I147" s="89" t="s">
        <v>63</v>
      </c>
      <c r="J147" s="89" t="s">
        <v>31</v>
      </c>
    </row>
    <row r="148" ht="14.4" customHeight="1">
      <c r="A148" s="19" t="n">
        <v>44981.000011041666</v>
      </c>
      <c r="B148" s="88" t="s">
        <v>14</v>
      </c>
      <c r="C148" s="59" t="n">
        <v>53</v>
      </c>
      <c r="D148" s="81" t="s">
        <v>54</v>
      </c>
      <c r="E148" s="59" t="s">
        <v>55</v>
      </c>
      <c r="F148" s="59" t="s">
        <v>23</v>
      </c>
      <c r="G148" s="59" t="s">
        <v>17</v>
      </c>
      <c r="H148" s="89" t="s">
        <v>18</v>
      </c>
      <c r="I148" s="89" t="s">
        <v>91</v>
      </c>
      <c r="J148" s="89" t="s">
        <v>31</v>
      </c>
    </row>
    <row r="149" ht="14.4" customHeight="1">
      <c r="A149" s="19" t="n">
        <v>44981.0000110417</v>
      </c>
      <c r="B149" s="88" t="s">
        <v>14</v>
      </c>
      <c r="C149" s="59" t="n">
        <v>33</v>
      </c>
      <c r="D149" s="81" t="s">
        <v>3</v>
      </c>
      <c r="E149" s="59" t="s">
        <v>27</v>
      </c>
      <c r="F149" s="59" t="s">
        <v>16</v>
      </c>
      <c r="G149" s="59" t="s">
        <v>17</v>
      </c>
      <c r="H149" s="89" t="s">
        <v>18</v>
      </c>
      <c r="I149" s="89" t="s">
        <v>19</v>
      </c>
      <c r="J149" s="89" t="s">
        <v>28</v>
      </c>
    </row>
    <row r="150" ht="14.4" customHeight="1">
      <c r="A150" s="19" t="n">
        <v>44981.0000110417</v>
      </c>
      <c r="B150" s="88" t="s">
        <v>14</v>
      </c>
      <c r="C150" s="59" t="n">
        <v>53</v>
      </c>
      <c r="D150" s="81" t="s">
        <v>115</v>
      </c>
      <c r="E150" s="59" t="s">
        <v>104</v>
      </c>
      <c r="F150" s="59" t="s">
        <v>44</v>
      </c>
      <c r="G150" s="59" t="s">
        <v>17</v>
      </c>
      <c r="H150" s="89" t="s">
        <v>18</v>
      </c>
      <c r="I150" s="82" t="s">
        <v>116</v>
      </c>
      <c r="J150" s="89" t="s">
        <v>28</v>
      </c>
    </row>
    <row r="151" ht="14.4" customHeight="1">
      <c r="A151" s="19" t="n">
        <v>44981.0000110417</v>
      </c>
      <c r="B151" s="88" t="s">
        <v>14</v>
      </c>
      <c r="C151" s="59" t="n">
        <v>39</v>
      </c>
      <c r="D151" s="81" t="s">
        <v>39</v>
      </c>
      <c r="E151" s="59" t="s">
        <v>22</v>
      </c>
      <c r="F151" s="59" t="s">
        <v>23</v>
      </c>
      <c r="G151" s="59" t="s">
        <v>17</v>
      </c>
      <c r="H151" s="89" t="s">
        <v>18</v>
      </c>
      <c r="I151" s="89" t="s">
        <v>25</v>
      </c>
      <c r="J151" s="89" t="s">
        <v>31</v>
      </c>
    </row>
    <row r="152" ht="14.4" customHeight="1">
      <c r="A152" s="19" t="n">
        <v>44981.0000110417</v>
      </c>
      <c r="B152" s="88" t="s">
        <v>14</v>
      </c>
      <c r="C152" s="59" t="n">
        <v>51</v>
      </c>
      <c r="D152" s="81" t="s">
        <v>68</v>
      </c>
      <c r="E152" s="59" t="s">
        <v>117</v>
      </c>
      <c r="F152" s="59" t="s">
        <v>44</v>
      </c>
      <c r="G152" s="59" t="s">
        <v>17</v>
      </c>
      <c r="H152" s="89" t="s">
        <v>18</v>
      </c>
      <c r="I152" s="89" t="s">
        <v>56</v>
      </c>
      <c r="J152" s="89" t="s">
        <v>31</v>
      </c>
    </row>
    <row r="153" ht="14.4" customHeight="1">
      <c r="A153" s="19" t="n">
        <v>44981.0000110417</v>
      </c>
      <c r="B153" s="88" t="s">
        <v>14</v>
      </c>
      <c r="C153" s="59" t="n">
        <v>56</v>
      </c>
      <c r="D153" s="81" t="s">
        <v>54</v>
      </c>
      <c r="E153" s="59" t="s">
        <v>55</v>
      </c>
      <c r="F153" s="59" t="s">
        <v>23</v>
      </c>
      <c r="G153" s="88" t="s">
        <v>17</v>
      </c>
      <c r="H153" s="89" t="s">
        <v>18</v>
      </c>
      <c r="I153" s="89" t="s">
        <v>19</v>
      </c>
      <c r="J153" s="89" t="s">
        <v>28</v>
      </c>
    </row>
    <row r="154" ht="14.4" customHeight="1">
      <c r="A154" s="19" t="n">
        <v>44981.0000110417</v>
      </c>
      <c r="B154" s="88" t="s">
        <v>14</v>
      </c>
      <c r="C154" s="59" t="n">
        <v>67</v>
      </c>
      <c r="D154" s="81" t="s">
        <v>96</v>
      </c>
      <c r="E154" s="59" t="s">
        <v>47</v>
      </c>
      <c r="F154" s="59" t="s">
        <v>23</v>
      </c>
      <c r="G154" s="88" t="s">
        <v>24</v>
      </c>
      <c r="H154" s="89" t="s">
        <v>18</v>
      </c>
      <c r="I154" s="89" t="s">
        <v>118</v>
      </c>
      <c r="J154" s="89" t="s">
        <v>50</v>
      </c>
    </row>
    <row r="155" ht="14.4" customHeight="1">
      <c r="A155" s="19" t="n">
        <v>44981.0000110417</v>
      </c>
      <c r="B155" s="88" t="s">
        <v>14</v>
      </c>
      <c r="C155" s="59" t="n">
        <v>61</v>
      </c>
      <c r="D155" s="81" t="s">
        <v>96</v>
      </c>
      <c r="E155" s="59" t="s">
        <v>47</v>
      </c>
      <c r="F155" s="88" t="s">
        <v>23</v>
      </c>
      <c r="G155" s="88" t="s">
        <v>24</v>
      </c>
      <c r="H155" s="89" t="s">
        <v>18</v>
      </c>
      <c r="I155" s="89" t="s">
        <v>118</v>
      </c>
      <c r="J155" s="89" t="s">
        <v>50</v>
      </c>
    </row>
    <row r="156" ht="14.4" customHeight="1">
      <c r="A156" s="19" t="n">
        <v>44981.0000110417</v>
      </c>
      <c r="B156" s="88" t="s">
        <v>14</v>
      </c>
      <c r="C156" s="59" t="n">
        <v>67</v>
      </c>
      <c r="D156" s="81" t="s">
        <v>46</v>
      </c>
      <c r="E156" s="59" t="s">
        <v>47</v>
      </c>
      <c r="F156" s="88" t="s">
        <v>23</v>
      </c>
      <c r="G156" s="88" t="s">
        <v>24</v>
      </c>
      <c r="H156" s="89" t="s">
        <v>18</v>
      </c>
      <c r="I156" s="89" t="s">
        <v>118</v>
      </c>
      <c r="J156" s="89" t="s">
        <v>50</v>
      </c>
    </row>
    <row r="157" ht="14.4" customHeight="1">
      <c r="A157" s="19" t="n">
        <v>44981.0000110417</v>
      </c>
      <c r="B157" s="88" t="s">
        <v>14</v>
      </c>
      <c r="C157" s="59" t="n">
        <v>52</v>
      </c>
      <c r="D157" s="81" t="s">
        <v>54</v>
      </c>
      <c r="E157" s="59" t="s">
        <v>55</v>
      </c>
      <c r="F157" s="59" t="s">
        <v>23</v>
      </c>
      <c r="G157" s="88" t="s">
        <v>17</v>
      </c>
      <c r="H157" s="89" t="s">
        <v>18</v>
      </c>
      <c r="I157" s="89" t="s">
        <v>119</v>
      </c>
      <c r="J157" s="89" t="s">
        <v>28</v>
      </c>
    </row>
    <row r="158" ht="14.4" customHeight="1">
      <c r="A158" s="19" t="n">
        <v>44981.0000110417</v>
      </c>
      <c r="B158" s="88" t="s">
        <v>14</v>
      </c>
      <c r="C158" s="59" t="n">
        <v>33</v>
      </c>
      <c r="D158" s="81" t="s">
        <v>54</v>
      </c>
      <c r="E158" s="59" t="s">
        <v>55</v>
      </c>
      <c r="F158" s="59" t="s">
        <v>23</v>
      </c>
      <c r="G158" s="88" t="s">
        <v>17</v>
      </c>
      <c r="H158" s="89" t="s">
        <v>18</v>
      </c>
      <c r="I158" s="89" t="s">
        <v>119</v>
      </c>
      <c r="J158" s="89" t="s">
        <v>28</v>
      </c>
    </row>
    <row r="159" ht="14.4" customHeight="1">
      <c r="A159" s="19" t="n">
        <v>44981.0000110417</v>
      </c>
      <c r="B159" s="88" t="s">
        <v>14</v>
      </c>
      <c r="C159" s="59" t="n">
        <v>17</v>
      </c>
      <c r="D159" s="81" t="s">
        <v>68</v>
      </c>
      <c r="E159" s="59" t="s">
        <v>117</v>
      </c>
      <c r="F159" s="59" t="s">
        <v>16</v>
      </c>
      <c r="G159" s="88" t="s">
        <v>17</v>
      </c>
      <c r="H159" s="89" t="s">
        <v>18</v>
      </c>
      <c r="I159" s="89" t="s">
        <v>91</v>
      </c>
      <c r="J159" s="89" t="s">
        <v>28</v>
      </c>
    </row>
    <row r="160" ht="14.4" customHeight="1">
      <c r="A160" s="19" t="n">
        <v>44981.0000110417</v>
      </c>
      <c r="B160" s="88" t="s">
        <v>14</v>
      </c>
      <c r="C160" s="59" t="n">
        <v>50</v>
      </c>
      <c r="D160" s="81" t="s">
        <v>35</v>
      </c>
      <c r="E160" s="59" t="s">
        <v>36</v>
      </c>
      <c r="F160" s="59" t="s">
        <v>23</v>
      </c>
      <c r="G160" s="88" t="s">
        <v>24</v>
      </c>
      <c r="H160" s="89" t="s">
        <v>18</v>
      </c>
      <c r="I160" s="82" t="s">
        <v>120</v>
      </c>
      <c r="J160" s="89" t="s">
        <v>50</v>
      </c>
    </row>
    <row r="161" ht="14.4" customHeight="1">
      <c r="A161" s="19" t="n">
        <v>44981.0000110417</v>
      </c>
      <c r="B161" s="88" t="s">
        <v>14</v>
      </c>
      <c r="C161" s="59" t="n">
        <v>14</v>
      </c>
      <c r="D161" s="81" t="s">
        <v>54</v>
      </c>
      <c r="E161" s="59" t="s">
        <v>55</v>
      </c>
      <c r="F161" s="59" t="s">
        <v>44</v>
      </c>
      <c r="G161" s="59" t="s">
        <v>17</v>
      </c>
      <c r="H161" s="89" t="s">
        <v>18</v>
      </c>
      <c r="I161" s="89" t="s">
        <v>56</v>
      </c>
      <c r="J161" s="89" t="s">
        <v>31</v>
      </c>
    </row>
    <row r="162" ht="14.4" customHeight="1">
      <c r="A162" s="19" t="n">
        <v>44981.0000110417</v>
      </c>
      <c r="B162" s="88" t="s">
        <v>14</v>
      </c>
      <c r="C162" s="59" t="n">
        <v>32</v>
      </c>
      <c r="D162" s="81" t="s">
        <v>51</v>
      </c>
      <c r="E162" s="59" t="s">
        <v>52</v>
      </c>
      <c r="F162" s="59" t="s">
        <v>44</v>
      </c>
      <c r="G162" s="59" t="s">
        <v>17</v>
      </c>
      <c r="H162" s="89" t="s">
        <v>18</v>
      </c>
      <c r="I162" s="82" t="s">
        <v>45</v>
      </c>
      <c r="J162" s="89" t="s">
        <v>31</v>
      </c>
    </row>
    <row r="163" ht="14.4" customHeight="1">
      <c r="A163" s="19" t="n">
        <v>44981.0000110417</v>
      </c>
      <c r="B163" s="88" t="s">
        <v>14</v>
      </c>
      <c r="C163" s="59" t="n">
        <v>67</v>
      </c>
      <c r="D163" s="81" t="s">
        <v>61</v>
      </c>
      <c r="E163" s="59" t="s">
        <v>121</v>
      </c>
      <c r="F163" s="59" t="s">
        <v>16</v>
      </c>
      <c r="G163" s="88" t="s">
        <v>17</v>
      </c>
      <c r="H163" s="89" t="s">
        <v>18</v>
      </c>
      <c r="I163" s="89" t="s">
        <v>63</v>
      </c>
      <c r="J163" s="89" t="s">
        <v>31</v>
      </c>
    </row>
    <row r="164" ht="14.4" customHeight="1">
      <c r="A164" s="19" t="n">
        <v>44981.0000110417</v>
      </c>
      <c r="B164" s="88" t="s">
        <v>14</v>
      </c>
      <c r="C164" s="59" t="n">
        <v>47</v>
      </c>
      <c r="D164" s="81" t="s">
        <v>54</v>
      </c>
      <c r="E164" s="59" t="s">
        <v>55</v>
      </c>
      <c r="F164" s="59" t="s">
        <v>44</v>
      </c>
      <c r="G164" s="88" t="s">
        <v>17</v>
      </c>
      <c r="H164" s="89" t="s">
        <v>18</v>
      </c>
      <c r="I164" s="89" t="s">
        <v>56</v>
      </c>
      <c r="J164" s="89" t="s">
        <v>31</v>
      </c>
    </row>
    <row r="165" ht="14.4" customHeight="1">
      <c r="A165" s="19" t="n">
        <v>44981.0000110417</v>
      </c>
      <c r="B165" s="88" t="s">
        <v>14</v>
      </c>
      <c r="C165" s="59" t="n">
        <v>18</v>
      </c>
      <c r="D165" s="81" t="s">
        <v>96</v>
      </c>
      <c r="E165" s="59" t="s">
        <v>47</v>
      </c>
      <c r="F165" s="59" t="s">
        <v>23</v>
      </c>
      <c r="G165" s="88" t="s">
        <v>24</v>
      </c>
      <c r="H165" s="89" t="s">
        <v>18</v>
      </c>
      <c r="I165" s="89" t="s">
        <v>118</v>
      </c>
      <c r="J165" s="89" t="s">
        <v>50</v>
      </c>
    </row>
    <row r="166" ht="14.4" customHeight="1">
      <c r="A166" s="19" t="n">
        <v>44981.0000110417</v>
      </c>
      <c r="B166" s="88" t="s">
        <v>14</v>
      </c>
      <c r="C166" s="59" t="n">
        <v>45</v>
      </c>
      <c r="D166" s="81" t="s">
        <v>35</v>
      </c>
      <c r="E166" s="59" t="s">
        <v>36</v>
      </c>
      <c r="F166" s="59" t="s">
        <v>16</v>
      </c>
      <c r="G166" s="88" t="s">
        <v>17</v>
      </c>
      <c r="H166" s="89" t="s">
        <v>18</v>
      </c>
      <c r="I166" s="82" t="s">
        <v>122</v>
      </c>
      <c r="J166" s="89" t="s">
        <v>50</v>
      </c>
    </row>
    <row r="167" ht="14.4" customHeight="1">
      <c r="A167" s="19" t="n">
        <v>44981.0000110417</v>
      </c>
      <c r="B167" s="88" t="s">
        <v>14</v>
      </c>
      <c r="C167" s="59" t="n">
        <v>14</v>
      </c>
      <c r="D167" s="81" t="s">
        <v>35</v>
      </c>
      <c r="E167" s="88" t="s">
        <v>36</v>
      </c>
      <c r="F167" s="59" t="s">
        <v>16</v>
      </c>
      <c r="G167" s="88" t="s">
        <v>17</v>
      </c>
      <c r="H167" s="89" t="s">
        <v>18</v>
      </c>
      <c r="I167" s="89" t="s">
        <v>100</v>
      </c>
      <c r="J167" s="89" t="s">
        <v>31</v>
      </c>
    </row>
    <row r="168" ht="14.4" customHeight="1">
      <c r="A168" s="19" t="n">
        <v>44981.0000110417</v>
      </c>
      <c r="B168" s="88" t="s">
        <v>14</v>
      </c>
      <c r="C168" s="59" t="n">
        <v>20</v>
      </c>
      <c r="D168" s="81" t="s">
        <v>35</v>
      </c>
      <c r="E168" s="88" t="s">
        <v>36</v>
      </c>
      <c r="F168" s="59" t="s">
        <v>23</v>
      </c>
      <c r="G168" s="59" t="s">
        <v>17</v>
      </c>
      <c r="H168" s="89" t="s">
        <v>18</v>
      </c>
      <c r="I168" s="82" t="s">
        <v>123</v>
      </c>
      <c r="J168" s="89" t="s">
        <v>71</v>
      </c>
    </row>
    <row r="169" ht="14.4" customHeight="1">
      <c r="A169" s="19" t="n">
        <v>44981.0000110417</v>
      </c>
      <c r="B169" s="88" t="s">
        <v>14</v>
      </c>
      <c r="C169" s="59" t="n">
        <v>45</v>
      </c>
      <c r="D169" s="81" t="s">
        <v>46</v>
      </c>
      <c r="E169" s="59" t="s">
        <v>47</v>
      </c>
      <c r="F169" s="59" t="s">
        <v>48</v>
      </c>
      <c r="G169" s="88" t="s">
        <v>24</v>
      </c>
      <c r="H169" s="89" t="s">
        <v>18</v>
      </c>
      <c r="I169" s="82" t="s">
        <v>76</v>
      </c>
      <c r="J169" s="89" t="s">
        <v>50</v>
      </c>
    </row>
    <row r="170" ht="14.4" customHeight="1">
      <c r="A170" s="19" t="n">
        <v>44981.0000110417</v>
      </c>
      <c r="B170" s="88" t="s">
        <v>14</v>
      </c>
      <c r="C170" s="59" t="n">
        <v>51</v>
      </c>
      <c r="D170" s="81" t="s">
        <v>96</v>
      </c>
      <c r="E170" s="59" t="s">
        <v>47</v>
      </c>
      <c r="F170" s="59" t="s">
        <v>23</v>
      </c>
      <c r="G170" s="88" t="s">
        <v>24</v>
      </c>
      <c r="H170" s="89" t="s">
        <v>18</v>
      </c>
      <c r="I170" s="82" t="s">
        <v>124</v>
      </c>
      <c r="J170" s="89" t="s">
        <v>50</v>
      </c>
    </row>
    <row r="171" ht="14.4" customHeight="1">
      <c r="A171" s="19" t="n">
        <v>44981.0000110417</v>
      </c>
      <c r="B171" s="88" t="s">
        <v>14</v>
      </c>
      <c r="C171" s="59" t="n">
        <v>59</v>
      </c>
      <c r="D171" s="81" t="s">
        <v>35</v>
      </c>
      <c r="E171" s="88" t="s">
        <v>36</v>
      </c>
      <c r="F171" s="59" t="s">
        <v>16</v>
      </c>
      <c r="G171" s="88" t="s">
        <v>24</v>
      </c>
      <c r="H171" s="89" t="s">
        <v>18</v>
      </c>
      <c r="I171" s="82" t="s">
        <v>125</v>
      </c>
      <c r="J171" s="89" t="s">
        <v>50</v>
      </c>
    </row>
    <row r="172" ht="14.4" customHeight="1">
      <c r="A172" s="19" t="n">
        <v>44981.0000110417</v>
      </c>
      <c r="B172" s="88" t="s">
        <v>14</v>
      </c>
      <c r="C172" s="59" t="n">
        <v>45</v>
      </c>
      <c r="D172" s="81" t="s">
        <v>35</v>
      </c>
      <c r="E172" s="88" t="s">
        <v>36</v>
      </c>
      <c r="F172" s="59" t="s">
        <v>44</v>
      </c>
      <c r="G172" s="88" t="s">
        <v>17</v>
      </c>
      <c r="H172" s="89" t="s">
        <v>18</v>
      </c>
      <c r="I172" s="82" t="s">
        <v>122</v>
      </c>
      <c r="J172" s="89" t="s">
        <v>50</v>
      </c>
    </row>
    <row r="173" ht="14.4" customHeight="1">
      <c r="A173" s="19" t="n">
        <v>44981.0000110417</v>
      </c>
      <c r="B173" s="88" t="s">
        <v>14</v>
      </c>
      <c r="C173" s="59" t="n">
        <v>42</v>
      </c>
      <c r="D173" s="81" t="s">
        <v>96</v>
      </c>
      <c r="E173" s="59" t="s">
        <v>47</v>
      </c>
      <c r="F173" s="59" t="s">
        <v>23</v>
      </c>
      <c r="G173" s="88" t="s">
        <v>24</v>
      </c>
      <c r="H173" s="89" t="s">
        <v>18</v>
      </c>
      <c r="I173" s="89" t="s">
        <v>118</v>
      </c>
      <c r="J173" s="89" t="s">
        <v>50</v>
      </c>
    </row>
    <row r="174" ht="14.4" customHeight="1">
      <c r="A174" s="19" t="n">
        <v>44981.0000110417</v>
      </c>
      <c r="B174" s="88" t="s">
        <v>14</v>
      </c>
      <c r="C174" s="59" t="n">
        <v>40</v>
      </c>
      <c r="D174" s="81" t="s">
        <v>96</v>
      </c>
      <c r="E174" s="88" t="s">
        <v>47</v>
      </c>
      <c r="F174" s="59" t="s">
        <v>23</v>
      </c>
      <c r="G174" s="88" t="s">
        <v>24</v>
      </c>
      <c r="H174" s="89" t="s">
        <v>18</v>
      </c>
      <c r="I174" s="89" t="s">
        <v>124</v>
      </c>
      <c r="J174" s="89" t="s">
        <v>50</v>
      </c>
    </row>
    <row r="175" ht="14.4" customHeight="1">
      <c r="A175" s="19" t="n">
        <v>44981.0000110417</v>
      </c>
      <c r="B175" s="88" t="s">
        <v>14</v>
      </c>
      <c r="C175" s="59" t="n">
        <v>49</v>
      </c>
      <c r="D175" s="81" t="s">
        <v>113</v>
      </c>
      <c r="E175" s="59" t="s">
        <v>114</v>
      </c>
      <c r="F175" s="59" t="s">
        <v>16</v>
      </c>
      <c r="G175" s="88" t="s">
        <v>17</v>
      </c>
      <c r="H175" s="89" t="s">
        <v>18</v>
      </c>
      <c r="I175" s="82" t="s">
        <v>126</v>
      </c>
      <c r="J175" s="89" t="s">
        <v>50</v>
      </c>
    </row>
    <row r="176" ht="14.4" customHeight="1">
      <c r="A176" s="19" t="n">
        <v>44981.0000110417</v>
      </c>
      <c r="B176" s="88" t="s">
        <v>14</v>
      </c>
      <c r="C176" s="59" t="n">
        <v>29</v>
      </c>
      <c r="D176" s="81" t="s">
        <v>92</v>
      </c>
      <c r="E176" s="59" t="s">
        <v>127</v>
      </c>
      <c r="F176" s="59" t="s">
        <v>48</v>
      </c>
      <c r="G176" s="88" t="s">
        <v>24</v>
      </c>
      <c r="H176" s="89" t="s">
        <v>18</v>
      </c>
      <c r="I176" s="82" t="s">
        <v>128</v>
      </c>
      <c r="J176" s="89" t="s">
        <v>50</v>
      </c>
    </row>
    <row r="177" ht="14.4" customHeight="1">
      <c r="A177" s="19" t="n">
        <v>44981.0000110417</v>
      </c>
      <c r="B177" s="88" t="s">
        <v>14</v>
      </c>
      <c r="C177" s="59" t="n">
        <v>50</v>
      </c>
      <c r="D177" s="81" t="s">
        <v>96</v>
      </c>
      <c r="E177" s="59" t="s">
        <v>47</v>
      </c>
      <c r="F177" s="59" t="s">
        <v>16</v>
      </c>
      <c r="G177" s="88" t="s">
        <v>24</v>
      </c>
      <c r="H177" s="89" t="s">
        <v>18</v>
      </c>
      <c r="I177" s="82" t="s">
        <v>129</v>
      </c>
      <c r="J177" s="89" t="s">
        <v>50</v>
      </c>
    </row>
    <row r="178" ht="14.4" customHeight="1">
      <c r="A178" s="19" t="n">
        <v>44981.0000110417</v>
      </c>
      <c r="B178" s="88" t="s">
        <v>14</v>
      </c>
      <c r="C178" s="59" t="n">
        <v>52</v>
      </c>
      <c r="D178" s="81" t="s">
        <v>92</v>
      </c>
      <c r="E178" s="88" t="s">
        <v>127</v>
      </c>
      <c r="F178" s="59" t="s">
        <v>48</v>
      </c>
      <c r="G178" s="88" t="s">
        <v>24</v>
      </c>
      <c r="H178" s="89" t="s">
        <v>18</v>
      </c>
      <c r="I178" s="89" t="s">
        <v>128</v>
      </c>
      <c r="J178" s="89" t="s">
        <v>50</v>
      </c>
    </row>
    <row r="179" ht="14.4" customHeight="1">
      <c r="A179" s="19" t="n">
        <v>44981.0000110417</v>
      </c>
      <c r="B179" s="88" t="s">
        <v>14</v>
      </c>
      <c r="C179" s="59" t="n">
        <v>47</v>
      </c>
      <c r="D179" s="81" t="s">
        <v>3</v>
      </c>
      <c r="E179" s="59" t="s">
        <v>130</v>
      </c>
      <c r="F179" s="59" t="s">
        <v>23</v>
      </c>
      <c r="G179" s="59" t="s">
        <v>17</v>
      </c>
      <c r="H179" s="89" t="s">
        <v>18</v>
      </c>
      <c r="I179" s="89" t="s">
        <v>91</v>
      </c>
      <c r="J179" s="89" t="s">
        <v>28</v>
      </c>
    </row>
    <row r="180" ht="14.4" customHeight="1">
      <c r="A180" s="19" t="n">
        <v>44981.0000110417</v>
      </c>
      <c r="B180" s="88" t="s">
        <v>14</v>
      </c>
      <c r="C180" s="59" t="n">
        <v>31</v>
      </c>
      <c r="D180" s="81" t="s">
        <v>39</v>
      </c>
      <c r="E180" s="59" t="s">
        <v>22</v>
      </c>
      <c r="F180" s="59" t="s">
        <v>23</v>
      </c>
      <c r="G180" s="59" t="s">
        <v>17</v>
      </c>
      <c r="H180" s="89" t="s">
        <v>18</v>
      </c>
      <c r="I180" s="89" t="s">
        <v>25</v>
      </c>
      <c r="J180" s="89" t="s">
        <v>31</v>
      </c>
    </row>
    <row r="181" ht="14.4" customHeight="1">
      <c r="A181" s="19" t="n">
        <v>44981.0000110417</v>
      </c>
      <c r="B181" s="88" t="s">
        <v>14</v>
      </c>
      <c r="C181" s="59" t="n">
        <v>46</v>
      </c>
      <c r="D181" s="81" t="s">
        <v>54</v>
      </c>
      <c r="E181" s="59" t="s">
        <v>55</v>
      </c>
      <c r="F181" s="59" t="s">
        <v>44</v>
      </c>
      <c r="G181" s="59" t="s">
        <v>17</v>
      </c>
      <c r="H181" s="89" t="s">
        <v>18</v>
      </c>
      <c r="I181" s="82" t="s">
        <v>56</v>
      </c>
      <c r="J181" s="89" t="s">
        <v>31</v>
      </c>
    </row>
    <row r="182" ht="14.4" customHeight="1">
      <c r="A182" s="19" t="n">
        <v>44981.0000110417</v>
      </c>
      <c r="B182" s="88" t="s">
        <v>14</v>
      </c>
      <c r="C182" s="59" t="n">
        <v>38</v>
      </c>
      <c r="D182" s="81" t="s">
        <v>3</v>
      </c>
      <c r="E182" s="88" t="s">
        <v>130</v>
      </c>
      <c r="F182" s="59" t="s">
        <v>23</v>
      </c>
      <c r="G182" s="59" t="s">
        <v>17</v>
      </c>
      <c r="H182" s="89" t="s">
        <v>18</v>
      </c>
      <c r="I182" s="89" t="s">
        <v>91</v>
      </c>
      <c r="J182" s="89" t="s">
        <v>28</v>
      </c>
    </row>
    <row r="183" ht="14.4" customHeight="1">
      <c r="A183" s="19" t="n">
        <v>44981.0000110417</v>
      </c>
      <c r="B183" s="88" t="s">
        <v>14</v>
      </c>
      <c r="C183" s="59" t="n">
        <v>44</v>
      </c>
      <c r="D183" s="81" t="s">
        <v>54</v>
      </c>
      <c r="E183" s="88" t="s">
        <v>55</v>
      </c>
      <c r="F183" s="59" t="s">
        <v>44</v>
      </c>
      <c r="G183" s="59" t="s">
        <v>17</v>
      </c>
      <c r="H183" s="89" t="s">
        <v>18</v>
      </c>
      <c r="I183" s="89" t="s">
        <v>56</v>
      </c>
      <c r="J183" s="89" t="s">
        <v>31</v>
      </c>
    </row>
    <row r="184" ht="14.4" customHeight="1">
      <c r="A184" s="19" t="n">
        <v>44981.0000110417</v>
      </c>
      <c r="B184" s="88" t="s">
        <v>14</v>
      </c>
      <c r="C184" s="59" t="n">
        <v>41</v>
      </c>
      <c r="D184" s="81" t="s">
        <v>131</v>
      </c>
      <c r="E184" s="59" t="s">
        <v>132</v>
      </c>
      <c r="F184" s="59" t="s">
        <v>44</v>
      </c>
      <c r="G184" s="88" t="s">
        <v>17</v>
      </c>
      <c r="H184" s="89" t="s">
        <v>18</v>
      </c>
      <c r="I184" s="82" t="s">
        <v>133</v>
      </c>
      <c r="J184" s="89" t="s">
        <v>31</v>
      </c>
    </row>
    <row r="185" ht="14.4" customHeight="1">
      <c r="A185" s="19" t="n">
        <v>44981.0000110417</v>
      </c>
      <c r="B185" s="88" t="s">
        <v>14</v>
      </c>
      <c r="C185" s="88" t="n">
        <v>49</v>
      </c>
      <c r="D185" s="81" t="s">
        <v>35</v>
      </c>
      <c r="E185" s="88" t="s">
        <v>134</v>
      </c>
      <c r="F185" s="88" t="s">
        <v>16</v>
      </c>
      <c r="G185" s="88" t="s">
        <v>17</v>
      </c>
      <c r="H185" s="89" t="s">
        <v>18</v>
      </c>
      <c r="I185" s="89" t="s">
        <v>122</v>
      </c>
      <c r="J185" s="89" t="s">
        <v>31</v>
      </c>
    </row>
    <row r="186" ht="14.4" customHeight="1">
      <c r="A186" s="19"/>
      <c r="B186" s="88"/>
    </row>
    <row r="187" ht="14.4" customHeight="1">
      <c r="A187" s="19" t="n">
        <v>44982.00000369213</v>
      </c>
      <c r="B187" s="88" t="s">
        <v>14</v>
      </c>
      <c r="C187" s="59" t="n">
        <v>51</v>
      </c>
      <c r="D187" s="81" t="s">
        <v>39</v>
      </c>
      <c r="E187" s="88" t="s">
        <v>22</v>
      </c>
      <c r="F187" s="59" t="s">
        <v>23</v>
      </c>
      <c r="G187" s="59" t="s">
        <v>24</v>
      </c>
      <c r="H187" s="89" t="s">
        <v>18</v>
      </c>
      <c r="I187" s="89" t="s">
        <v>25</v>
      </c>
      <c r="J187" s="89" t="s">
        <v>31</v>
      </c>
    </row>
    <row r="188" ht="14.4" customHeight="1">
      <c r="A188" s="19" t="n">
        <v>44982.00000369213</v>
      </c>
      <c r="B188" s="88" t="s">
        <v>14</v>
      </c>
      <c r="C188" s="59" t="n">
        <v>47</v>
      </c>
      <c r="D188" s="81" t="s">
        <v>79</v>
      </c>
      <c r="E188" s="88" t="s">
        <v>80</v>
      </c>
      <c r="F188" s="59" t="s">
        <v>81</v>
      </c>
      <c r="G188" s="59" t="s">
        <v>17</v>
      </c>
      <c r="H188" s="89" t="s">
        <v>18</v>
      </c>
      <c r="I188" s="89" t="s">
        <v>135</v>
      </c>
      <c r="J188" s="89" t="s">
        <v>31</v>
      </c>
    </row>
    <row r="189" ht="14.4" customHeight="1">
      <c r="A189" s="19" t="n">
        <v>44982.00000369213</v>
      </c>
      <c r="B189" s="88" t="s">
        <v>14</v>
      </c>
      <c r="C189" s="59" t="n">
        <v>32</v>
      </c>
      <c r="D189" s="81" t="s">
        <v>136</v>
      </c>
      <c r="E189" s="59" t="s">
        <v>137</v>
      </c>
      <c r="F189" s="59" t="s">
        <v>16</v>
      </c>
      <c r="G189" s="59" t="s">
        <v>17</v>
      </c>
      <c r="H189" s="89" t="s">
        <v>18</v>
      </c>
    </row>
    <row r="190" ht="14.4" customHeight="1">
      <c r="A190" s="19" t="n">
        <v>44982.00000369213</v>
      </c>
      <c r="B190" s="88" t="s">
        <v>14</v>
      </c>
      <c r="C190" s="59" t="n">
        <v>13</v>
      </c>
      <c r="D190" s="81" t="s">
        <v>61</v>
      </c>
      <c r="E190" s="88" t="s">
        <v>62</v>
      </c>
      <c r="F190" s="59" t="s">
        <v>16</v>
      </c>
      <c r="G190" s="59" t="s">
        <v>17</v>
      </c>
      <c r="H190" s="89" t="s">
        <v>18</v>
      </c>
      <c r="I190" s="89" t="s">
        <v>63</v>
      </c>
      <c r="J190" s="89" t="s">
        <v>31</v>
      </c>
    </row>
    <row r="191" ht="14.4" customHeight="1">
      <c r="A191" s="19" t="n">
        <v>44982.00000369213</v>
      </c>
      <c r="B191" s="88" t="s">
        <v>14</v>
      </c>
      <c r="C191" s="59" t="n">
        <v>50</v>
      </c>
      <c r="D191" s="81" t="s">
        <v>138</v>
      </c>
      <c r="E191" s="59" t="s">
        <v>139</v>
      </c>
      <c r="F191" s="59" t="s">
        <v>44</v>
      </c>
      <c r="G191" s="59" t="s">
        <v>17</v>
      </c>
      <c r="H191" s="89" t="s">
        <v>18</v>
      </c>
      <c r="I191" s="82" t="s">
        <v>140</v>
      </c>
    </row>
    <row r="192" ht="14.4" customHeight="1">
      <c r="A192" s="19" t="n">
        <v>44982.00000369213</v>
      </c>
      <c r="B192" s="88" t="s">
        <v>14</v>
      </c>
      <c r="C192" s="59" t="n">
        <v>67</v>
      </c>
      <c r="D192" s="81" t="s">
        <v>61</v>
      </c>
      <c r="E192" s="88" t="s">
        <v>62</v>
      </c>
      <c r="F192" s="59" t="s">
        <v>16</v>
      </c>
      <c r="G192" s="59" t="s">
        <v>17</v>
      </c>
      <c r="H192" s="89" t="s">
        <v>18</v>
      </c>
      <c r="I192" s="82" t="s">
        <v>141</v>
      </c>
    </row>
    <row r="193" ht="14.4" customHeight="1">
      <c r="A193" s="19" t="n">
        <v>44982.00000369213</v>
      </c>
      <c r="B193" s="88" t="s">
        <v>14</v>
      </c>
      <c r="C193" s="59" t="n">
        <v>50</v>
      </c>
      <c r="D193" s="81" t="s">
        <v>35</v>
      </c>
      <c r="E193" s="88" t="s">
        <v>36</v>
      </c>
      <c r="F193" s="59" t="s">
        <v>44</v>
      </c>
      <c r="G193" s="59" t="s">
        <v>17</v>
      </c>
      <c r="H193" s="89" t="s">
        <v>18</v>
      </c>
      <c r="I193" s="82" t="s">
        <v>142</v>
      </c>
    </row>
    <row r="194" ht="14.4" customHeight="1">
      <c r="A194" s="19" t="n">
        <v>44982.00000369213</v>
      </c>
      <c r="B194" s="88" t="s">
        <v>14</v>
      </c>
      <c r="C194" s="59" t="n">
        <v>51</v>
      </c>
      <c r="D194" s="81" t="s">
        <v>92</v>
      </c>
      <c r="E194" s="92" t="s">
        <v>93</v>
      </c>
      <c r="F194" s="59" t="s">
        <v>23</v>
      </c>
      <c r="G194" s="59" t="s">
        <v>24</v>
      </c>
      <c r="H194" s="89" t="s">
        <v>18</v>
      </c>
      <c r="I194" s="82" t="s">
        <v>143</v>
      </c>
    </row>
    <row r="195" ht="14.4" customHeight="1">
      <c r="A195" s="19" t="n">
        <v>44982.00000369213</v>
      </c>
      <c r="B195" s="88" t="s">
        <v>14</v>
      </c>
      <c r="C195" s="59" t="n">
        <v>49</v>
      </c>
      <c r="D195" s="81" t="s">
        <v>35</v>
      </c>
      <c r="E195" s="88" t="s">
        <v>36</v>
      </c>
      <c r="F195" s="88" t="s">
        <v>44</v>
      </c>
      <c r="G195" s="59" t="s">
        <v>17</v>
      </c>
      <c r="H195" s="89" t="s">
        <v>18</v>
      </c>
      <c r="I195" s="82" t="s">
        <v>144</v>
      </c>
    </row>
    <row r="196" ht="14.4" customHeight="1">
      <c r="A196" s="19" t="n">
        <v>44982.00000369213</v>
      </c>
      <c r="B196" s="88" t="s">
        <v>14</v>
      </c>
      <c r="C196" s="59" t="n">
        <v>18</v>
      </c>
      <c r="D196" s="81" t="s">
        <v>138</v>
      </c>
      <c r="E196" s="88" t="s">
        <v>145</v>
      </c>
      <c r="F196" s="88" t="s">
        <v>44</v>
      </c>
      <c r="G196" s="59" t="s">
        <v>17</v>
      </c>
      <c r="H196" s="89" t="s">
        <v>18</v>
      </c>
      <c r="I196" s="82" t="s">
        <v>140</v>
      </c>
    </row>
    <row r="197" ht="14.4" customHeight="1">
      <c r="A197" s="19" t="n">
        <v>44982.00000369213</v>
      </c>
      <c r="B197" s="88" t="s">
        <v>14</v>
      </c>
      <c r="C197" s="59" t="n">
        <v>49</v>
      </c>
      <c r="D197" s="81" t="s">
        <v>35</v>
      </c>
      <c r="E197" s="88" t="s">
        <v>36</v>
      </c>
      <c r="F197" s="88" t="s">
        <v>44</v>
      </c>
      <c r="G197" s="59" t="s">
        <v>17</v>
      </c>
      <c r="H197" s="89" t="s">
        <v>18</v>
      </c>
      <c r="I197" s="82" t="s">
        <v>146</v>
      </c>
    </row>
    <row r="198" ht="14.4" customHeight="1">
      <c r="A198" s="19" t="n">
        <v>44982.00000369213</v>
      </c>
      <c r="B198" s="88" t="s">
        <v>14</v>
      </c>
      <c r="C198" s="59" t="n">
        <v>18</v>
      </c>
      <c r="D198" s="81" t="s">
        <v>138</v>
      </c>
      <c r="E198" s="88" t="s">
        <v>145</v>
      </c>
      <c r="F198" s="88" t="s">
        <v>44</v>
      </c>
      <c r="G198" s="59" t="s">
        <v>17</v>
      </c>
      <c r="H198" s="89" t="s">
        <v>18</v>
      </c>
      <c r="I198" s="82" t="s">
        <v>140</v>
      </c>
    </row>
    <row r="199" ht="14.4" customHeight="1">
      <c r="A199" s="19" t="n">
        <v>44982.00000369213</v>
      </c>
      <c r="B199" s="88" t="s">
        <v>14</v>
      </c>
      <c r="C199" s="59" t="n">
        <v>47</v>
      </c>
      <c r="D199" s="81" t="s">
        <v>96</v>
      </c>
      <c r="E199" s="88" t="s">
        <v>47</v>
      </c>
      <c r="F199" s="88" t="s">
        <v>23</v>
      </c>
      <c r="G199" s="59" t="s">
        <v>24</v>
      </c>
      <c r="H199" s="89" t="s">
        <v>18</v>
      </c>
      <c r="I199" s="82" t="s">
        <v>76</v>
      </c>
    </row>
    <row r="200" ht="14.4" customHeight="1">
      <c r="A200" s="19" t="n">
        <v>44982.00000369213</v>
      </c>
      <c r="B200" s="88" t="s">
        <v>14</v>
      </c>
      <c r="C200" s="59" t="n">
        <v>30</v>
      </c>
      <c r="D200" s="81" t="s">
        <v>61</v>
      </c>
      <c r="E200" s="88" t="s">
        <v>62</v>
      </c>
      <c r="F200" s="88" t="s">
        <v>16</v>
      </c>
      <c r="G200" s="59" t="s">
        <v>17</v>
      </c>
      <c r="H200" s="89" t="s">
        <v>18</v>
      </c>
      <c r="I200" s="82" t="s">
        <v>141</v>
      </c>
    </row>
    <row r="201" ht="14.4" customHeight="1">
      <c r="A201" s="19" t="n">
        <v>44982.00000369213</v>
      </c>
      <c r="B201" s="88" t="s">
        <v>14</v>
      </c>
      <c r="C201" s="59" t="n">
        <v>56</v>
      </c>
      <c r="D201" s="81" t="s">
        <v>115</v>
      </c>
      <c r="E201" s="88" t="s">
        <v>104</v>
      </c>
      <c r="F201" s="88" t="s">
        <v>44</v>
      </c>
      <c r="G201" s="59" t="s">
        <v>17</v>
      </c>
      <c r="H201" s="89" t="s">
        <v>18</v>
      </c>
      <c r="I201" s="82" t="s">
        <v>147</v>
      </c>
    </row>
    <row r="202" ht="14.4" customHeight="1">
      <c r="A202" s="19" t="n">
        <v>44982.00000369213</v>
      </c>
      <c r="B202" s="88" t="s">
        <v>14</v>
      </c>
      <c r="C202" s="59" t="n">
        <v>54</v>
      </c>
      <c r="D202" s="81" t="s">
        <v>54</v>
      </c>
      <c r="E202" s="88" t="s">
        <v>55</v>
      </c>
      <c r="F202" s="88" t="s">
        <v>44</v>
      </c>
      <c r="G202" s="59" t="s">
        <v>17</v>
      </c>
      <c r="H202" s="89" t="s">
        <v>18</v>
      </c>
      <c r="I202" s="82" t="s">
        <v>148</v>
      </c>
    </row>
    <row r="203" ht="14.4" customHeight="1">
      <c r="A203" s="19" t="n">
        <v>44982.00000369213</v>
      </c>
      <c r="B203" s="88" t="s">
        <v>14</v>
      </c>
      <c r="C203" s="59" t="n">
        <v>67</v>
      </c>
      <c r="E203" s="59" t="s">
        <v>149</v>
      </c>
      <c r="F203" s="59" t="s">
        <v>44</v>
      </c>
      <c r="G203" s="59" t="s">
        <v>17</v>
      </c>
      <c r="H203" s="89" t="s">
        <v>18</v>
      </c>
      <c r="I203" s="82" t="s">
        <v>150</v>
      </c>
    </row>
    <row r="204" ht="14.4" customHeight="1">
      <c r="A204" s="19" t="n">
        <v>44982.00000369213</v>
      </c>
      <c r="B204" s="88" t="s">
        <v>14</v>
      </c>
      <c r="C204" s="59" t="n">
        <v>28</v>
      </c>
      <c r="D204" s="81" t="s">
        <v>61</v>
      </c>
      <c r="E204" s="88" t="s">
        <v>62</v>
      </c>
      <c r="F204" s="59" t="s">
        <v>16</v>
      </c>
      <c r="G204" s="59" t="s">
        <v>17</v>
      </c>
      <c r="H204" s="89" t="s">
        <v>18</v>
      </c>
      <c r="I204" s="82" t="s">
        <v>141</v>
      </c>
    </row>
    <row r="205" ht="14.4" customHeight="1">
      <c r="A205" s="19" t="n">
        <v>44982.00000369213</v>
      </c>
      <c r="B205" s="88" t="s">
        <v>14</v>
      </c>
      <c r="C205" s="59" t="n">
        <v>22</v>
      </c>
      <c r="D205" s="81" t="s">
        <v>42</v>
      </c>
      <c r="E205" s="92" t="s">
        <v>43</v>
      </c>
      <c r="F205" s="59" t="s">
        <v>44</v>
      </c>
      <c r="G205" s="59" t="s">
        <v>17</v>
      </c>
      <c r="H205" s="89" t="s">
        <v>18</v>
      </c>
      <c r="I205" s="89" t="s">
        <v>45</v>
      </c>
    </row>
    <row r="206" ht="14.4" customHeight="1">
      <c r="A206" s="19" t="n">
        <v>44982.00000369213</v>
      </c>
      <c r="B206" s="88" t="s">
        <v>14</v>
      </c>
      <c r="C206" s="59" t="n">
        <v>14</v>
      </c>
      <c r="D206" s="81" t="s">
        <v>39</v>
      </c>
      <c r="E206" s="88" t="s">
        <v>22</v>
      </c>
      <c r="F206" s="59" t="s">
        <v>23</v>
      </c>
      <c r="G206" s="59" t="s">
        <v>24</v>
      </c>
      <c r="H206" s="89" t="s">
        <v>18</v>
      </c>
      <c r="I206" s="89" t="s">
        <v>25</v>
      </c>
    </row>
    <row r="207" ht="14.4" customHeight="1">
      <c r="A207" s="19" t="n">
        <v>44982.00000369213</v>
      </c>
      <c r="B207" s="88" t="s">
        <v>14</v>
      </c>
      <c r="C207" s="59" t="n">
        <v>56</v>
      </c>
      <c r="D207" s="81" t="s">
        <v>35</v>
      </c>
      <c r="E207" s="88" t="s">
        <v>36</v>
      </c>
      <c r="F207" s="59" t="s">
        <v>44</v>
      </c>
      <c r="G207" s="59" t="s">
        <v>17</v>
      </c>
      <c r="H207" s="89" t="s">
        <v>18</v>
      </c>
      <c r="I207" s="89" t="s">
        <v>151</v>
      </c>
    </row>
    <row r="208" ht="14.4" customHeight="1">
      <c r="A208" s="19" t="n">
        <v>44982.00000369213</v>
      </c>
      <c r="B208" s="88" t="s">
        <v>14</v>
      </c>
      <c r="C208" s="59" t="n">
        <v>41</v>
      </c>
      <c r="D208" s="81" t="s">
        <v>54</v>
      </c>
      <c r="E208" s="88" t="s">
        <v>55</v>
      </c>
      <c r="F208" s="59" t="s">
        <v>44</v>
      </c>
      <c r="G208" s="59" t="s">
        <v>17</v>
      </c>
      <c r="H208" s="89" t="s">
        <v>18</v>
      </c>
      <c r="I208" s="89" t="s">
        <v>148</v>
      </c>
    </row>
    <row r="209" ht="14.4" customHeight="1">
      <c r="A209" s="19" t="n">
        <v>44982.00000369213</v>
      </c>
      <c r="B209" s="88" t="s">
        <v>14</v>
      </c>
      <c r="C209" s="59" t="n">
        <v>56</v>
      </c>
      <c r="D209" s="81" t="s">
        <v>61</v>
      </c>
      <c r="E209" s="88" t="s">
        <v>62</v>
      </c>
      <c r="F209" s="59" t="s">
        <v>16</v>
      </c>
      <c r="G209" s="59" t="s">
        <v>17</v>
      </c>
      <c r="H209" s="89" t="s">
        <v>18</v>
      </c>
      <c r="I209" s="89" t="s">
        <v>141</v>
      </c>
    </row>
    <row r="210" ht="14.4" customHeight="1">
      <c r="A210" s="19" t="n">
        <v>44982.00000369213</v>
      </c>
      <c r="B210" s="88" t="s">
        <v>14</v>
      </c>
      <c r="C210" s="59" t="n">
        <v>14</v>
      </c>
      <c r="D210" s="81" t="s">
        <v>35</v>
      </c>
      <c r="E210" s="88" t="s">
        <v>36</v>
      </c>
      <c r="F210" s="59" t="s">
        <v>44</v>
      </c>
      <c r="G210" s="59" t="s">
        <v>17</v>
      </c>
      <c r="H210" s="89" t="s">
        <v>18</v>
      </c>
      <c r="I210" s="89" t="s">
        <v>78</v>
      </c>
    </row>
    <row r="211" ht="14.4" customHeight="1">
      <c r="A211" s="19" t="n">
        <v>44982.00000369213</v>
      </c>
      <c r="B211" s="88" t="s">
        <v>14</v>
      </c>
      <c r="C211" s="59" t="n">
        <v>18</v>
      </c>
      <c r="D211" s="81" t="s">
        <v>74</v>
      </c>
      <c r="E211" s="92" t="s">
        <v>89</v>
      </c>
      <c r="F211" s="59" t="s">
        <v>48</v>
      </c>
      <c r="G211" s="59" t="s">
        <v>17</v>
      </c>
      <c r="H211" s="89" t="s">
        <v>18</v>
      </c>
      <c r="I211" s="82" t="s">
        <v>144</v>
      </c>
    </row>
    <row r="212" ht="14.4" customHeight="1">
      <c r="A212" s="19" t="n">
        <v>44982.00000369213</v>
      </c>
      <c r="B212" s="88" t="s">
        <v>14</v>
      </c>
      <c r="C212" s="59" t="n">
        <v>52</v>
      </c>
      <c r="D212" s="81" t="s">
        <v>96</v>
      </c>
      <c r="E212" s="88" t="s">
        <v>152</v>
      </c>
      <c r="F212" s="59" t="s">
        <v>23</v>
      </c>
      <c r="G212" s="59" t="s">
        <v>24</v>
      </c>
      <c r="H212" s="89" t="s">
        <v>18</v>
      </c>
      <c r="I212" s="82" t="s">
        <v>153</v>
      </c>
    </row>
    <row r="213" ht="14.4" customHeight="1">
      <c r="A213" s="19" t="n">
        <v>44982.00000369213</v>
      </c>
      <c r="B213" s="88" t="s">
        <v>14</v>
      </c>
      <c r="C213" s="59" t="n">
        <v>22</v>
      </c>
      <c r="D213" s="81" t="s">
        <v>68</v>
      </c>
      <c r="E213" s="88" t="s">
        <v>117</v>
      </c>
      <c r="F213" s="59" t="s">
        <v>16</v>
      </c>
      <c r="G213" s="59" t="s">
        <v>17</v>
      </c>
      <c r="H213" s="89" t="s">
        <v>18</v>
      </c>
      <c r="I213" s="82" t="s">
        <v>154</v>
      </c>
    </row>
    <row r="214" ht="14.4" customHeight="1">
      <c r="A214" s="19" t="n">
        <v>44982.00000369213</v>
      </c>
      <c r="B214" s="88" t="s">
        <v>14</v>
      </c>
      <c r="C214" s="59" t="n">
        <v>68</v>
      </c>
      <c r="D214" s="81" t="s">
        <v>96</v>
      </c>
      <c r="E214" s="88" t="s">
        <v>47</v>
      </c>
      <c r="F214" s="59" t="s">
        <v>23</v>
      </c>
      <c r="G214" s="59" t="s">
        <v>24</v>
      </c>
      <c r="H214" s="89" t="s">
        <v>18</v>
      </c>
      <c r="I214" s="82" t="s">
        <v>143</v>
      </c>
    </row>
    <row r="215" ht="14.4" customHeight="1">
      <c r="A215" s="19" t="n">
        <v>44982.00000369213</v>
      </c>
      <c r="B215" s="88" t="s">
        <v>14</v>
      </c>
      <c r="C215" s="59" t="n">
        <v>45</v>
      </c>
      <c r="D215" s="81" t="s">
        <v>35</v>
      </c>
      <c r="E215" s="88" t="s">
        <v>36</v>
      </c>
      <c r="F215" s="59" t="s">
        <v>44</v>
      </c>
      <c r="G215" s="59" t="s">
        <v>17</v>
      </c>
      <c r="H215" s="89" t="s">
        <v>18</v>
      </c>
      <c r="I215" s="82" t="s">
        <v>155</v>
      </c>
    </row>
    <row r="216" ht="14.4" customHeight="1">
      <c r="A216" s="19" t="n">
        <v>44982.00000369213</v>
      </c>
      <c r="B216" s="88" t="s">
        <v>14</v>
      </c>
      <c r="C216" s="59" t="n">
        <v>19</v>
      </c>
      <c r="D216" s="81" t="s">
        <v>92</v>
      </c>
      <c r="E216" s="92" t="s">
        <v>93</v>
      </c>
      <c r="F216" s="59" t="s">
        <v>23</v>
      </c>
      <c r="G216" s="59" t="s">
        <v>24</v>
      </c>
      <c r="H216" s="89" t="s">
        <v>18</v>
      </c>
      <c r="I216" s="89"/>
    </row>
    <row r="217" ht="14.4" customHeight="1">
      <c r="A217" s="19" t="n">
        <v>44982.00000369213</v>
      </c>
      <c r="B217" s="88" t="s">
        <v>14</v>
      </c>
      <c r="C217" s="59" t="n">
        <v>68</v>
      </c>
      <c r="D217" s="81" t="s">
        <v>74</v>
      </c>
      <c r="E217" s="92" t="s">
        <v>89</v>
      </c>
      <c r="F217" s="59" t="s">
        <v>48</v>
      </c>
      <c r="G217" s="59" t="s">
        <v>17</v>
      </c>
      <c r="H217" s="89" t="s">
        <v>18</v>
      </c>
      <c r="I217" s="89" t="s">
        <v>45</v>
      </c>
    </row>
    <row r="218" ht="14.4" customHeight="1">
      <c r="A218" s="19" t="n">
        <v>44982.00000369213</v>
      </c>
      <c r="B218" s="88" t="s">
        <v>14</v>
      </c>
      <c r="C218" s="59" t="n">
        <v>33</v>
      </c>
      <c r="D218" s="81" t="s">
        <v>21</v>
      </c>
      <c r="E218" s="88" t="s">
        <v>22</v>
      </c>
      <c r="F218" s="59" t="s">
        <v>23</v>
      </c>
      <c r="G218" s="59" t="s">
        <v>24</v>
      </c>
      <c r="H218" s="89" t="s">
        <v>18</v>
      </c>
      <c r="I218" s="82" t="s">
        <v>25</v>
      </c>
    </row>
    <row r="219" ht="14.4" customHeight="1">
      <c r="A219" s="19" t="n">
        <v>44982.00000369213</v>
      </c>
      <c r="B219" s="88" t="s">
        <v>14</v>
      </c>
      <c r="C219" s="59" t="n">
        <v>40</v>
      </c>
      <c r="D219" s="81" t="s">
        <v>96</v>
      </c>
      <c r="E219" s="88" t="s">
        <v>47</v>
      </c>
      <c r="F219" s="59" t="s">
        <v>23</v>
      </c>
      <c r="G219" s="59" t="s">
        <v>24</v>
      </c>
      <c r="H219" s="89" t="s">
        <v>18</v>
      </c>
      <c r="I219" s="82" t="s">
        <v>156</v>
      </c>
    </row>
    <row r="220" ht="14.4" customHeight="1">
      <c r="A220" s="19" t="n">
        <v>44982.00000369213</v>
      </c>
      <c r="B220" s="88" t="s">
        <v>14</v>
      </c>
      <c r="C220" s="59" t="n">
        <v>68</v>
      </c>
      <c r="D220" s="81" t="s">
        <v>157</v>
      </c>
      <c r="E220" s="59" t="s">
        <v>158</v>
      </c>
      <c r="F220" s="59" t="s">
        <v>23</v>
      </c>
      <c r="G220" s="59" t="s">
        <v>17</v>
      </c>
      <c r="H220" s="89" t="s">
        <v>18</v>
      </c>
    </row>
    <row r="221" ht="14.4" customHeight="1">
      <c r="A221" s="19" t="n">
        <v>44982.00000369213</v>
      </c>
      <c r="B221" s="88" t="s">
        <v>14</v>
      </c>
      <c r="C221" s="59" t="n">
        <v>68</v>
      </c>
      <c r="D221" s="81" t="s">
        <v>159</v>
      </c>
      <c r="E221" s="59" t="s">
        <v>160</v>
      </c>
      <c r="F221" s="59" t="s">
        <v>23</v>
      </c>
      <c r="G221" s="59" t="s">
        <v>17</v>
      </c>
      <c r="H221" s="89" t="s">
        <v>18</v>
      </c>
      <c r="I221" s="82" t="s">
        <v>161</v>
      </c>
    </row>
    <row r="222" ht="14.4" customHeight="1">
      <c r="A222" s="19" t="n">
        <v>44982.00000369213</v>
      </c>
      <c r="B222" s="88" t="s">
        <v>14</v>
      </c>
      <c r="C222" s="59" t="n">
        <v>33</v>
      </c>
      <c r="D222" s="81" t="s">
        <v>96</v>
      </c>
      <c r="E222" s="88" t="s">
        <v>47</v>
      </c>
      <c r="F222" s="59" t="s">
        <v>23</v>
      </c>
      <c r="G222" s="59" t="s">
        <v>24</v>
      </c>
      <c r="H222" s="89" t="s">
        <v>18</v>
      </c>
      <c r="I222" s="89" t="s">
        <v>156</v>
      </c>
    </row>
    <row r="223" ht="14.4" customHeight="1">
      <c r="A223" s="19" t="n">
        <v>44982.00000369213</v>
      </c>
      <c r="B223" s="88" t="s">
        <v>14</v>
      </c>
      <c r="C223" s="59" t="n">
        <v>15</v>
      </c>
      <c r="E223" s="59" t="s">
        <v>149</v>
      </c>
      <c r="H223" s="89" t="s">
        <v>18</v>
      </c>
    </row>
    <row r="224" ht="14.4" customHeight="1">
      <c r="A224" s="19" t="n">
        <v>44982.00000369213</v>
      </c>
      <c r="B224" s="88" t="s">
        <v>14</v>
      </c>
      <c r="C224" s="59" t="n">
        <v>35</v>
      </c>
      <c r="D224" s="81" t="s">
        <v>51</v>
      </c>
      <c r="E224" s="88" t="s">
        <v>15</v>
      </c>
      <c r="F224" s="59" t="s">
        <v>44</v>
      </c>
      <c r="G224" s="59" t="s">
        <v>17</v>
      </c>
      <c r="H224" s="89" t="s">
        <v>18</v>
      </c>
      <c r="I224" s="89" t="s">
        <v>45</v>
      </c>
    </row>
    <row r="225" ht="14.4" customHeight="1">
      <c r="A225" s="19" t="n">
        <v>44982.00000369213</v>
      </c>
      <c r="B225" s="88" t="s">
        <v>14</v>
      </c>
      <c r="C225" s="59" t="n">
        <v>68</v>
      </c>
      <c r="D225" s="81" t="s">
        <v>96</v>
      </c>
      <c r="E225" s="88" t="s">
        <v>47</v>
      </c>
      <c r="F225" s="59" t="s">
        <v>23</v>
      </c>
      <c r="G225" s="59" t="s">
        <v>24</v>
      </c>
      <c r="H225" s="89" t="s">
        <v>18</v>
      </c>
      <c r="I225" s="89" t="s">
        <v>162</v>
      </c>
    </row>
    <row r="226" ht="14.4" customHeight="1">
      <c r="A226" s="19" t="n">
        <v>44982.00000369213</v>
      </c>
      <c r="B226" s="88" t="s">
        <v>14</v>
      </c>
      <c r="C226" s="59" t="n">
        <v>38</v>
      </c>
      <c r="D226" s="81" t="s">
        <v>39</v>
      </c>
      <c r="E226" s="88" t="s">
        <v>22</v>
      </c>
      <c r="F226" s="59" t="s">
        <v>23</v>
      </c>
      <c r="G226" s="59" t="s">
        <v>24</v>
      </c>
      <c r="H226" s="89" t="s">
        <v>18</v>
      </c>
      <c r="I226" s="89" t="s">
        <v>25</v>
      </c>
    </row>
    <row r="227" ht="14.4" customHeight="1">
      <c r="A227" s="19" t="n">
        <v>44982.00000369213</v>
      </c>
      <c r="B227" s="88" t="s">
        <v>14</v>
      </c>
      <c r="C227" s="59" t="n">
        <v>22</v>
      </c>
      <c r="D227" s="81" t="s">
        <v>68</v>
      </c>
      <c r="E227" s="88" t="s">
        <v>117</v>
      </c>
      <c r="F227" s="59" t="s">
        <v>16</v>
      </c>
      <c r="G227" s="59" t="s">
        <v>17</v>
      </c>
      <c r="H227" s="89" t="s">
        <v>18</v>
      </c>
      <c r="I227" s="89" t="s">
        <v>45</v>
      </c>
    </row>
    <row r="228" ht="14.4" customHeight="1">
      <c r="A228" s="19" t="n">
        <v>44982.00000369213</v>
      </c>
      <c r="B228" s="88" t="s">
        <v>14</v>
      </c>
      <c r="C228" s="59" t="n">
        <v>33</v>
      </c>
      <c r="D228" s="81" t="s">
        <v>35</v>
      </c>
      <c r="E228" s="88" t="s">
        <v>36</v>
      </c>
      <c r="F228" s="59" t="s">
        <v>44</v>
      </c>
      <c r="G228" s="59" t="s">
        <v>17</v>
      </c>
      <c r="H228" s="89" t="s">
        <v>18</v>
      </c>
      <c r="I228" s="89" t="s">
        <v>163</v>
      </c>
    </row>
    <row r="229" ht="14.4" customHeight="1">
      <c r="A229" s="19" t="n">
        <v>44982.00000369213</v>
      </c>
      <c r="B229" s="88" t="s">
        <v>14</v>
      </c>
      <c r="C229" s="59" t="n">
        <v>46</v>
      </c>
      <c r="D229" s="81" t="s">
        <v>92</v>
      </c>
      <c r="E229" s="88" t="s">
        <v>93</v>
      </c>
      <c r="F229" s="59" t="s">
        <v>23</v>
      </c>
      <c r="G229" s="59" t="s">
        <v>24</v>
      </c>
      <c r="H229" s="89" t="s">
        <v>18</v>
      </c>
      <c r="I229" s="89"/>
    </row>
    <row r="230" ht="14.4" customHeight="1">
      <c r="A230" s="19" t="n">
        <v>44982.00000369213</v>
      </c>
      <c r="B230" s="88" t="s">
        <v>14</v>
      </c>
      <c r="C230" s="59" t="n">
        <v>60</v>
      </c>
      <c r="D230" s="81" t="s">
        <v>35</v>
      </c>
      <c r="E230" s="88" t="s">
        <v>36</v>
      </c>
      <c r="F230" s="59" t="s">
        <v>44</v>
      </c>
      <c r="G230" s="59" t="s">
        <v>17</v>
      </c>
      <c r="H230" s="89" t="s">
        <v>18</v>
      </c>
      <c r="I230" s="89" t="s">
        <v>143</v>
      </c>
    </row>
    <row r="231" ht="14.4" customHeight="1">
      <c r="A231" s="19" t="n">
        <v>44982.00000369213</v>
      </c>
      <c r="B231" s="88" t="s">
        <v>14</v>
      </c>
      <c r="C231" s="59" t="n">
        <v>39</v>
      </c>
      <c r="D231" s="81" t="s">
        <v>39</v>
      </c>
      <c r="E231" s="88" t="s">
        <v>22</v>
      </c>
      <c r="F231" s="59" t="s">
        <v>23</v>
      </c>
      <c r="G231" s="59" t="s">
        <v>24</v>
      </c>
      <c r="H231" s="89" t="s">
        <v>18</v>
      </c>
      <c r="I231" s="89" t="s">
        <v>164</v>
      </c>
    </row>
    <row r="232" ht="14.4" customHeight="1">
      <c r="A232" s="19" t="n">
        <v>44982.00000369213</v>
      </c>
      <c r="B232" s="88" t="s">
        <v>14</v>
      </c>
      <c r="C232" s="59" t="n">
        <v>67</v>
      </c>
      <c r="D232" s="81" t="s">
        <v>32</v>
      </c>
      <c r="E232" s="59" t="s">
        <v>33</v>
      </c>
      <c r="H232" s="89" t="s">
        <v>18</v>
      </c>
      <c r="I232" s="82" t="s">
        <v>33</v>
      </c>
    </row>
    <row r="233" ht="14.4" customHeight="1">
      <c r="A233" s="19" t="n">
        <v>44982.00000369213</v>
      </c>
      <c r="B233" s="88" t="s">
        <v>14</v>
      </c>
      <c r="C233" s="59" t="n">
        <v>30</v>
      </c>
      <c r="D233" s="81" t="s">
        <v>51</v>
      </c>
      <c r="E233" s="88" t="s">
        <v>52</v>
      </c>
      <c r="F233" s="59" t="s">
        <v>44</v>
      </c>
      <c r="G233" s="59" t="s">
        <v>17</v>
      </c>
      <c r="H233" s="89" t="s">
        <v>18</v>
      </c>
      <c r="I233" s="89" t="s">
        <v>45</v>
      </c>
    </row>
    <row r="234" ht="14.4" customHeight="1">
      <c r="A234" s="19" t="n">
        <v>44982.00000369213</v>
      </c>
      <c r="B234" s="88" t="s">
        <v>14</v>
      </c>
      <c r="C234" s="59" t="n">
        <v>20</v>
      </c>
      <c r="D234" s="81" t="s">
        <v>51</v>
      </c>
      <c r="E234" s="88" t="s">
        <v>52</v>
      </c>
      <c r="F234" s="59" t="s">
        <v>44</v>
      </c>
      <c r="G234" s="59" t="s">
        <v>17</v>
      </c>
      <c r="H234" s="89" t="s">
        <v>18</v>
      </c>
      <c r="I234" s="89" t="s">
        <v>45</v>
      </c>
    </row>
    <row r="235" ht="14.4" customHeight="1">
      <c r="A235" s="19" t="n">
        <v>44982.00000369213</v>
      </c>
      <c r="B235" s="88" t="s">
        <v>14</v>
      </c>
      <c r="C235" s="59" t="n">
        <v>60</v>
      </c>
      <c r="D235" s="81" t="s">
        <v>3</v>
      </c>
      <c r="E235" s="92" t="s">
        <v>27</v>
      </c>
      <c r="F235" s="59" t="s">
        <v>23</v>
      </c>
      <c r="G235" s="59" t="s">
        <v>17</v>
      </c>
      <c r="H235" s="89" t="s">
        <v>18</v>
      </c>
      <c r="I235" s="82" t="s">
        <v>91</v>
      </c>
    </row>
    <row r="236" ht="14.4" customHeight="1">
      <c r="A236" s="19" t="n">
        <v>44982.00000369213</v>
      </c>
      <c r="B236" s="88" t="s">
        <v>14</v>
      </c>
      <c r="C236" s="59" t="n">
        <v>18</v>
      </c>
      <c r="D236" s="81" t="s">
        <v>138</v>
      </c>
      <c r="E236" s="88" t="s">
        <v>145</v>
      </c>
      <c r="F236" s="59" t="s">
        <v>44</v>
      </c>
      <c r="G236" s="59" t="s">
        <v>17</v>
      </c>
      <c r="H236" s="89" t="s">
        <v>18</v>
      </c>
      <c r="I236" s="82" t="s">
        <v>140</v>
      </c>
    </row>
    <row r="237" ht="14.4" customHeight="1">
      <c r="A237" s="19" t="n">
        <v>44982.00000369213</v>
      </c>
      <c r="B237" s="88" t="s">
        <v>14</v>
      </c>
      <c r="C237" s="59" t="n">
        <v>35</v>
      </c>
      <c r="D237" s="81" t="s">
        <v>54</v>
      </c>
      <c r="E237" s="88" t="s">
        <v>55</v>
      </c>
      <c r="F237" s="59" t="s">
        <v>44</v>
      </c>
      <c r="G237" s="59" t="s">
        <v>17</v>
      </c>
      <c r="H237" s="89" t="s">
        <v>18</v>
      </c>
      <c r="I237" s="82" t="s">
        <v>148</v>
      </c>
    </row>
    <row r="238" ht="14.4" customHeight="1">
      <c r="A238" s="19" t="n">
        <v>44982.00000369213</v>
      </c>
      <c r="B238" s="88" t="s">
        <v>14</v>
      </c>
      <c r="C238" s="59" t="n">
        <v>51</v>
      </c>
      <c r="D238" s="81" t="s">
        <v>96</v>
      </c>
      <c r="E238" s="88" t="s">
        <v>47</v>
      </c>
      <c r="F238" s="59" t="s">
        <v>23</v>
      </c>
      <c r="G238" s="59" t="s">
        <v>24</v>
      </c>
      <c r="H238" s="89" t="s">
        <v>18</v>
      </c>
      <c r="I238" s="89" t="s">
        <v>156</v>
      </c>
    </row>
    <row r="239" ht="14.4" customHeight="1">
      <c r="A239" s="19" t="n">
        <v>44982.00000369213</v>
      </c>
      <c r="B239" s="88" t="s">
        <v>14</v>
      </c>
      <c r="C239" s="88" t="n">
        <v>42</v>
      </c>
      <c r="D239" s="81" t="s">
        <v>51</v>
      </c>
      <c r="E239" s="88" t="s">
        <v>55</v>
      </c>
      <c r="F239" s="59" t="s">
        <v>44</v>
      </c>
      <c r="G239" s="59" t="s">
        <v>17</v>
      </c>
      <c r="H239" s="89" t="s">
        <v>18</v>
      </c>
      <c r="I239" s="89" t="s">
        <v>45</v>
      </c>
    </row>
    <row r="240" ht="14.4" customHeight="1">
      <c r="A240" s="19" t="n">
        <v>44982.00000369213</v>
      </c>
      <c r="B240" s="88" t="s">
        <v>14</v>
      </c>
      <c r="C240" s="88" t="n">
        <v>13</v>
      </c>
      <c r="D240" s="81" t="s">
        <v>54</v>
      </c>
      <c r="E240" s="88" t="s">
        <v>55</v>
      </c>
      <c r="F240" s="59" t="s">
        <v>44</v>
      </c>
      <c r="G240" s="59" t="s">
        <v>17</v>
      </c>
      <c r="H240" s="89" t="s">
        <v>18</v>
      </c>
      <c r="I240" s="89" t="s">
        <v>45</v>
      </c>
    </row>
    <row r="241" ht="14.4" customHeight="1">
      <c r="A241" s="19" t="n">
        <v>44982.00000369213</v>
      </c>
      <c r="B241" s="88" t="s">
        <v>14</v>
      </c>
      <c r="C241" s="88" t="n">
        <v>51</v>
      </c>
      <c r="D241" s="81" t="s">
        <v>96</v>
      </c>
      <c r="E241" s="88" t="s">
        <v>47</v>
      </c>
      <c r="F241" s="59" t="s">
        <v>23</v>
      </c>
      <c r="G241" s="59" t="s">
        <v>24</v>
      </c>
      <c r="H241" s="89" t="s">
        <v>18</v>
      </c>
      <c r="I241" s="89" t="s">
        <v>156</v>
      </c>
    </row>
    <row r="242" ht="14.4" customHeight="1">
      <c r="A242" s="19" t="n">
        <v>44982.00000369213</v>
      </c>
      <c r="B242" s="88" t="s">
        <v>14</v>
      </c>
      <c r="C242" s="88" t="n">
        <v>21</v>
      </c>
      <c r="D242" s="81" t="s">
        <v>107</v>
      </c>
      <c r="E242" s="88" t="s">
        <v>108</v>
      </c>
      <c r="F242" s="59" t="s">
        <v>48</v>
      </c>
      <c r="G242" s="59" t="s">
        <v>17</v>
      </c>
      <c r="H242" s="89" t="s">
        <v>18</v>
      </c>
      <c r="I242" s="89" t="s">
        <v>165</v>
      </c>
    </row>
    <row r="243" ht="14.4" customHeight="1">
      <c r="A243" s="19" t="n">
        <v>44982.00000369213</v>
      </c>
      <c r="B243" s="88" t="s">
        <v>14</v>
      </c>
      <c r="C243" s="59" t="n">
        <v>40</v>
      </c>
      <c r="D243" s="81" t="s">
        <v>3</v>
      </c>
      <c r="E243" s="92" t="s">
        <v>27</v>
      </c>
      <c r="F243" s="59" t="s">
        <v>23</v>
      </c>
      <c r="G243" s="59" t="s">
        <v>17</v>
      </c>
      <c r="H243" s="89" t="s">
        <v>18</v>
      </c>
      <c r="I243" s="82" t="s">
        <v>166</v>
      </c>
    </row>
    <row r="244" ht="14.4" customHeight="1">
      <c r="A244" s="19" t="n">
        <v>44982.00000369213</v>
      </c>
      <c r="B244" s="88" t="s">
        <v>14</v>
      </c>
      <c r="C244" s="59" t="n">
        <v>15</v>
      </c>
      <c r="D244" s="81" t="s">
        <v>35</v>
      </c>
      <c r="E244" s="88" t="s">
        <v>36</v>
      </c>
      <c r="F244" s="59" t="s">
        <v>44</v>
      </c>
      <c r="G244" s="59" t="s">
        <v>17</v>
      </c>
      <c r="H244" s="89" t="s">
        <v>18</v>
      </c>
      <c r="I244" s="82" t="s">
        <v>146</v>
      </c>
    </row>
    <row r="245" ht="14.4" customHeight="1">
      <c r="A245" s="19" t="n">
        <v>44982.00000369213</v>
      </c>
      <c r="B245" s="88" t="s">
        <v>14</v>
      </c>
      <c r="C245" s="59" t="n">
        <v>33</v>
      </c>
      <c r="D245" s="81" t="s">
        <v>42</v>
      </c>
      <c r="E245" s="92" t="s">
        <v>43</v>
      </c>
      <c r="F245" s="59" t="s">
        <v>44</v>
      </c>
      <c r="G245" s="59" t="s">
        <v>17</v>
      </c>
      <c r="H245" s="89" t="s">
        <v>18</v>
      </c>
      <c r="I245" s="82" t="s">
        <v>167</v>
      </c>
    </row>
    <row r="246" ht="14.4" customHeight="1">
      <c r="A246" s="19" t="n">
        <v>44982.00000369213</v>
      </c>
      <c r="B246" s="88" t="s">
        <v>14</v>
      </c>
      <c r="C246" s="59" t="n">
        <v>45</v>
      </c>
      <c r="D246" s="81" t="s">
        <v>35</v>
      </c>
      <c r="E246" s="88" t="s">
        <v>36</v>
      </c>
      <c r="F246" s="59" t="s">
        <v>44</v>
      </c>
      <c r="G246" s="59" t="s">
        <v>17</v>
      </c>
      <c r="H246" s="89" t="s">
        <v>18</v>
      </c>
      <c r="I246" s="82" t="s">
        <v>78</v>
      </c>
    </row>
    <row r="247" ht="14.4" customHeight="1">
      <c r="A247" s="19" t="n">
        <v>44982.00000369213</v>
      </c>
      <c r="B247" s="88" t="s">
        <v>14</v>
      </c>
      <c r="C247" s="59" t="n">
        <v>28</v>
      </c>
      <c r="D247" s="81" t="s">
        <v>54</v>
      </c>
      <c r="E247" s="88" t="s">
        <v>55</v>
      </c>
      <c r="F247" s="59" t="s">
        <v>44</v>
      </c>
      <c r="G247" s="59" t="s">
        <v>17</v>
      </c>
      <c r="H247" s="89" t="s">
        <v>18</v>
      </c>
      <c r="I247" s="89" t="s">
        <v>56</v>
      </c>
    </row>
    <row r="248" ht="14.4" customHeight="1">
      <c r="A248" s="19" t="n">
        <v>44982.00000369213</v>
      </c>
      <c r="B248" s="88" t="s">
        <v>14</v>
      </c>
      <c r="C248" s="59" t="n">
        <v>38</v>
      </c>
      <c r="D248" s="81" t="s">
        <v>54</v>
      </c>
      <c r="E248" s="88" t="s">
        <v>55</v>
      </c>
      <c r="F248" s="59" t="s">
        <v>44</v>
      </c>
      <c r="G248" s="59" t="s">
        <v>17</v>
      </c>
      <c r="H248" s="89" t="s">
        <v>18</v>
      </c>
      <c r="I248" s="89" t="s">
        <v>56</v>
      </c>
    </row>
    <row r="249" ht="14.4" customHeight="1">
      <c r="A249" s="19" t="n">
        <v>44982.00000369213</v>
      </c>
      <c r="B249" s="88" t="s">
        <v>14</v>
      </c>
      <c r="C249" s="59" t="n">
        <v>56</v>
      </c>
      <c r="D249" s="81" t="s">
        <v>79</v>
      </c>
      <c r="E249" s="88" t="s">
        <v>80</v>
      </c>
      <c r="F249" s="59" t="s">
        <v>81</v>
      </c>
      <c r="G249" s="59" t="s">
        <v>17</v>
      </c>
      <c r="H249" s="89" t="s">
        <v>18</v>
      </c>
      <c r="I249" s="89" t="s">
        <v>168</v>
      </c>
    </row>
    <row r="250" ht="14.4" customHeight="1">
      <c r="A250" s="19" t="n">
        <v>44982.00000369213</v>
      </c>
      <c r="B250" s="88" t="s">
        <v>14</v>
      </c>
      <c r="C250" s="59" t="n">
        <v>52</v>
      </c>
      <c r="D250" s="81" t="s">
        <v>96</v>
      </c>
      <c r="E250" s="88" t="s">
        <v>47</v>
      </c>
      <c r="F250" s="59" t="s">
        <v>23</v>
      </c>
      <c r="G250" s="59" t="s">
        <v>24</v>
      </c>
      <c r="H250" s="89" t="s">
        <v>18</v>
      </c>
      <c r="I250" s="89" t="s">
        <v>156</v>
      </c>
    </row>
    <row r="251" ht="14.4" customHeight="1">
      <c r="A251" s="19" t="n">
        <v>44982.00000369213</v>
      </c>
      <c r="B251" s="88" t="s">
        <v>14</v>
      </c>
      <c r="C251" s="59" t="n">
        <v>51</v>
      </c>
      <c r="D251" s="81" t="s">
        <v>96</v>
      </c>
      <c r="E251" s="88" t="s">
        <v>47</v>
      </c>
      <c r="F251" s="59" t="s">
        <v>23</v>
      </c>
      <c r="G251" s="59" t="s">
        <v>24</v>
      </c>
      <c r="H251" s="89" t="s">
        <v>18</v>
      </c>
      <c r="I251" s="89" t="s">
        <v>156</v>
      </c>
    </row>
    <row r="252" ht="14.4" customHeight="1">
      <c r="A252" s="19" t="n">
        <v>44982.00000369213</v>
      </c>
      <c r="B252" s="88" t="s">
        <v>14</v>
      </c>
      <c r="C252" s="59" t="n">
        <v>13</v>
      </c>
      <c r="D252" s="81" t="s">
        <v>61</v>
      </c>
      <c r="E252" s="88" t="s">
        <v>62</v>
      </c>
      <c r="F252" s="59" t="s">
        <v>16</v>
      </c>
      <c r="G252" s="59" t="s">
        <v>17</v>
      </c>
      <c r="H252" s="89" t="s">
        <v>18</v>
      </c>
      <c r="I252" s="89" t="s">
        <v>63</v>
      </c>
    </row>
    <row r="253" ht="14.4" customHeight="1">
      <c r="A253" s="19" t="n">
        <v>44982.00000369213</v>
      </c>
      <c r="B253" s="88" t="s">
        <v>14</v>
      </c>
      <c r="C253" s="59" t="n">
        <v>59</v>
      </c>
      <c r="D253" s="81" t="s">
        <v>131</v>
      </c>
      <c r="E253" s="88" t="s">
        <v>132</v>
      </c>
      <c r="F253" s="59" t="s">
        <v>44</v>
      </c>
      <c r="G253" s="59" t="s">
        <v>17</v>
      </c>
      <c r="H253" s="89" t="s">
        <v>18</v>
      </c>
      <c r="I253" s="89" t="s">
        <v>169</v>
      </c>
    </row>
    <row r="254" ht="14.4" customHeight="1">
      <c r="A254" s="19" t="n">
        <v>44982.00000369213</v>
      </c>
      <c r="B254" s="88" t="s">
        <v>14</v>
      </c>
      <c r="C254" s="59" t="n">
        <v>35</v>
      </c>
      <c r="D254" s="81" t="s">
        <v>61</v>
      </c>
      <c r="E254" s="88" t="s">
        <v>62</v>
      </c>
      <c r="F254" s="59" t="s">
        <v>16</v>
      </c>
      <c r="G254" s="59" t="s">
        <v>17</v>
      </c>
      <c r="H254" s="89" t="s">
        <v>18</v>
      </c>
      <c r="I254" s="89" t="s">
        <v>63</v>
      </c>
    </row>
    <row r="255" ht="14.4" customHeight="1">
      <c r="A255" s="19" t="n">
        <v>44982.00000369213</v>
      </c>
      <c r="B255" s="88" t="s">
        <v>14</v>
      </c>
      <c r="C255" s="59" t="n">
        <v>60</v>
      </c>
      <c r="D255" s="81" t="s">
        <v>35</v>
      </c>
      <c r="E255" s="88" t="s">
        <v>36</v>
      </c>
      <c r="F255" s="59" t="s">
        <v>44</v>
      </c>
      <c r="G255" s="59" t="s">
        <v>17</v>
      </c>
      <c r="H255" s="89" t="s">
        <v>18</v>
      </c>
      <c r="I255" s="89" t="s">
        <v>78</v>
      </c>
    </row>
    <row r="256" ht="14.4" customHeight="1">
      <c r="A256" s="19" t="n">
        <v>44982.00000369213</v>
      </c>
      <c r="B256" s="88" t="s">
        <v>14</v>
      </c>
      <c r="C256" s="59" t="n">
        <v>53</v>
      </c>
      <c r="D256" s="81" t="s">
        <v>51</v>
      </c>
      <c r="E256" s="88" t="s">
        <v>52</v>
      </c>
      <c r="F256" s="59" t="s">
        <v>44</v>
      </c>
      <c r="G256" s="59" t="s">
        <v>17</v>
      </c>
      <c r="H256" s="89" t="s">
        <v>18</v>
      </c>
      <c r="I256" s="89" t="s">
        <v>170</v>
      </c>
    </row>
    <row r="257" ht="14.4" customHeight="1">
      <c r="A257" s="19"/>
    </row>
    <row r="258" ht="14.4" customHeight="1">
      <c r="A258" s="19"/>
    </row>
    <row r="259" ht="14.4" customHeight="1">
      <c r="A259" s="19"/>
    </row>
    <row r="260" ht="14.4" customHeight="1">
      <c r="A260" s="19"/>
    </row>
    <row r="261" ht="14.4" customHeight="1">
      <c r="A261" s="19"/>
    </row>
    <row r="262" ht="14.4" customHeight="1">
      <c r="A262" s="19"/>
    </row>
    <row r="263" ht="14.4" customHeight="1">
      <c r="A263" s="19"/>
    </row>
    <row r="264" ht="14.4" customHeight="1">
      <c r="A264" s="19"/>
    </row>
    <row r="265" ht="14.4" customHeight="1">
      <c r="A265" s="19"/>
    </row>
    <row r="266" ht="14.4" customHeight="1">
      <c r="A266" s="19"/>
    </row>
    <row r="267" ht="14.4" customHeight="1">
      <c r="A267" s="19"/>
    </row>
    <row r="268" ht="14.4" customHeight="1">
      <c r="A268" s="19"/>
    </row>
    <row r="269" ht="14.4" customHeight="1">
      <c r="A269" s="19"/>
    </row>
    <row r="270" ht="14.4" customHeight="1">
      <c r="A270" s="19"/>
    </row>
    <row r="271" ht="14.4" customHeight="1">
      <c r="A271" s="19"/>
    </row>
    <row r="272" ht="14.4" customHeight="1">
      <c r="A272" s="19"/>
    </row>
    <row r="273" ht="14.4" customHeight="1">
      <c r="A273" s="19"/>
    </row>
    <row r="274" ht="14.4" customHeight="1">
      <c r="A274" s="19"/>
    </row>
    <row r="275" ht="14.4" customHeight="1">
      <c r="A275" s="19"/>
    </row>
    <row r="276" ht="14.4" customHeight="1">
      <c r="A276" s="19"/>
    </row>
    <row r="277" ht="14.4" customHeight="1">
      <c r="A277" s="19"/>
    </row>
    <row r="278" ht="14.4" customHeight="1">
      <c r="A278" s="19"/>
    </row>
    <row r="279" ht="14.4" customHeight="1">
      <c r="A279" s="19"/>
    </row>
    <row r="280" ht="14.4" customHeight="1">
      <c r="A280" s="19"/>
    </row>
    <row r="281" ht="14.4" customHeight="1">
      <c r="A281" s="19"/>
    </row>
    <row r="282" ht="14.4" customHeight="1">
      <c r="A282" s="19"/>
    </row>
    <row r="283" ht="14.4" customHeight="1">
      <c r="A283" s="19"/>
    </row>
    <row r="284" ht="14.4" customHeight="1">
      <c r="A284" s="19"/>
    </row>
    <row r="285" ht="14.4" customHeight="1">
      <c r="A285" s="19"/>
    </row>
    <row r="286" ht="14.4" customHeight="1">
      <c r="A286" s="19"/>
    </row>
    <row r="287" ht="14.4" customHeight="1">
      <c r="A287" s="19"/>
    </row>
    <row r="288" ht="14.4" customHeight="1">
      <c r="A288" s="19"/>
    </row>
    <row r="289" ht="14.4" customHeight="1">
      <c r="A289" s="19"/>
    </row>
    <row r="290" ht="14.4" customHeight="1">
      <c r="A290" s="19"/>
    </row>
    <row r="291" ht="14.4" customHeight="1">
      <c r="A291" s="19"/>
    </row>
    <row r="292" ht="14.4" customHeight="1">
      <c r="A292" s="19"/>
    </row>
    <row r="293" ht="14.4" customHeight="1">
      <c r="A293" s="19"/>
    </row>
    <row r="294" ht="14.4" customHeight="1">
      <c r="A294" s="19"/>
    </row>
    <row r="295" ht="14.4" customHeight="1">
      <c r="A295" s="19"/>
    </row>
    <row r="296" ht="14.4" customHeight="1">
      <c r="A296" s="19"/>
    </row>
    <row r="297" ht="14.4" customHeight="1">
      <c r="A297" s="19"/>
    </row>
    <row r="298" ht="14.4" customHeight="1">
      <c r="A298" s="19"/>
    </row>
    <row r="299" ht="14.4" customHeight="1">
      <c r="A299" s="19"/>
    </row>
    <row r="300" ht="14.4" customHeight="1">
      <c r="A300" s="19"/>
    </row>
    <row r="301" ht="14.4" customHeight="1">
      <c r="A301" s="19"/>
    </row>
    <row r="302" ht="14.4" customHeight="1">
      <c r="A302" s="19"/>
    </row>
    <row r="303" ht="14.4" customHeight="1">
      <c r="A303" s="19"/>
    </row>
    <row r="304" ht="14.4" customHeight="1">
      <c r="A304" s="19"/>
    </row>
    <row r="305" ht="14.4" customHeight="1">
      <c r="A305" s="19"/>
    </row>
    <row r="306" ht="14.4" customHeight="1">
      <c r="A306" s="19"/>
    </row>
    <row r="307" ht="14.4" customHeight="1">
      <c r="A307" s="19"/>
    </row>
    <row r="308" ht="14.4" customHeight="1">
      <c r="A308" s="19"/>
    </row>
    <row r="309" ht="14.4" customHeight="1">
      <c r="A309" s="19"/>
    </row>
    <row r="310" ht="14.4" customHeight="1">
      <c r="A310" s="19"/>
    </row>
    <row r="311" ht="14.4" customHeight="1">
      <c r="A311" s="19"/>
    </row>
    <row r="312" ht="14.4" customHeight="1">
      <c r="A312" s="19"/>
    </row>
    <row r="313" ht="14.4" customHeight="1">
      <c r="A313" s="19"/>
    </row>
    <row r="314" ht="14.4" customHeight="1">
      <c r="A314" s="19"/>
    </row>
    <row r="315" ht="14.4" customHeight="1">
      <c r="A315" s="19"/>
    </row>
    <row r="316" ht="14.4" customHeight="1">
      <c r="A316" s="19"/>
    </row>
    <row r="317" ht="14.4" customHeight="1">
      <c r="A317" s="19"/>
    </row>
    <row r="318" ht="14.4" customHeight="1">
      <c r="A318" s="19"/>
    </row>
    <row r="319" ht="14.4" customHeight="1">
      <c r="A319" s="19"/>
    </row>
    <row r="320" ht="14.4" customHeight="1">
      <c r="A320" s="19"/>
    </row>
    <row r="321" ht="14.4" customHeight="1">
      <c r="A321" s="19"/>
    </row>
    <row r="322" ht="14.4" customHeight="1">
      <c r="A322" s="19"/>
    </row>
    <row r="323" ht="14.4" customHeight="1">
      <c r="A323" s="19"/>
    </row>
    <row r="324" ht="14.4" customHeight="1">
      <c r="A324" s="19"/>
    </row>
    <row r="325" ht="14.4" customHeight="1">
      <c r="A325" s="19"/>
    </row>
    <row r="326" ht="14.4" customHeight="1">
      <c r="A326" s="19"/>
    </row>
    <row r="327" ht="14.4" customHeight="1">
      <c r="A327" s="19"/>
    </row>
    <row r="328" ht="14.4" customHeight="1">
      <c r="A328" s="19"/>
    </row>
    <row r="329" ht="14.4" customHeight="1">
      <c r="A329" s="19"/>
    </row>
    <row r="330" ht="14.4" customHeight="1">
      <c r="A330" s="19"/>
    </row>
    <row r="331" ht="14.4" customHeight="1">
      <c r="A331" s="19"/>
    </row>
    <row r="332" ht="14.4" customHeight="1">
      <c r="A332" s="19"/>
    </row>
    <row r="333" ht="14.4" customHeight="1">
      <c r="A333" s="19"/>
    </row>
    <row r="334" ht="14.4" customHeight="1">
      <c r="A334" s="19"/>
    </row>
    <row r="335" ht="14.4" customHeight="1">
      <c r="A335" s="19"/>
    </row>
    <row r="336" ht="14.4" customHeight="1">
      <c r="A336" s="19"/>
    </row>
    <row r="337" ht="14.4" customHeight="1">
      <c r="A337" s="19"/>
    </row>
    <row r="338" ht="14.4" customHeight="1">
      <c r="A338" s="19"/>
    </row>
    <row r="339" ht="14.4" customHeight="1">
      <c r="A339" s="19"/>
    </row>
    <row r="340" ht="14.4" customHeight="1">
      <c r="A340" s="19"/>
    </row>
    <row r="341" ht="14.4" customHeight="1">
      <c r="A341" s="19"/>
    </row>
    <row r="342" ht="14.4" customHeight="1">
      <c r="A342" s="19"/>
    </row>
    <row r="343" ht="14.4" customHeight="1">
      <c r="A343" s="19"/>
    </row>
    <row r="344" ht="14.4" customHeight="1">
      <c r="A344" s="19"/>
    </row>
    <row r="345" ht="14.4" customHeight="1">
      <c r="A345" s="19"/>
    </row>
    <row r="346" ht="14.4" customHeight="1">
      <c r="A346" s="19"/>
    </row>
    <row r="347" ht="14.4" customHeight="1">
      <c r="A347" s="19"/>
    </row>
    <row r="348" ht="14.4" customHeight="1">
      <c r="A348" s="19"/>
    </row>
    <row r="349" ht="14.4" customHeight="1">
      <c r="A349" s="19"/>
    </row>
    <row r="350" ht="14.4" customHeight="1">
      <c r="A350" s="19"/>
    </row>
    <row r="351" ht="14.4" customHeight="1">
      <c r="A351" s="19"/>
    </row>
    <row r="352" ht="14.4" customHeight="1">
      <c r="A352" s="19"/>
    </row>
    <row r="353" ht="14.4" customHeight="1">
      <c r="A353" s="19"/>
    </row>
    <row r="354" ht="14.4" customHeight="1">
      <c r="A354" s="19"/>
    </row>
    <row r="355" ht="14.4" customHeight="1">
      <c r="A355" s="19"/>
    </row>
    <row r="356" ht="14.4" customHeight="1">
      <c r="A356" s="19"/>
    </row>
    <row r="357" ht="14.4" customHeight="1">
      <c r="A357" s="19"/>
    </row>
    <row r="358" ht="14.4" customHeight="1">
      <c r="A358" s="19"/>
    </row>
    <row r="359" ht="14.4" customHeight="1">
      <c r="A359" s="19"/>
    </row>
    <row r="360" ht="14.4" customHeight="1">
      <c r="A360" s="19"/>
    </row>
    <row r="361" ht="14.4" customHeight="1">
      <c r="A361" s="19"/>
    </row>
    <row r="362" ht="14.4" customHeight="1">
      <c r="A362" s="19"/>
    </row>
    <row r="363" ht="14.4" customHeight="1">
      <c r="A363" s="19"/>
    </row>
    <row r="364" ht="14.4" customHeight="1">
      <c r="A364" s="19"/>
    </row>
    <row r="365" ht="14.4" customHeight="1">
      <c r="A365" s="19"/>
    </row>
    <row r="366" ht="14.4" customHeight="1">
      <c r="A366" s="19"/>
    </row>
    <row r="367" ht="14.4" customHeight="1">
      <c r="A367" s="19"/>
    </row>
    <row r="368" ht="14.4" customHeight="1">
      <c r="A368" s="19"/>
    </row>
    <row r="369" ht="14.4" customHeight="1">
      <c r="A369" s="19"/>
    </row>
    <row r="370" ht="14.4" customHeight="1">
      <c r="A370" s="19"/>
    </row>
    <row r="371" ht="14.4" customHeight="1">
      <c r="A371" s="19"/>
    </row>
    <row r="372" ht="14.4" customHeight="1">
      <c r="A372" s="19"/>
    </row>
    <row r="373" ht="14.4" customHeight="1">
      <c r="A373" s="19"/>
    </row>
    <row r="374" ht="14.4" customHeight="1">
      <c r="A374" s="19"/>
    </row>
    <row r="375" ht="14.4" customHeight="1">
      <c r="A375" s="19"/>
    </row>
    <row r="376" ht="14.4" customHeight="1">
      <c r="A376" s="19"/>
    </row>
    <row r="377" ht="14.4" customHeight="1">
      <c r="A377" s="19"/>
    </row>
    <row r="378" ht="14.4" customHeight="1">
      <c r="A378" s="19"/>
    </row>
    <row r="379" ht="14.4" customHeight="1">
      <c r="A379" s="19"/>
    </row>
    <row r="380" ht="14.4" customHeight="1">
      <c r="A380" s="19"/>
    </row>
    <row r="381" ht="14.4" customHeight="1">
      <c r="A381" s="19"/>
    </row>
    <row r="382" ht="14.4" customHeight="1">
      <c r="A382" s="19"/>
    </row>
    <row r="383" ht="14.4" customHeight="1">
      <c r="A383" s="19"/>
    </row>
    <row r="384" ht="14.4" customHeight="1">
      <c r="A384" s="19"/>
    </row>
    <row r="385" ht="14.4" customHeight="1">
      <c r="A385" s="19"/>
    </row>
    <row r="386" ht="14.4" customHeight="1">
      <c r="A386" s="19"/>
    </row>
    <row r="387" ht="14.4" customHeight="1">
      <c r="A387" s="19"/>
    </row>
    <row r="388" ht="14.4" customHeight="1">
      <c r="A388" s="19"/>
    </row>
    <row r="389" ht="14.4" customHeight="1">
      <c r="A389" s="19"/>
    </row>
    <row r="390" ht="14.4" customHeight="1">
      <c r="A390" s="19"/>
    </row>
    <row r="391" ht="14.4" customHeight="1">
      <c r="A391" s="19"/>
    </row>
    <row r="392" ht="14.4" customHeight="1">
      <c r="A392" s="19"/>
    </row>
    <row r="393" ht="14.4" customHeight="1">
      <c r="A393" s="19"/>
    </row>
    <row r="394" ht="14.4" customHeight="1">
      <c r="A394" s="19"/>
    </row>
    <row r="395" ht="14.4" customHeight="1">
      <c r="A395" s="19"/>
    </row>
    <row r="396" ht="14.4" customHeight="1">
      <c r="A396" s="19"/>
    </row>
    <row r="397" ht="14.4" customHeight="1">
      <c r="A397" s="19"/>
    </row>
    <row r="398" ht="14.4" customHeight="1">
      <c r="A398" s="19"/>
    </row>
    <row r="399" ht="14.4" customHeight="1">
      <c r="A399" s="19"/>
    </row>
    <row r="400" ht="14.4" customHeight="1">
      <c r="A400" s="19"/>
    </row>
    <row r="401" ht="14.4" customHeight="1">
      <c r="A401" s="19"/>
    </row>
    <row r="402" ht="14.4" customHeight="1">
      <c r="A402" s="19"/>
    </row>
    <row r="403" ht="14.4" customHeight="1">
      <c r="A403" s="19"/>
    </row>
    <row r="404" ht="14.4" customHeight="1">
      <c r="A404" s="19"/>
    </row>
    <row r="405" ht="14.4" customHeight="1">
      <c r="A405" s="19"/>
    </row>
    <row r="406" ht="14.4" customHeight="1">
      <c r="A406" s="19"/>
    </row>
    <row r="407" ht="14.4" customHeight="1">
      <c r="A407" s="19"/>
    </row>
    <row r="408" ht="14.4" customHeight="1">
      <c r="A408" s="19"/>
    </row>
    <row r="409" ht="14.4" customHeight="1">
      <c r="A409" s="19"/>
    </row>
    <row r="410" ht="14.4" customHeight="1">
      <c r="A410" s="19"/>
    </row>
    <row r="411" ht="14.4" customHeight="1">
      <c r="A411" s="19"/>
    </row>
    <row r="412" ht="14.4" customHeight="1">
      <c r="A412" s="19"/>
    </row>
    <row r="413" ht="14.4" customHeight="1">
      <c r="A413" s="19"/>
    </row>
    <row r="414" ht="14.4" customHeight="1">
      <c r="A414" s="19"/>
    </row>
    <row r="415" ht="14.4" customHeight="1">
      <c r="A415" s="19"/>
    </row>
    <row r="416" ht="14.4" customHeight="1">
      <c r="A416" s="19"/>
    </row>
    <row r="417" ht="14.4" customHeight="1">
      <c r="A417" s="19"/>
    </row>
    <row r="418" ht="14.4" customHeight="1">
      <c r="A418" s="19"/>
    </row>
    <row r="419" ht="14.4" customHeight="1">
      <c r="A419" s="19"/>
    </row>
    <row r="420" ht="14.4" customHeight="1">
      <c r="A420" s="19"/>
    </row>
    <row r="421" ht="14.4" customHeight="1">
      <c r="A421" s="19"/>
    </row>
    <row r="422" ht="14.4" customHeight="1">
      <c r="A422" s="19"/>
    </row>
    <row r="423" ht="14.4" customHeight="1">
      <c r="A423" s="19"/>
    </row>
    <row r="424" ht="14.4" customHeight="1">
      <c r="A424" s="19"/>
    </row>
    <row r="425" ht="14.4" customHeight="1">
      <c r="A425" s="19"/>
    </row>
    <row r="426" ht="14.4" customHeight="1">
      <c r="A426" s="19"/>
    </row>
    <row r="427" ht="14.4" customHeight="1">
      <c r="A427" s="19"/>
    </row>
    <row r="428" ht="14.4" customHeight="1">
      <c r="A428" s="19"/>
    </row>
    <row r="429" ht="14.4" customHeight="1">
      <c r="A429" s="19"/>
    </row>
    <row r="430" ht="14.4" customHeight="1">
      <c r="A430" s="19"/>
    </row>
    <row r="431" ht="14.4" customHeight="1">
      <c r="A431" s="19"/>
    </row>
    <row r="432" ht="14.4" customHeight="1">
      <c r="A432" s="19"/>
    </row>
    <row r="433" ht="14.4" customHeight="1">
      <c r="A433" s="19"/>
    </row>
    <row r="434" ht="14.4" customHeight="1">
      <c r="A434" s="19"/>
    </row>
    <row r="435" ht="14.4" customHeight="1">
      <c r="A435" s="19"/>
    </row>
    <row r="436" ht="14.4" customHeight="1">
      <c r="A436" s="19"/>
    </row>
    <row r="437" ht="14.4" customHeight="1">
      <c r="A437" s="19"/>
    </row>
    <row r="438" ht="14.4" customHeight="1">
      <c r="A438" s="19"/>
    </row>
    <row r="439" ht="14.4" customHeight="1">
      <c r="A439" s="19"/>
    </row>
    <row r="440" ht="14.4" customHeight="1">
      <c r="A440" s="19"/>
    </row>
    <row r="441" ht="14.4" customHeight="1">
      <c r="A441" s="19"/>
    </row>
    <row r="442" ht="14.4" customHeight="1">
      <c r="A442" s="19"/>
    </row>
    <row r="443" ht="14.4" customHeight="1">
      <c r="A443" s="19"/>
    </row>
    <row r="444" ht="14.4" customHeight="1">
      <c r="A444" s="19"/>
    </row>
    <row r="445" ht="14.4" customHeight="1">
      <c r="A445" s="19"/>
    </row>
    <row r="446" ht="14.4" customHeight="1">
      <c r="A446" s="19"/>
    </row>
    <row r="447" ht="14.4" customHeight="1">
      <c r="A447" s="19"/>
    </row>
    <row r="448" ht="14.4" customHeight="1">
      <c r="A448" s="19"/>
    </row>
    <row r="449" ht="14.4" customHeight="1">
      <c r="A449" s="19"/>
    </row>
    <row r="450" ht="14.4" customHeight="1">
      <c r="A450" s="19"/>
    </row>
    <row r="451" ht="14.4" customHeight="1">
      <c r="A451" s="19"/>
    </row>
    <row r="452" ht="14.4" customHeight="1">
      <c r="A452" s="19"/>
    </row>
    <row r="453" ht="14.4" customHeight="1">
      <c r="A453" s="19"/>
    </row>
    <row r="454" ht="14.4" customHeight="1">
      <c r="A454" s="19"/>
    </row>
    <row r="455" ht="14.4" customHeight="1">
      <c r="A455" s="19"/>
    </row>
    <row r="456" ht="14.4" customHeight="1">
      <c r="A456" s="19"/>
    </row>
    <row r="457" ht="14.4" customHeight="1">
      <c r="A457" s="19"/>
    </row>
    <row r="458" ht="14.4" customHeight="1">
      <c r="A458" s="19"/>
    </row>
    <row r="459" ht="14.4" customHeight="1">
      <c r="A459" s="19"/>
    </row>
    <row r="460" ht="14.4" customHeight="1">
      <c r="A460" s="19"/>
    </row>
    <row r="461" ht="14.4" customHeight="1">
      <c r="A461" s="19"/>
    </row>
    <row r="462" ht="14.4" customHeight="1">
      <c r="A462" s="19"/>
    </row>
    <row r="463" ht="14.4" customHeight="1">
      <c r="A463" s="19"/>
    </row>
    <row r="464" ht="14.4" customHeight="1">
      <c r="A464" s="19"/>
    </row>
    <row r="465" ht="14.4" customHeight="1">
      <c r="A465" s="19"/>
    </row>
    <row r="466" ht="14.4" customHeight="1">
      <c r="A466" s="19"/>
    </row>
    <row r="467" ht="14.4" customHeight="1">
      <c r="A467" s="19"/>
    </row>
    <row r="468" ht="14.4" customHeight="1">
      <c r="A468" s="19"/>
    </row>
    <row r="469" ht="14.4" customHeight="1">
      <c r="A469" s="19"/>
    </row>
    <row r="470" ht="14.4" customHeight="1">
      <c r="A470" s="19"/>
    </row>
    <row r="471" ht="14.4" customHeight="1">
      <c r="A471" s="19"/>
    </row>
    <row r="472" ht="14.4" customHeight="1">
      <c r="A472" s="19"/>
    </row>
    <row r="473" ht="14.4" customHeight="1">
      <c r="A473" s="19"/>
    </row>
    <row r="474" ht="14.4" customHeight="1">
      <c r="A474" s="19"/>
    </row>
    <row r="475" ht="14.4" customHeight="1">
      <c r="A475" s="19"/>
    </row>
    <row r="476" ht="14.4" customHeight="1">
      <c r="A476" s="19"/>
    </row>
    <row r="477" ht="14.4" customHeight="1">
      <c r="A477" s="19"/>
    </row>
    <row r="478" ht="14.4" customHeight="1">
      <c r="A478" s="19"/>
    </row>
    <row r="479" ht="14.4" customHeight="1">
      <c r="A479" s="19"/>
    </row>
    <row r="480" ht="14.4" customHeight="1">
      <c r="A480" s="19"/>
    </row>
    <row r="481" ht="14.4" customHeight="1">
      <c r="A481" s="19"/>
    </row>
    <row r="482" ht="14.4" customHeight="1">
      <c r="A482" s="19"/>
    </row>
    <row r="483" ht="14.4" customHeight="1">
      <c r="A483" s="19"/>
    </row>
    <row r="484" ht="14.4" customHeight="1">
      <c r="A484" s="19"/>
    </row>
    <row r="485" ht="14.4" customHeight="1">
      <c r="A485" s="19"/>
    </row>
    <row r="486" ht="14.4" customHeight="1">
      <c r="A486" s="19"/>
    </row>
    <row r="487" ht="14.4" customHeight="1">
      <c r="A487" s="19"/>
    </row>
    <row r="488" ht="14.4" customHeight="1">
      <c r="A488" s="19"/>
    </row>
    <row r="489" ht="14.4" customHeight="1">
      <c r="A489" s="19"/>
    </row>
    <row r="490" ht="14.4" customHeight="1">
      <c r="A490" s="19"/>
    </row>
    <row r="491" ht="14.4" customHeight="1">
      <c r="A491" s="19"/>
    </row>
    <row r="492" ht="14.4" customHeight="1">
      <c r="A492" s="19"/>
    </row>
    <row r="493" ht="14.4" customHeight="1">
      <c r="A493" s="19"/>
    </row>
    <row r="494" ht="14.4" customHeight="1">
      <c r="A494" s="19"/>
    </row>
    <row r="495" ht="14.4" customHeight="1">
      <c r="A495" s="19"/>
    </row>
    <row r="496" ht="14.4" customHeight="1">
      <c r="A496" s="19"/>
    </row>
    <row r="497" ht="14.4" customHeight="1">
      <c r="A497" s="19"/>
    </row>
    <row r="498" ht="14.4" customHeight="1">
      <c r="A498" s="19"/>
    </row>
    <row r="499" ht="14.4" customHeight="1">
      <c r="A499" s="19"/>
    </row>
    <row r="500" ht="14.4" customHeight="1">
      <c r="A500" s="19"/>
    </row>
    <row r="501" ht="14.4" customHeight="1">
      <c r="A501" s="19"/>
    </row>
    <row r="502" ht="14.4" customHeight="1">
      <c r="A502" s="19"/>
    </row>
    <row r="503" ht="14.4" customHeight="1">
      <c r="A503" s="19"/>
    </row>
    <row r="504" ht="14.4" customHeight="1">
      <c r="A504" s="19"/>
    </row>
    <row r="505" ht="14.4" customHeight="1">
      <c r="A505" s="19"/>
    </row>
    <row r="506" ht="14.4" customHeight="1">
      <c r="A506" s="19"/>
    </row>
    <row r="507" ht="14.4" customHeight="1">
      <c r="A507" s="19"/>
    </row>
    <row r="508" ht="14.4" customHeight="1">
      <c r="A508" s="19"/>
    </row>
    <row r="509" ht="14.4" customHeight="1">
      <c r="A509" s="19"/>
    </row>
    <row r="510" ht="14.4" customHeight="1">
      <c r="A510" s="19"/>
    </row>
    <row r="511" ht="14.4" customHeight="1">
      <c r="A511" s="19"/>
    </row>
    <row r="512" ht="14.4" customHeight="1">
      <c r="A512" s="19"/>
    </row>
    <row r="513" ht="14.4" customHeight="1">
      <c r="A513" s="19"/>
    </row>
    <row r="514" ht="14.4" customHeight="1">
      <c r="A514" s="19"/>
    </row>
    <row r="515" ht="14.4" customHeight="1">
      <c r="A515" s="19"/>
    </row>
    <row r="516" ht="14.4" customHeight="1">
      <c r="A516" s="19"/>
    </row>
    <row r="517" ht="14.4" customHeight="1">
      <c r="A517" s="19"/>
    </row>
    <row r="518" ht="14.4" customHeight="1">
      <c r="A518" s="19"/>
    </row>
    <row r="519" ht="14.4" customHeight="1">
      <c r="A519" s="19"/>
    </row>
    <row r="520" ht="14.4" customHeight="1">
      <c r="A520" s="19"/>
    </row>
    <row r="521" ht="14.4" customHeight="1">
      <c r="A521" s="19"/>
    </row>
    <row r="522" ht="14.4" customHeight="1">
      <c r="A522" s="19"/>
    </row>
    <row r="523" ht="14.4" customHeight="1">
      <c r="A523" s="19"/>
    </row>
    <row r="524" ht="14.4" customHeight="1">
      <c r="A524" s="19"/>
    </row>
    <row r="525" ht="14.4" customHeight="1">
      <c r="A525" s="19"/>
    </row>
    <row r="526" ht="14.4" customHeight="1">
      <c r="A526" s="19"/>
    </row>
    <row r="527" ht="14.4" customHeight="1">
      <c r="A527" s="19"/>
    </row>
    <row r="528" ht="14.4" customHeight="1">
      <c r="A528" s="19"/>
    </row>
    <row r="529" ht="14.4" customHeight="1">
      <c r="A529" s="19"/>
    </row>
    <row r="530" ht="14.4" customHeight="1">
      <c r="A530" s="19"/>
    </row>
    <row r="531" ht="14.4" customHeight="1">
      <c r="A531" s="19"/>
    </row>
    <row r="532" ht="14.4" customHeight="1">
      <c r="A532" s="19"/>
    </row>
    <row r="533" ht="14.4" customHeight="1">
      <c r="A533" s="19"/>
    </row>
    <row r="534" ht="14.4" customHeight="1">
      <c r="A534" s="19"/>
    </row>
    <row r="535" ht="14.4" customHeight="1">
      <c r="A535" s="19"/>
    </row>
    <row r="536" ht="14.4" customHeight="1">
      <c r="A536" s="19"/>
    </row>
    <row r="537" ht="14.4" customHeight="1">
      <c r="A537" s="19"/>
    </row>
    <row r="538" ht="14.4" customHeight="1">
      <c r="A538" s="19"/>
    </row>
    <row r="539" ht="14.4" customHeight="1">
      <c r="A539" s="19"/>
    </row>
    <row r="540" ht="14.4" customHeight="1">
      <c r="A540" s="19"/>
    </row>
    <row r="541" ht="14.4" customHeight="1">
      <c r="A541" s="19"/>
    </row>
    <row r="542" ht="14.4" customHeight="1">
      <c r="A542" s="19"/>
    </row>
    <row r="543" ht="14.4" customHeight="1">
      <c r="A543" s="19"/>
    </row>
    <row r="544" ht="14.4" customHeight="1">
      <c r="A544" s="19"/>
    </row>
    <row r="545" ht="14.4" customHeight="1">
      <c r="A545" s="19"/>
    </row>
    <row r="546" ht="14.4" customHeight="1">
      <c r="A546" s="19"/>
    </row>
    <row r="547" ht="14.4" customHeight="1">
      <c r="A547" s="19"/>
    </row>
    <row r="548" ht="14.4" customHeight="1">
      <c r="A548" s="19"/>
    </row>
    <row r="549" ht="14.4" customHeight="1">
      <c r="A549" s="19"/>
    </row>
    <row r="550" ht="14.4" customHeight="1">
      <c r="A550" s="19"/>
    </row>
    <row r="551" ht="14.4" customHeight="1">
      <c r="A551" s="19"/>
    </row>
    <row r="552" ht="14.4" customHeight="1">
      <c r="A552" s="19"/>
    </row>
    <row r="553" ht="14.4" customHeight="1">
      <c r="A553" s="19"/>
    </row>
    <row r="554" ht="14.4" customHeight="1">
      <c r="A554" s="19"/>
    </row>
    <row r="555" ht="14.4" customHeight="1">
      <c r="A555" s="19"/>
    </row>
    <row r="556" ht="14.4" customHeight="1">
      <c r="A556" s="19"/>
    </row>
    <row r="557" ht="14.4" customHeight="1">
      <c r="A557" s="19"/>
    </row>
    <row r="558" ht="14.4" customHeight="1">
      <c r="A558" s="19"/>
    </row>
    <row r="559" ht="14.4" customHeight="1">
      <c r="A559" s="19"/>
    </row>
    <row r="560" ht="14.4" customHeight="1">
      <c r="A560" s="19"/>
    </row>
    <row r="561" ht="14.4" customHeight="1">
      <c r="A561" s="19"/>
    </row>
    <row r="562" ht="14.4" customHeight="1">
      <c r="A562" s="19"/>
    </row>
    <row r="563" ht="14.4" customHeight="1">
      <c r="A563" s="19"/>
    </row>
    <row r="564" ht="14.4" customHeight="1">
      <c r="A564" s="19"/>
    </row>
    <row r="565" ht="14.4" customHeight="1">
      <c r="A565" s="19"/>
    </row>
    <row r="566" ht="14.4" customHeight="1">
      <c r="A566" s="19"/>
    </row>
    <row r="567" ht="14.4" customHeight="1">
      <c r="A567" s="19"/>
    </row>
    <row r="568" ht="14.4" customHeight="1">
      <c r="A568" s="19"/>
    </row>
    <row r="569" ht="14.4" customHeight="1">
      <c r="A569" s="19"/>
    </row>
    <row r="570" ht="14.4" customHeight="1">
      <c r="A570" s="19"/>
    </row>
    <row r="571" ht="14.4" customHeight="1">
      <c r="A571" s="19"/>
    </row>
    <row r="572" ht="14.4" customHeight="1">
      <c r="A572" s="19"/>
    </row>
    <row r="573" ht="14.4" customHeight="1">
      <c r="A573" s="19"/>
    </row>
    <row r="574" ht="14.4" customHeight="1">
      <c r="A574" s="19"/>
    </row>
    <row r="575" ht="14.4" customHeight="1">
      <c r="A575" s="19"/>
    </row>
    <row r="576" ht="14.4" customHeight="1">
      <c r="A576" s="19"/>
    </row>
    <row r="577" ht="14.4" customHeight="1">
      <c r="A577" s="19"/>
    </row>
    <row r="578" ht="14.4" customHeight="1">
      <c r="A578" s="19"/>
    </row>
    <row r="579" ht="14.4" customHeight="1">
      <c r="A579" s="19"/>
    </row>
    <row r="580" ht="14.4" customHeight="1">
      <c r="A580" s="19"/>
    </row>
    <row r="581" ht="14.4" customHeight="1">
      <c r="A581" s="19"/>
    </row>
    <row r="582" ht="14.4" customHeight="1">
      <c r="A582" s="19"/>
    </row>
    <row r="583" ht="14.4" customHeight="1">
      <c r="A583" s="19"/>
    </row>
    <row r="584" ht="14.4" customHeight="1">
      <c r="A584" s="19"/>
    </row>
    <row r="585" ht="14.4" customHeight="1">
      <c r="A585" s="19"/>
    </row>
    <row r="586" ht="14.4" customHeight="1">
      <c r="A586" s="19"/>
    </row>
    <row r="587" ht="14.4" customHeight="1">
      <c r="A587" s="19"/>
    </row>
    <row r="588" ht="14.4" customHeight="1">
      <c r="A588" s="19"/>
    </row>
    <row r="589" ht="14.4" customHeight="1">
      <c r="A589" s="19"/>
    </row>
    <row r="590" ht="14.4" customHeight="1">
      <c r="A590" s="19"/>
    </row>
    <row r="591" ht="14.4" customHeight="1">
      <c r="A591" s="19"/>
    </row>
    <row r="592" ht="14.4" customHeight="1">
      <c r="A592" s="19"/>
    </row>
    <row r="593" ht="14.4" customHeight="1">
      <c r="A593" s="19"/>
    </row>
    <row r="594" ht="14.4" customHeight="1">
      <c r="A594" s="19"/>
    </row>
    <row r="595" ht="14.4" customHeight="1">
      <c r="A595" s="19"/>
    </row>
    <row r="596" ht="14.4" customHeight="1">
      <c r="A596" s="19"/>
    </row>
    <row r="597" ht="14.4" customHeight="1">
      <c r="A597" s="19"/>
    </row>
    <row r="598" ht="14.4" customHeight="1">
      <c r="A598" s="19"/>
    </row>
    <row r="599" ht="14.4" customHeight="1">
      <c r="A599" s="19"/>
    </row>
    <row r="600" ht="14.4" customHeight="1">
      <c r="A600" s="19"/>
    </row>
    <row r="601" ht="14.4" customHeight="1">
      <c r="A601" s="19"/>
    </row>
    <row r="602" ht="14.4" customHeight="1">
      <c r="A602" s="19"/>
    </row>
    <row r="603" ht="14.4" customHeight="1">
      <c r="A603" s="19"/>
    </row>
    <row r="604" ht="14.4" customHeight="1">
      <c r="A604" s="19"/>
    </row>
    <row r="605" ht="14.4" customHeight="1">
      <c r="A605" s="19"/>
    </row>
    <row r="606" ht="14.4" customHeight="1">
      <c r="A606" s="19"/>
    </row>
    <row r="607" ht="14.4" customHeight="1">
      <c r="A607" s="19"/>
    </row>
    <row r="608" ht="14.4" customHeight="1">
      <c r="A608" s="19"/>
    </row>
    <row r="609" ht="14.4" customHeight="1">
      <c r="A609" s="19"/>
    </row>
    <row r="610" ht="14.4" customHeight="1">
      <c r="A610" s="19"/>
    </row>
    <row r="611" ht="14.4" customHeight="1">
      <c r="A611" s="19"/>
    </row>
    <row r="612" ht="14.4" customHeight="1">
      <c r="A612" s="19"/>
    </row>
    <row r="613" ht="14.4" customHeight="1">
      <c r="A613" s="19"/>
    </row>
    <row r="614" ht="14.4" customHeight="1">
      <c r="A614" s="19"/>
    </row>
    <row r="615" ht="14.4" customHeight="1">
      <c r="A615" s="19"/>
    </row>
    <row r="616" ht="14.4" customHeight="1">
      <c r="A616" s="19"/>
    </row>
    <row r="617" ht="14.4" customHeight="1">
      <c r="A617" s="19"/>
    </row>
    <row r="618" ht="14.4" customHeight="1">
      <c r="A618" s="19"/>
    </row>
    <row r="619" ht="14.4" customHeight="1">
      <c r="A619" s="19"/>
    </row>
    <row r="620" ht="14.4" customHeight="1">
      <c r="A620" s="19"/>
    </row>
    <row r="621" ht="14.4" customHeight="1">
      <c r="A621" s="19"/>
    </row>
    <row r="622" ht="14.4" customHeight="1">
      <c r="A622" s="19"/>
    </row>
    <row r="623" ht="14.4" customHeight="1">
      <c r="A623" s="19"/>
    </row>
    <row r="624" ht="14.4" customHeight="1">
      <c r="A624" s="19"/>
    </row>
    <row r="625" ht="14.4" customHeight="1">
      <c r="A625" s="19"/>
    </row>
    <row r="626" ht="14.4" customHeight="1">
      <c r="A626" s="19"/>
    </row>
    <row r="627" ht="14.4" customHeight="1">
      <c r="A627" s="19"/>
    </row>
    <row r="628" ht="14.4" customHeight="1">
      <c r="A628" s="19"/>
    </row>
    <row r="629" ht="14.4" customHeight="1">
      <c r="A629" s="19"/>
    </row>
    <row r="630" ht="14.4" customHeight="1">
      <c r="A630" s="19"/>
    </row>
    <row r="631" ht="14.4" customHeight="1">
      <c r="A631" s="19"/>
    </row>
    <row r="632" ht="14.4" customHeight="1">
      <c r="A632" s="19"/>
    </row>
    <row r="633" ht="14.4" customHeight="1">
      <c r="A633" s="19"/>
    </row>
    <row r="634" ht="14.4" customHeight="1">
      <c r="A634" s="19"/>
    </row>
    <row r="635" ht="14.4" customHeight="1">
      <c r="A635" s="19"/>
    </row>
    <row r="636" ht="14.4" customHeight="1">
      <c r="A636" s="19"/>
    </row>
    <row r="637" ht="14.4" customHeight="1">
      <c r="A637" s="19"/>
    </row>
    <row r="638" ht="14.4" customHeight="1">
      <c r="A638" s="19"/>
    </row>
    <row r="639" ht="14.4" customHeight="1">
      <c r="A639" s="19"/>
    </row>
    <row r="640" ht="14.4" customHeight="1">
      <c r="A640" s="19"/>
    </row>
    <row r="641" ht="14.4" customHeight="1">
      <c r="A641" s="19"/>
    </row>
    <row r="642" ht="14.4" customHeight="1">
      <c r="A642" s="19"/>
    </row>
    <row r="643" ht="14.4" customHeight="1">
      <c r="A643" s="19"/>
    </row>
    <row r="644" ht="14.4" customHeight="1">
      <c r="A644" s="19"/>
    </row>
    <row r="645" ht="14.4" customHeight="1">
      <c r="A645" s="19"/>
    </row>
    <row r="646" ht="14.4" customHeight="1">
      <c r="A646" s="19"/>
    </row>
    <row r="647" ht="14.4" customHeight="1">
      <c r="A647" s="19"/>
    </row>
    <row r="648" ht="14.4" customHeight="1">
      <c r="A648" s="19"/>
    </row>
    <row r="649" ht="14.4" customHeight="1">
      <c r="A649" s="19"/>
    </row>
    <row r="650" ht="14.4" customHeight="1">
      <c r="A650" s="19"/>
    </row>
    <row r="651" ht="14.4" customHeight="1">
      <c r="A651" s="19"/>
    </row>
    <row r="652" ht="14.4" customHeight="1">
      <c r="A652" s="19"/>
    </row>
    <row r="653" ht="14.4" customHeight="1">
      <c r="A653" s="19"/>
    </row>
    <row r="654" ht="14.4" customHeight="1">
      <c r="A654" s="19"/>
    </row>
    <row r="655" ht="14.4" customHeight="1">
      <c r="A655" s="19"/>
    </row>
    <row r="656" ht="14.4" customHeight="1">
      <c r="A656" s="19"/>
    </row>
    <row r="657" ht="14.4" customHeight="1">
      <c r="A657" s="19"/>
    </row>
    <row r="658" ht="14.4" customHeight="1">
      <c r="A658" s="19"/>
    </row>
    <row r="659" ht="14.4" customHeight="1">
      <c r="A659" s="19"/>
    </row>
    <row r="660" ht="14.4" customHeight="1">
      <c r="A660" s="19"/>
    </row>
    <row r="661" ht="14.4" customHeight="1">
      <c r="A661" s="19"/>
    </row>
    <row r="662" ht="14.4" customHeight="1">
      <c r="A662" s="19"/>
    </row>
    <row r="663" ht="14.4" customHeight="1">
      <c r="A663" s="19"/>
    </row>
    <row r="664" ht="14.4" customHeight="1">
      <c r="A664" s="19"/>
    </row>
    <row r="665" ht="14.4" customHeight="1">
      <c r="A665" s="19"/>
    </row>
    <row r="666" ht="14.4" customHeight="1">
      <c r="A666" s="19"/>
    </row>
    <row r="667" ht="14.4" customHeight="1">
      <c r="A667" s="19"/>
    </row>
    <row r="668" ht="14.4" customHeight="1">
      <c r="A668" s="19"/>
    </row>
    <row r="669" ht="14.4" customHeight="1">
      <c r="A669" s="19"/>
    </row>
    <row r="670" ht="14.4" customHeight="1">
      <c r="A670" s="19"/>
    </row>
    <row r="671" ht="14.4" customHeight="1">
      <c r="A671" s="19"/>
    </row>
    <row r="672" ht="14.4" customHeight="1">
      <c r="A672" s="19"/>
    </row>
    <row r="673" ht="14.4" customHeight="1">
      <c r="A673" s="19"/>
    </row>
    <row r="674" ht="14.4" customHeight="1">
      <c r="A674" s="19"/>
    </row>
    <row r="675" ht="14.4" customHeight="1">
      <c r="A675" s="19"/>
    </row>
    <row r="676" ht="14.4" customHeight="1">
      <c r="A676" s="19"/>
    </row>
    <row r="677" ht="14.4" customHeight="1">
      <c r="A677" s="19"/>
    </row>
    <row r="678" ht="14.4" customHeight="1">
      <c r="A678" s="19"/>
    </row>
    <row r="679" ht="14.4" customHeight="1">
      <c r="A679" s="19"/>
    </row>
    <row r="680" ht="14.4" customHeight="1">
      <c r="A680" s="19"/>
    </row>
    <row r="681" ht="14.4" customHeight="1">
      <c r="A681" s="19"/>
    </row>
    <row r="682" ht="14.4" customHeight="1">
      <c r="A682" s="19"/>
    </row>
    <row r="683" ht="14.4" customHeight="1">
      <c r="A683" s="19"/>
    </row>
    <row r="684" ht="14.4" customHeight="1">
      <c r="A684" s="19"/>
    </row>
    <row r="685" ht="14.4" customHeight="1">
      <c r="A685" s="19"/>
    </row>
    <row r="686" ht="14.4" customHeight="1">
      <c r="A686" s="19"/>
    </row>
    <row r="687" ht="14.4" customHeight="1">
      <c r="A687" s="19"/>
    </row>
    <row r="688" ht="14.4" customHeight="1">
      <c r="A688" s="19"/>
    </row>
    <row r="689" ht="14.4" customHeight="1">
      <c r="A689" s="19"/>
    </row>
    <row r="690" ht="14.4" customHeight="1">
      <c r="A690" s="19"/>
    </row>
    <row r="691" ht="14.4" customHeight="1">
      <c r="A691" s="19"/>
    </row>
    <row r="692" ht="14.4" customHeight="1">
      <c r="A692" s="19"/>
    </row>
    <row r="693" ht="14.4" customHeight="1">
      <c r="A693" s="19"/>
    </row>
    <row r="694" ht="14.4" customHeight="1">
      <c r="A694" s="19"/>
    </row>
    <row r="695" ht="14.4" customHeight="1">
      <c r="A695" s="19"/>
    </row>
    <row r="696" ht="14.4" customHeight="1">
      <c r="A696" s="19"/>
    </row>
    <row r="697" ht="14.4" customHeight="1">
      <c r="A697" s="19"/>
    </row>
    <row r="698" ht="14.4" customHeight="1">
      <c r="A698" s="19"/>
    </row>
    <row r="699" ht="14.4" customHeight="1">
      <c r="A699" s="19"/>
    </row>
    <row r="700" ht="14.4" customHeight="1">
      <c r="A700" s="19"/>
    </row>
    <row r="701" ht="14.4" customHeight="1">
      <c r="A701" s="19"/>
    </row>
    <row r="702" ht="14.4" customHeight="1">
      <c r="A702" s="19"/>
    </row>
    <row r="703" ht="14.4" customHeight="1">
      <c r="A703" s="19"/>
    </row>
    <row r="704" ht="14.4" customHeight="1">
      <c r="A704" s="19"/>
    </row>
    <row r="705" ht="14.4" customHeight="1">
      <c r="A705" s="19"/>
    </row>
    <row r="706" ht="14.4" customHeight="1">
      <c r="A706" s="19"/>
    </row>
    <row r="707" ht="14.4" customHeight="1">
      <c r="A707" s="19"/>
    </row>
    <row r="708" ht="14.4" customHeight="1">
      <c r="A708" s="19"/>
    </row>
    <row r="709" ht="14.4" customHeight="1">
      <c r="A709" s="19"/>
    </row>
    <row r="710" ht="14.4" customHeight="1">
      <c r="A710" s="19"/>
    </row>
    <row r="711" ht="14.4" customHeight="1">
      <c r="A711" s="19"/>
    </row>
    <row r="712" ht="14.4" customHeight="1">
      <c r="A712" s="19"/>
    </row>
    <row r="713" ht="14.4" customHeight="1">
      <c r="A713" s="19"/>
    </row>
    <row r="714" ht="14.4" customHeight="1">
      <c r="A714" s="19"/>
    </row>
    <row r="715" ht="14.4" customHeight="1">
      <c r="A715" s="19"/>
    </row>
    <row r="716" ht="14.4" customHeight="1">
      <c r="A716" s="19"/>
    </row>
    <row r="717" ht="14.4" customHeight="1">
      <c r="A717" s="19"/>
    </row>
    <row r="718" ht="14.4" customHeight="1">
      <c r="A718" s="19"/>
    </row>
    <row r="719" ht="14.4" customHeight="1">
      <c r="A719" s="19"/>
    </row>
    <row r="720" ht="14.4" customHeight="1">
      <c r="A720" s="19"/>
    </row>
    <row r="721" ht="14.4" customHeight="1">
      <c r="A721" s="19"/>
    </row>
    <row r="722" ht="14.4" customHeight="1">
      <c r="A722" s="19"/>
    </row>
    <row r="723" ht="14.4" customHeight="1">
      <c r="A723" s="19"/>
    </row>
    <row r="724" ht="14.4" customHeight="1">
      <c r="A724" s="19"/>
    </row>
    <row r="725" ht="14.4" customHeight="1">
      <c r="A725" s="19"/>
    </row>
    <row r="726" ht="14.4" customHeight="1">
      <c r="A726" s="19"/>
    </row>
    <row r="727" ht="14.4" customHeight="1">
      <c r="A727" s="19"/>
    </row>
    <row r="728" ht="14.4" customHeight="1">
      <c r="A728" s="19"/>
    </row>
    <row r="729" ht="14.4" customHeight="1">
      <c r="A729" s="19"/>
    </row>
    <row r="730" ht="14.4" customHeight="1">
      <c r="A730" s="19"/>
    </row>
    <row r="731" ht="14.4" customHeight="1">
      <c r="A731" s="19"/>
    </row>
    <row r="732" ht="14.4" customHeight="1">
      <c r="A732" s="19"/>
    </row>
    <row r="733" ht="14.4" customHeight="1">
      <c r="A733" s="19"/>
    </row>
    <row r="734" ht="14.4" customHeight="1">
      <c r="A734" s="19"/>
    </row>
    <row r="735" ht="14.4" customHeight="1">
      <c r="A735" s="19"/>
    </row>
    <row r="736" ht="14.4" customHeight="1">
      <c r="A736" s="19"/>
    </row>
    <row r="737" ht="14.4" customHeight="1">
      <c r="A737" s="19"/>
    </row>
    <row r="738" ht="14.4" customHeight="1">
      <c r="A738" s="19"/>
    </row>
    <row r="739" ht="14.4" customHeight="1">
      <c r="A739" s="19"/>
    </row>
    <row r="740" ht="14.4" customHeight="1">
      <c r="A740" s="19"/>
    </row>
    <row r="741" ht="14.4" customHeight="1">
      <c r="A741" s="19"/>
    </row>
    <row r="742" ht="14.4" customHeight="1">
      <c r="A742" s="19"/>
    </row>
    <row r="743" ht="14.4" customHeight="1">
      <c r="A743" s="19"/>
    </row>
    <row r="744" ht="14.4" customHeight="1">
      <c r="A744" s="19"/>
    </row>
    <row r="745" ht="14.4" customHeight="1">
      <c r="A745" s="19"/>
    </row>
    <row r="746" ht="14.4" customHeight="1">
      <c r="A746" s="19"/>
    </row>
    <row r="747" ht="14.4" customHeight="1">
      <c r="A747" s="19"/>
    </row>
    <row r="748" ht="14.4" customHeight="1">
      <c r="A748" s="19"/>
    </row>
    <row r="749" ht="14.4" customHeight="1">
      <c r="A749" s="19"/>
    </row>
    <row r="750" ht="14.4" customHeight="1">
      <c r="A750" s="19"/>
    </row>
    <row r="751" ht="14.4" customHeight="1">
      <c r="A751" s="19"/>
    </row>
    <row r="752" ht="14.4" customHeight="1">
      <c r="A752" s="19"/>
    </row>
    <row r="753" ht="14.4" customHeight="1">
      <c r="A753" s="19"/>
    </row>
    <row r="754" ht="14.4" customHeight="1">
      <c r="A754" s="19"/>
    </row>
    <row r="755" ht="14.4" customHeight="1">
      <c r="A755" s="19"/>
    </row>
    <row r="756" ht="14.4" customHeight="1">
      <c r="A756" s="19"/>
    </row>
    <row r="757" ht="14.4" customHeight="1">
      <c r="A757" s="19"/>
    </row>
    <row r="758" ht="14.4" customHeight="1">
      <c r="A758" s="19"/>
    </row>
    <row r="759" ht="14.4" customHeight="1">
      <c r="A759" s="19"/>
    </row>
    <row r="760" ht="14.4" customHeight="1">
      <c r="A760" s="19"/>
    </row>
    <row r="761" ht="14.4" customHeight="1">
      <c r="A761" s="19"/>
    </row>
    <row r="762" ht="14.4" customHeight="1">
      <c r="A762" s="19"/>
    </row>
    <row r="763" ht="14.4" customHeight="1">
      <c r="A763" s="19"/>
    </row>
    <row r="764" ht="14.4" customHeight="1">
      <c r="A764" s="19"/>
    </row>
    <row r="765" ht="14.4" customHeight="1">
      <c r="A765" s="19"/>
    </row>
    <row r="766" ht="14.4" customHeight="1">
      <c r="A766" s="19"/>
    </row>
    <row r="767" ht="14.4" customHeight="1">
      <c r="A767" s="19"/>
    </row>
    <row r="768" ht="14.4" customHeight="1">
      <c r="A768" s="19"/>
    </row>
    <row r="769" ht="14.4" customHeight="1">
      <c r="A769" s="19"/>
    </row>
    <row r="770" ht="14.4" customHeight="1">
      <c r="A770" s="19"/>
    </row>
    <row r="771" ht="14.4" customHeight="1">
      <c r="A771" s="19"/>
    </row>
    <row r="772" ht="14.4" customHeight="1">
      <c r="A772" s="19"/>
    </row>
    <row r="773" ht="14.4" customHeight="1">
      <c r="A773" s="19"/>
    </row>
    <row r="774" ht="14.4" customHeight="1">
      <c r="A774" s="19"/>
    </row>
    <row r="775" ht="14.4" customHeight="1">
      <c r="A775" s="19"/>
    </row>
    <row r="776" ht="14.4" customHeight="1">
      <c r="A776" s="19"/>
    </row>
    <row r="777" ht="14.4" customHeight="1">
      <c r="A777" s="19"/>
    </row>
    <row r="778" ht="14.4" customHeight="1">
      <c r="A778" s="19"/>
    </row>
    <row r="779" ht="14.4" customHeight="1">
      <c r="A779" s="19"/>
    </row>
    <row r="780" ht="14.4" customHeight="1">
      <c r="A780" s="19"/>
    </row>
    <row r="781" ht="14.4" customHeight="1">
      <c r="A781" s="19"/>
    </row>
    <row r="782" ht="14.4" customHeight="1">
      <c r="A782" s="19"/>
    </row>
    <row r="783" ht="14.4" customHeight="1">
      <c r="A783" s="19"/>
    </row>
    <row r="784" ht="14.4" customHeight="1">
      <c r="A784" s="19"/>
    </row>
    <row r="785" ht="14.4" customHeight="1">
      <c r="A785" s="19"/>
    </row>
    <row r="786" ht="14.4" customHeight="1">
      <c r="A786" s="19"/>
    </row>
    <row r="787" ht="14.4" customHeight="1">
      <c r="A787" s="19"/>
    </row>
    <row r="788" ht="14.4" customHeight="1">
      <c r="A788" s="19"/>
    </row>
    <row r="789" ht="14.4" customHeight="1">
      <c r="A789" s="19"/>
    </row>
    <row r="790" ht="14.4" customHeight="1">
      <c r="A790" s="19"/>
    </row>
    <row r="791" ht="14.4" customHeight="1">
      <c r="A791" s="19"/>
    </row>
    <row r="792" ht="14.4" customHeight="1">
      <c r="A792" s="19"/>
    </row>
    <row r="793" ht="14.4" customHeight="1">
      <c r="A793" s="19"/>
    </row>
    <row r="794" ht="14.4" customHeight="1">
      <c r="A794" s="19"/>
    </row>
    <row r="795" ht="14.4" customHeight="1">
      <c r="A795" s="19"/>
    </row>
    <row r="796" ht="14.4" customHeight="1">
      <c r="A796" s="19"/>
    </row>
    <row r="797" ht="14.4" customHeight="1">
      <c r="A797" s="19"/>
    </row>
    <row r="798" ht="14.4" customHeight="1">
      <c r="A798" s="19"/>
    </row>
    <row r="799" ht="14.4" customHeight="1">
      <c r="A799" s="19"/>
    </row>
    <row r="800" ht="14.4" customHeight="1">
      <c r="A800" s="19"/>
    </row>
    <row r="801" ht="14.4" customHeight="1">
      <c r="A801" s="19"/>
    </row>
    <row r="802" ht="14.4" customHeight="1">
      <c r="A802" s="19"/>
    </row>
    <row r="803" ht="14.4" customHeight="1">
      <c r="A803" s="19"/>
    </row>
    <row r="804" ht="14.4" customHeight="1">
      <c r="A804" s="19"/>
    </row>
    <row r="805" ht="14.4" customHeight="1">
      <c r="A805" s="19"/>
    </row>
    <row r="806" ht="14.4" customHeight="1">
      <c r="A806" s="19"/>
    </row>
    <row r="807" ht="14.4" customHeight="1">
      <c r="A807" s="19"/>
    </row>
    <row r="808" ht="14.4" customHeight="1">
      <c r="A808" s="19"/>
    </row>
    <row r="809" ht="14.4" customHeight="1">
      <c r="A809" s="19"/>
    </row>
    <row r="810" ht="14.4" customHeight="1">
      <c r="A810" s="19"/>
    </row>
    <row r="811" ht="14.4" customHeight="1">
      <c r="A811" s="19"/>
    </row>
    <row r="812" ht="14.4" customHeight="1">
      <c r="A812" s="19"/>
    </row>
    <row r="813" ht="14.4" customHeight="1">
      <c r="A813" s="19"/>
    </row>
    <row r="814" ht="14.4" customHeight="1">
      <c r="A814" s="19"/>
    </row>
    <row r="815" ht="14.4" customHeight="1">
      <c r="A815" s="19"/>
    </row>
    <row r="816" ht="14.4" customHeight="1">
      <c r="A816" s="19"/>
    </row>
    <row r="817" ht="14.4" customHeight="1">
      <c r="A817" s="19"/>
    </row>
    <row r="818" ht="14.4" customHeight="1">
      <c r="A818" s="19"/>
    </row>
    <row r="819" ht="14.4" customHeight="1">
      <c r="A819" s="19"/>
    </row>
    <row r="820" ht="14.4" customHeight="1">
      <c r="A820" s="19"/>
    </row>
    <row r="821" ht="14.4" customHeight="1">
      <c r="A821" s="19"/>
    </row>
    <row r="822" ht="14.4" customHeight="1">
      <c r="A822" s="19"/>
    </row>
    <row r="823" ht="14.4" customHeight="1">
      <c r="A823" s="19"/>
    </row>
    <row r="824" ht="14.4" customHeight="1">
      <c r="A824" s="19"/>
    </row>
    <row r="825" ht="14.4" customHeight="1">
      <c r="A825" s="19"/>
    </row>
    <row r="826" ht="14.4" customHeight="1">
      <c r="A826" s="19"/>
    </row>
    <row r="827" ht="14.4" customHeight="1">
      <c r="A827" s="19"/>
    </row>
    <row r="828" ht="14.4" customHeight="1">
      <c r="A828" s="19"/>
    </row>
    <row r="829" ht="14.4" customHeight="1">
      <c r="A829" s="19"/>
    </row>
    <row r="830" ht="14.4" customHeight="1">
      <c r="A830" s="19"/>
    </row>
    <row r="831" ht="14.4" customHeight="1">
      <c r="A831" s="19"/>
    </row>
    <row r="832" ht="14.4" customHeight="1">
      <c r="A832" s="19"/>
    </row>
    <row r="833" ht="14.4" customHeight="1">
      <c r="A833" s="19"/>
    </row>
    <row r="834" ht="14.4" customHeight="1">
      <c r="A834" s="19"/>
    </row>
    <row r="835" ht="14.4" customHeight="1">
      <c r="A835" s="19"/>
    </row>
    <row r="836" ht="14.4" customHeight="1">
      <c r="A836" s="19"/>
    </row>
    <row r="837" ht="14.4" customHeight="1">
      <c r="A837" s="19"/>
    </row>
    <row r="838" ht="14.4" customHeight="1">
      <c r="A838" s="19"/>
    </row>
    <row r="839" ht="14.4" customHeight="1">
      <c r="A839" s="19"/>
    </row>
    <row r="840" ht="14.4" customHeight="1">
      <c r="A840" s="19"/>
    </row>
    <row r="841" ht="14.4" customHeight="1">
      <c r="A841" s="19"/>
    </row>
    <row r="842" ht="14.4" customHeight="1">
      <c r="A842" s="19"/>
    </row>
    <row r="843" ht="14.4" customHeight="1">
      <c r="A843" s="19"/>
    </row>
    <row r="844" ht="14.4" customHeight="1">
      <c r="A844" s="19"/>
    </row>
    <row r="845" ht="14.4" customHeight="1">
      <c r="A845" s="19"/>
    </row>
    <row r="846" ht="14.4" customHeight="1">
      <c r="A846" s="19"/>
    </row>
    <row r="847" ht="14.4" customHeight="1">
      <c r="A847" s="19"/>
    </row>
    <row r="848" ht="14.4" customHeight="1">
      <c r="A848" s="19"/>
    </row>
    <row r="849" ht="14.4" customHeight="1">
      <c r="A849" s="19"/>
    </row>
    <row r="850" ht="14.4" customHeight="1">
      <c r="A850" s="19"/>
    </row>
    <row r="851" ht="14.4" customHeight="1">
      <c r="A851" s="19"/>
    </row>
    <row r="852" ht="14.4" customHeight="1">
      <c r="A852" s="19"/>
    </row>
    <row r="853" ht="14.4" customHeight="1">
      <c r="A853" s="19"/>
    </row>
    <row r="854" ht="14.4" customHeight="1">
      <c r="A854" s="19"/>
    </row>
    <row r="855" ht="14.4" customHeight="1">
      <c r="A855" s="19"/>
    </row>
    <row r="856" ht="14.4" customHeight="1">
      <c r="A856" s="19"/>
    </row>
    <row r="857" ht="14.4" customHeight="1">
      <c r="A857" s="19"/>
    </row>
    <row r="858" ht="14.4" customHeight="1">
      <c r="A858" s="19"/>
    </row>
    <row r="859" ht="14.4" customHeight="1">
      <c r="A859" s="19"/>
    </row>
    <row r="860" ht="14.4" customHeight="1">
      <c r="A860" s="19"/>
    </row>
    <row r="861" ht="14.4" customHeight="1">
      <c r="A861" s="19"/>
    </row>
    <row r="862" ht="14.4" customHeight="1">
      <c r="A862" s="19"/>
    </row>
    <row r="863" ht="14.4" customHeight="1">
      <c r="A863" s="19"/>
    </row>
    <row r="864" ht="14.4" customHeight="1">
      <c r="A864" s="19"/>
    </row>
    <row r="865" ht="14.4" customHeight="1">
      <c r="A865" s="19"/>
    </row>
    <row r="866" ht="14.4" customHeight="1">
      <c r="A866" s="19"/>
    </row>
    <row r="867" ht="14.4" customHeight="1">
      <c r="A867" s="19"/>
    </row>
    <row r="868" ht="14.4" customHeight="1">
      <c r="A868" s="19"/>
    </row>
    <row r="869" ht="14.4" customHeight="1">
      <c r="A869" s="19"/>
    </row>
    <row r="870" ht="14.4" customHeight="1">
      <c r="A870" s="19"/>
    </row>
    <row r="871" ht="14.4" customHeight="1">
      <c r="A871" s="19"/>
    </row>
    <row r="872" ht="14.4" customHeight="1">
      <c r="A872" s="19"/>
    </row>
    <row r="873" ht="14.4" customHeight="1">
      <c r="A873" s="19"/>
    </row>
    <row r="874" ht="14.4" customHeight="1">
      <c r="A874" s="19"/>
    </row>
    <row r="875" ht="14.4" customHeight="1">
      <c r="A875" s="19"/>
    </row>
    <row r="876" ht="14.4" customHeight="1">
      <c r="A876" s="19"/>
    </row>
    <row r="877" ht="14.4" customHeight="1">
      <c r="A877" s="19"/>
    </row>
    <row r="878" ht="14.4" customHeight="1">
      <c r="A878" s="19"/>
    </row>
    <row r="879" ht="14.4" customHeight="1">
      <c r="A879" s="19"/>
    </row>
    <row r="880" ht="14.4" customHeight="1">
      <c r="A880" s="19"/>
    </row>
    <row r="881" ht="14.4" customHeight="1">
      <c r="A881" s="19"/>
    </row>
    <row r="882" ht="14.4" customHeight="1">
      <c r="A882" s="19"/>
    </row>
    <row r="883" ht="14.4" customHeight="1">
      <c r="A883" s="19"/>
    </row>
    <row r="884" ht="14.4" customHeight="1">
      <c r="A884" s="19"/>
    </row>
    <row r="885" ht="14.4" customHeight="1">
      <c r="A885" s="19"/>
    </row>
    <row r="886" ht="14.4" customHeight="1">
      <c r="A886" s="19"/>
    </row>
    <row r="887" ht="14.4" customHeight="1">
      <c r="A887" s="19"/>
    </row>
    <row r="888" ht="14.4" customHeight="1">
      <c r="A888" s="19"/>
    </row>
    <row r="889" ht="14.4" customHeight="1">
      <c r="A889" s="19"/>
    </row>
    <row r="890" ht="14.4" customHeight="1">
      <c r="A890" s="19"/>
    </row>
    <row r="891" ht="14.4" customHeight="1">
      <c r="A891" s="19"/>
    </row>
    <row r="892" ht="14.4" customHeight="1">
      <c r="A892" s="19"/>
    </row>
    <row r="893" ht="14.4" customHeight="1">
      <c r="A893" s="19"/>
    </row>
    <row r="894" ht="14.4" customHeight="1">
      <c r="A894" s="19"/>
    </row>
    <row r="895" ht="14.4" customHeight="1">
      <c r="A895" s="19"/>
    </row>
    <row r="896" ht="14.4" customHeight="1">
      <c r="A896" s="19"/>
    </row>
    <row r="897" ht="14.4" customHeight="1">
      <c r="A897" s="19"/>
    </row>
    <row r="898" ht="14.4" customHeight="1">
      <c r="A898" s="19"/>
    </row>
    <row r="899" ht="14.4" customHeight="1">
      <c r="A899" s="19"/>
    </row>
    <row r="900" ht="14.4" customHeight="1">
      <c r="A900" s="19"/>
    </row>
    <row r="901" ht="14.4" customHeight="1">
      <c r="A901" s="19"/>
    </row>
    <row r="902" ht="14.4" customHeight="1">
      <c r="A902" s="19"/>
    </row>
    <row r="903" ht="14.4" customHeight="1">
      <c r="A903" s="19"/>
    </row>
    <row r="904" ht="14.4" customHeight="1">
      <c r="A904" s="19"/>
    </row>
    <row r="905" ht="14.4" customHeight="1">
      <c r="A905" s="19"/>
    </row>
    <row r="906" ht="14.4" customHeight="1">
      <c r="A906" s="19"/>
    </row>
    <row r="907" ht="14.4" customHeight="1">
      <c r="A907" s="19"/>
    </row>
    <row r="908" ht="14.4" customHeight="1">
      <c r="A908" s="19"/>
    </row>
    <row r="909" ht="14.4" customHeight="1">
      <c r="A909" s="19"/>
    </row>
    <row r="910" ht="14.4" customHeight="1">
      <c r="A910" s="19"/>
    </row>
    <row r="911" ht="14.4" customHeight="1">
      <c r="A911" s="19"/>
    </row>
    <row r="912" ht="14.4" customHeight="1">
      <c r="A912" s="19"/>
    </row>
    <row r="913" ht="14.4" customHeight="1">
      <c r="A913" s="19"/>
    </row>
    <row r="914" ht="14.4" customHeight="1">
      <c r="A914" s="19"/>
    </row>
    <row r="915" ht="14.4" customHeight="1">
      <c r="A915" s="19"/>
    </row>
    <row r="916" ht="14.4" customHeight="1">
      <c r="A916" s="19"/>
    </row>
    <row r="917" ht="14.4" customHeight="1">
      <c r="A917" s="19"/>
    </row>
    <row r="918" ht="14.4" customHeight="1">
      <c r="A918" s="19"/>
    </row>
    <row r="919" ht="14.4" customHeight="1">
      <c r="A919" s="19"/>
    </row>
    <row r="920" ht="14.4" customHeight="1">
      <c r="A920" s="19"/>
    </row>
    <row r="921" ht="14.4" customHeight="1">
      <c r="A921" s="19"/>
    </row>
    <row r="922" ht="14.4" customHeight="1">
      <c r="A922" s="19"/>
    </row>
    <row r="923" ht="14.4" customHeight="1">
      <c r="A923" s="19"/>
    </row>
    <row r="924" ht="14.4" customHeight="1">
      <c r="A924" s="19"/>
    </row>
    <row r="925" ht="14.4" customHeight="1">
      <c r="A925" s="19"/>
    </row>
    <row r="926" ht="14.4" customHeight="1">
      <c r="A926" s="19"/>
    </row>
    <row r="927" ht="14.4" customHeight="1">
      <c r="A927" s="19"/>
    </row>
    <row r="928" ht="14.4" customHeight="1">
      <c r="A928" s="19"/>
    </row>
    <row r="929" ht="14.4" customHeight="1">
      <c r="A929" s="19"/>
    </row>
    <row r="930" ht="14.4" customHeight="1">
      <c r="A930" s="19"/>
    </row>
    <row r="931" ht="14.4" customHeight="1">
      <c r="A931" s="19"/>
    </row>
    <row r="932" ht="14.4" customHeight="1">
      <c r="A932" s="19"/>
    </row>
    <row r="933" ht="14.4" customHeight="1">
      <c r="A933" s="19"/>
    </row>
    <row r="934" ht="14.4" customHeight="1">
      <c r="A934" s="19"/>
    </row>
    <row r="935" ht="14.4" customHeight="1">
      <c r="A935" s="19"/>
    </row>
    <row r="936" ht="14.4" customHeight="1">
      <c r="A936" s="19"/>
    </row>
    <row r="937" ht="14.4" customHeight="1">
      <c r="A937" s="19"/>
    </row>
    <row r="938" ht="14.4" customHeight="1">
      <c r="A938" s="19"/>
    </row>
    <row r="939" ht="14.4" customHeight="1">
      <c r="A939" s="19"/>
    </row>
    <row r="940" ht="14.4" customHeight="1">
      <c r="A940" s="19"/>
    </row>
    <row r="941" ht="14.4" customHeight="1">
      <c r="A941" s="19"/>
    </row>
    <row r="942" ht="14.4" customHeight="1">
      <c r="A942" s="19"/>
    </row>
    <row r="943" ht="14.4" customHeight="1">
      <c r="A943" s="19"/>
    </row>
    <row r="944" ht="14.4" customHeight="1">
      <c r="A944" s="19"/>
    </row>
    <row r="945" ht="14.4" customHeight="1">
      <c r="A945" s="19"/>
    </row>
    <row r="946" ht="14.4" customHeight="1">
      <c r="A946" s="19"/>
    </row>
    <row r="947" ht="14.4" customHeight="1">
      <c r="A947" s="19"/>
    </row>
    <row r="948" ht="14.4" customHeight="1">
      <c r="A948" s="19"/>
    </row>
    <row r="949" ht="14.4" customHeight="1">
      <c r="A949" s="19"/>
    </row>
    <row r="950" ht="14.4" customHeight="1">
      <c r="A950" s="19"/>
    </row>
    <row r="951" ht="14.4" customHeight="1">
      <c r="A951" s="19"/>
    </row>
    <row r="952" ht="14.4" customHeight="1">
      <c r="A952" s="19"/>
    </row>
    <row r="953" ht="14.4" customHeight="1">
      <c r="A953" s="19"/>
    </row>
    <row r="954" ht="14.4" customHeight="1">
      <c r="A954" s="19"/>
    </row>
    <row r="955" ht="14.4" customHeight="1">
      <c r="A955" s="19"/>
    </row>
    <row r="956" ht="14.4" customHeight="1">
      <c r="A956" s="19"/>
    </row>
    <row r="957" ht="14.4" customHeight="1">
      <c r="A957" s="19"/>
    </row>
    <row r="958" ht="14.4" customHeight="1">
      <c r="A958" s="19"/>
    </row>
    <row r="959" ht="14.4" customHeight="1">
      <c r="A959" s="19"/>
    </row>
    <row r="960" ht="14.4" customHeight="1">
      <c r="A960" s="19"/>
    </row>
    <row r="961" ht="14.4" customHeight="1">
      <c r="A961" s="19"/>
    </row>
    <row r="962" ht="14.4" customHeight="1">
      <c r="A962" s="19"/>
    </row>
    <row r="963" ht="14.4" customHeight="1">
      <c r="A963" s="19"/>
    </row>
    <row r="964" ht="14.4" customHeight="1">
      <c r="A964" s="19"/>
    </row>
    <row r="965" ht="14.4" customHeight="1">
      <c r="A965" s="19"/>
    </row>
    <row r="966" ht="14.4" customHeight="1">
      <c r="A966" s="19"/>
    </row>
    <row r="967" ht="14.4" customHeight="1">
      <c r="A967" s="19"/>
    </row>
    <row r="968" ht="14.4" customHeight="1">
      <c r="A968" s="19"/>
    </row>
    <row r="969" ht="14.4" customHeight="1">
      <c r="A969" s="19"/>
    </row>
    <row r="970" ht="14.4" customHeight="1">
      <c r="A970" s="19"/>
    </row>
    <row r="971" ht="14.4" customHeight="1">
      <c r="A971" s="19"/>
    </row>
    <row r="972" ht="14.4" customHeight="1">
      <c r="A972" s="19"/>
    </row>
    <row r="973" ht="14.4" customHeight="1">
      <c r="A973" s="19"/>
    </row>
    <row r="974" ht="14.4" customHeight="1">
      <c r="A974" s="19"/>
    </row>
    <row r="975" ht="14.4" customHeight="1">
      <c r="A975" s="19"/>
    </row>
    <row r="976" ht="14.4" customHeight="1">
      <c r="A976" s="19"/>
    </row>
    <row r="977" ht="14.4" customHeight="1">
      <c r="A977" s="19"/>
    </row>
    <row r="978" ht="14.4" customHeight="1">
      <c r="A978" s="19"/>
    </row>
    <row r="979" ht="14.4" customHeight="1">
      <c r="A979" s="19"/>
    </row>
    <row r="980" ht="14.4" customHeight="1">
      <c r="A980" s="19"/>
    </row>
    <row r="981" ht="14.4" customHeight="1">
      <c r="A981" s="19"/>
    </row>
    <row r="982" ht="14.4" customHeight="1">
      <c r="A982" s="19"/>
    </row>
    <row r="983" ht="14.4" customHeight="1">
      <c r="A983" s="19"/>
    </row>
    <row r="984" ht="14.4" customHeight="1">
      <c r="A984" s="19"/>
    </row>
    <row r="985" ht="14.4" customHeight="1">
      <c r="A985" s="19"/>
    </row>
    <row r="986" ht="14.4" customHeight="1">
      <c r="A986" s="19"/>
    </row>
    <row r="987" ht="14.4" customHeight="1">
      <c r="A987" s="19"/>
    </row>
    <row r="988" ht="14.4" customHeight="1">
      <c r="A988" s="19"/>
    </row>
    <row r="989" ht="14.4" customHeight="1">
      <c r="A989" s="19"/>
    </row>
    <row r="990" ht="14.4" customHeight="1">
      <c r="A990" s="19"/>
    </row>
    <row r="991" ht="14.4" customHeight="1">
      <c r="A991" s="19"/>
    </row>
    <row r="992" ht="14.4" customHeight="1">
      <c r="A992" s="19"/>
    </row>
    <row r="993" ht="14.4" customHeight="1">
      <c r="A993" s="19"/>
    </row>
    <row r="994" ht="14.4" customHeight="1">
      <c r="A994" s="19"/>
    </row>
    <row r="995" ht="14.4" customHeight="1">
      <c r="A995" s="19"/>
    </row>
    <row r="996" ht="14.4" customHeight="1">
      <c r="A996" s="19"/>
    </row>
    <row r="997" ht="14.4" customHeight="1">
      <c r="A997" s="19"/>
    </row>
    <row r="998" ht="14.4" customHeight="1">
      <c r="A998" s="19"/>
    </row>
    <row r="999" ht="14.4" customHeight="1">
      <c r="A999" s="19"/>
    </row>
    <row r="1000" ht="14.4" customHeight="1">
      <c r="A1000" s="19"/>
    </row>
    <row r="1001" ht="14.4" customHeight="1">
      <c r="A1001" s="19"/>
    </row>
    <row r="1002" ht="14.4" customHeight="1">
      <c r="A1002" s="19"/>
    </row>
    <row r="1003" ht="14.4" customHeight="1">
      <c r="A1003" s="19"/>
    </row>
    <row r="1004" ht="14.4" customHeight="1">
      <c r="A1004" s="19"/>
    </row>
    <row r="1005" ht="14.4" customHeight="1">
      <c r="A1005" s="19"/>
    </row>
    <row r="1006" ht="14.4" customHeight="1">
      <c r="A1006" s="19"/>
    </row>
    <row r="1007" ht="14.4" customHeight="1">
      <c r="A1007" s="19"/>
    </row>
    <row r="1008" ht="14.4" customHeight="1">
      <c r="A1008" s="19"/>
    </row>
    <row r="1009" ht="14.4" customHeight="1">
      <c r="A1009" s="19"/>
    </row>
    <row r="1010" ht="14.4" customHeight="1">
      <c r="A1010" s="19"/>
    </row>
    <row r="1011" ht="14.4" customHeight="1">
      <c r="A1011" s="19"/>
    </row>
    <row r="1012" ht="14.4" customHeight="1">
      <c r="A1012" s="19"/>
    </row>
    <row r="1013" ht="14.4" customHeight="1">
      <c r="A1013" s="19"/>
    </row>
    <row r="1014" ht="14.4" customHeight="1">
      <c r="A1014" s="19"/>
    </row>
    <row r="1015" ht="14.4" customHeight="1">
      <c r="A1015" s="19"/>
    </row>
    <row r="1016" ht="14.4" customHeight="1">
      <c r="A1016" s="19"/>
    </row>
    <row r="1017" ht="14.4" customHeight="1">
      <c r="A1017" s="19"/>
    </row>
    <row r="1018" ht="14.4" customHeight="1">
      <c r="A1018" s="19"/>
    </row>
    <row r="1019" ht="14.4" customHeight="1">
      <c r="A1019" s="19"/>
    </row>
    <row r="1020" ht="14.4" customHeight="1">
      <c r="A1020" s="19"/>
    </row>
    <row r="1021" ht="14.4" customHeight="1">
      <c r="A1021" s="19"/>
    </row>
    <row r="1022" ht="14.4" customHeight="1">
      <c r="A1022" s="19"/>
    </row>
    <row r="1023" ht="14.4" customHeight="1">
      <c r="A1023" s="19"/>
    </row>
    <row r="1024" ht="14.4" customHeight="1">
      <c r="A1024" s="19"/>
    </row>
    <row r="1025" ht="14.4" customHeight="1">
      <c r="A1025" s="19"/>
    </row>
    <row r="1026" ht="14.4" customHeight="1">
      <c r="A1026" s="19"/>
    </row>
    <row r="1027" ht="14.4" customHeight="1">
      <c r="A1027" s="19"/>
    </row>
    <row r="1028" ht="14.4" customHeight="1">
      <c r="A1028" s="19"/>
    </row>
    <row r="1029" ht="14.4" customHeight="1">
      <c r="A1029" s="19"/>
    </row>
    <row r="1030" ht="14.4" customHeight="1">
      <c r="A1030" s="19"/>
    </row>
    <row r="1031" ht="14.4" customHeight="1">
      <c r="A1031" s="19"/>
    </row>
    <row r="1032" ht="14.4" customHeight="1">
      <c r="A1032" s="19"/>
    </row>
    <row r="1033" ht="14.4" customHeight="1">
      <c r="A1033" s="19"/>
    </row>
    <row r="1034" ht="14.4" customHeight="1">
      <c r="A1034" s="19"/>
    </row>
    <row r="1035" ht="14.4" customHeight="1">
      <c r="A1035" s="19"/>
    </row>
    <row r="1036" ht="14.4" customHeight="1">
      <c r="A1036" s="19"/>
    </row>
    <row r="1037" ht="14.4" customHeight="1">
      <c r="A1037" s="19"/>
    </row>
    <row r="1038" ht="14.4" customHeight="1">
      <c r="A1038" s="19"/>
    </row>
    <row r="1039" ht="14.4" customHeight="1">
      <c r="A1039" s="19"/>
    </row>
    <row r="1040" ht="14.4" customHeight="1">
      <c r="A1040" s="19"/>
    </row>
    <row r="1041" ht="14.4" customHeight="1">
      <c r="A1041" s="19"/>
    </row>
    <row r="1042" ht="14.4" customHeight="1">
      <c r="A1042" s="19"/>
    </row>
    <row r="1043" ht="14.4" customHeight="1">
      <c r="A1043" s="19"/>
    </row>
    <row r="1044" ht="14.4" customHeight="1">
      <c r="A1044" s="19"/>
    </row>
    <row r="1045" ht="14.4" customHeight="1">
      <c r="A1045" s="19"/>
    </row>
    <row r="1046" ht="14.4" customHeight="1">
      <c r="A1046" s="19"/>
    </row>
    <row r="1047" ht="14.4" customHeight="1">
      <c r="A1047" s="19"/>
    </row>
    <row r="1048" ht="14.4" customHeight="1">
      <c r="A1048" s="19"/>
    </row>
    <row r="1049" ht="14.4" customHeight="1">
      <c r="A1049" s="19"/>
    </row>
    <row r="1050" ht="14.4" customHeight="1">
      <c r="A1050" s="19"/>
    </row>
    <row r="1051" ht="14.4" customHeight="1">
      <c r="A1051" s="19"/>
    </row>
    <row r="1052" ht="14.4" customHeight="1">
      <c r="A1052" s="19"/>
    </row>
    <row r="1053" ht="14.4" customHeight="1">
      <c r="A1053" s="19"/>
    </row>
    <row r="1054" ht="14.4" customHeight="1">
      <c r="A1054" s="19"/>
    </row>
    <row r="1055" ht="14.4" customHeight="1">
      <c r="A1055" s="19"/>
    </row>
    <row r="1056" ht="14.4" customHeight="1">
      <c r="A1056" s="19"/>
    </row>
    <row r="1057" ht="14.4" customHeight="1">
      <c r="A1057" s="19"/>
    </row>
    <row r="1058" ht="14.4" customHeight="1">
      <c r="A1058" s="19"/>
    </row>
    <row r="1059" ht="14.4" customHeight="1">
      <c r="A1059" s="19"/>
    </row>
    <row r="1060" ht="14.4" customHeight="1">
      <c r="A1060" s="19"/>
    </row>
    <row r="1061" ht="14.4" customHeight="1">
      <c r="A1061" s="19"/>
    </row>
    <row r="1062" ht="14.4" customHeight="1">
      <c r="A1062" s="19"/>
    </row>
    <row r="1063" ht="14.4" customHeight="1">
      <c r="A1063" s="19"/>
    </row>
    <row r="1064" ht="14.4" customHeight="1">
      <c r="A1064" s="19"/>
    </row>
    <row r="1065" ht="14.4" customHeight="1">
      <c r="A1065" s="19"/>
    </row>
    <row r="1066" ht="14.4" customHeight="1">
      <c r="A1066" s="19"/>
    </row>
    <row r="1067" ht="14.4" customHeight="1">
      <c r="A1067" s="19"/>
    </row>
    <row r="1068" ht="14.4" customHeight="1">
      <c r="A1068" s="19"/>
    </row>
    <row r="1069" ht="14.4" customHeight="1">
      <c r="A1069" s="19"/>
    </row>
    <row r="1070" ht="14.4" customHeight="1">
      <c r="A1070" s="19"/>
    </row>
    <row r="1071" ht="14.4" customHeight="1">
      <c r="A1071" s="19"/>
    </row>
    <row r="1072" ht="14.4" customHeight="1">
      <c r="A1072" s="19"/>
    </row>
    <row r="1073" ht="14.4" customHeight="1">
      <c r="A1073" s="19"/>
    </row>
    <row r="1074" ht="14.4" customHeight="1">
      <c r="A1074" s="19"/>
    </row>
    <row r="1075" ht="14.4" customHeight="1">
      <c r="A1075" s="19"/>
    </row>
    <row r="1076" ht="14.4" customHeight="1">
      <c r="A1076" s="19"/>
    </row>
    <row r="1077" ht="14.4" customHeight="1">
      <c r="A1077" s="19"/>
    </row>
    <row r="1078" ht="14.4" customHeight="1">
      <c r="A1078" s="19"/>
    </row>
    <row r="1079" ht="14.4" customHeight="1">
      <c r="A1079" s="19"/>
    </row>
    <row r="1080" ht="14.4" customHeight="1">
      <c r="A1080" s="19"/>
    </row>
    <row r="1081" ht="14.4" customHeight="1">
      <c r="A1081" s="19"/>
    </row>
    <row r="1082" ht="14.4" customHeight="1">
      <c r="A1082" s="19"/>
    </row>
    <row r="1083" ht="14.4" customHeight="1">
      <c r="A1083" s="19"/>
    </row>
    <row r="1084" ht="14.4" customHeight="1">
      <c r="A1084" s="19"/>
    </row>
    <row r="1085" ht="14.4" customHeight="1">
      <c r="A1085" s="19"/>
    </row>
    <row r="1086" ht="14.4" customHeight="1">
      <c r="A1086" s="19"/>
    </row>
    <row r="1087" ht="14.4" customHeight="1">
      <c r="A1087" s="19"/>
    </row>
    <row r="1088" ht="14.4" customHeight="1">
      <c r="A1088" s="19"/>
    </row>
    <row r="1089" ht="14.4" customHeight="1">
      <c r="A1089" s="19"/>
    </row>
    <row r="1090" ht="14.4" customHeight="1">
      <c r="A1090" s="19"/>
    </row>
    <row r="1091" ht="14.4" customHeight="1">
      <c r="A1091" s="19"/>
    </row>
    <row r="1092" ht="14.4" customHeight="1">
      <c r="A1092" s="19"/>
    </row>
    <row r="1093" ht="14.4" customHeight="1">
      <c r="A1093" s="19"/>
    </row>
    <row r="1094" ht="14.4" customHeight="1">
      <c r="A1094" s="19"/>
    </row>
    <row r="1095" ht="14.4" customHeight="1">
      <c r="A1095" s="19"/>
    </row>
    <row r="1096" ht="14.4" customHeight="1">
      <c r="A1096" s="19"/>
    </row>
    <row r="1097" ht="14.4" customHeight="1">
      <c r="A1097" s="19"/>
    </row>
    <row r="1098" ht="14.4" customHeight="1">
      <c r="A1098" s="19"/>
    </row>
    <row r="1099" ht="14.4" customHeight="1">
      <c r="A1099" s="19"/>
    </row>
    <row r="1100" ht="14.4" customHeight="1">
      <c r="A1100" s="19"/>
    </row>
    <row r="1101" ht="14.4" customHeight="1">
      <c r="A1101" s="19"/>
    </row>
    <row r="1102" ht="14.4" customHeight="1">
      <c r="A1102" s="19"/>
    </row>
    <row r="1103" ht="14.4" customHeight="1">
      <c r="A1103" s="19"/>
    </row>
    <row r="1104" ht="14.4" customHeight="1">
      <c r="A1104" s="19"/>
    </row>
    <row r="1105" ht="14.4" customHeight="1">
      <c r="A1105" s="19"/>
    </row>
    <row r="1106" ht="14.4" customHeight="1">
      <c r="A1106" s="19"/>
    </row>
    <row r="1107" ht="14.4" customHeight="1">
      <c r="A1107" s="19"/>
    </row>
    <row r="1108" ht="14.4" customHeight="1">
      <c r="A1108" s="19"/>
    </row>
    <row r="1109" ht="14.4" customHeight="1">
      <c r="A1109" s="19"/>
    </row>
    <row r="1110" ht="14.4" customHeight="1">
      <c r="A1110" s="19"/>
    </row>
    <row r="1111" ht="14.4" customHeight="1">
      <c r="A1111" s="19"/>
    </row>
    <row r="1112" ht="14.4" customHeight="1">
      <c r="A1112" s="19"/>
    </row>
    <row r="1113" ht="14.4" customHeight="1">
      <c r="A1113" s="19"/>
    </row>
    <row r="1114" ht="14.4" customHeight="1">
      <c r="A1114" s="19"/>
    </row>
    <row r="1115" ht="14.4" customHeight="1">
      <c r="A1115" s="19"/>
    </row>
    <row r="1116" ht="14.4" customHeight="1">
      <c r="A1116" s="19"/>
    </row>
    <row r="1117" ht="14.4" customHeight="1">
      <c r="A1117" s="19"/>
    </row>
    <row r="1118" ht="14.4" customHeight="1">
      <c r="A1118" s="19"/>
    </row>
    <row r="1119" ht="14.4" customHeight="1">
      <c r="A1119" s="19"/>
    </row>
    <row r="1120" ht="14.4" customHeight="1">
      <c r="A1120" s="19"/>
    </row>
    <row r="1121" ht="14.4" customHeight="1">
      <c r="A1121" s="19"/>
    </row>
    <row r="1122" ht="14.4" customHeight="1">
      <c r="A1122" s="19"/>
    </row>
    <row r="1123" ht="14.4" customHeight="1">
      <c r="A1123" s="19"/>
    </row>
    <row r="1124" ht="14.4" customHeight="1">
      <c r="A1124" s="19"/>
    </row>
    <row r="1125" ht="14.4" customHeight="1">
      <c r="A1125" s="19"/>
    </row>
    <row r="1126" ht="14.4" customHeight="1">
      <c r="A1126" s="19"/>
    </row>
    <row r="1127" ht="14.4" customHeight="1">
      <c r="A1127" s="19"/>
    </row>
    <row r="1128" ht="14.4" customHeight="1">
      <c r="A1128" s="19"/>
    </row>
    <row r="1129" ht="14.4" customHeight="1">
      <c r="A1129" s="19"/>
    </row>
    <row r="1130" ht="14.4" customHeight="1">
      <c r="A1130" s="19"/>
    </row>
    <row r="1131" ht="14.4" customHeight="1">
      <c r="A1131" s="19"/>
    </row>
    <row r="1132" ht="14.4" customHeight="1">
      <c r="A1132" s="19"/>
    </row>
    <row r="1133" ht="14.4" customHeight="1">
      <c r="A1133" s="19"/>
    </row>
    <row r="1134" ht="14.4" customHeight="1">
      <c r="A1134" s="19"/>
    </row>
    <row r="1135" ht="14.4" customHeight="1">
      <c r="A1135" s="19"/>
    </row>
    <row r="1136" ht="14.4" customHeight="1">
      <c r="A1136" s="19"/>
    </row>
    <row r="1137" ht="14.4" customHeight="1">
      <c r="A1137" s="19"/>
    </row>
    <row r="1138" ht="14.4" customHeight="1">
      <c r="A1138" s="19"/>
    </row>
    <row r="1139" ht="14.4" customHeight="1">
      <c r="A1139" s="19"/>
    </row>
    <row r="1140" ht="14.4" customHeight="1">
      <c r="A1140" s="19"/>
    </row>
    <row r="1141" ht="14.4" customHeight="1">
      <c r="A1141" s="19"/>
    </row>
    <row r="1142" ht="14.4" customHeight="1">
      <c r="A1142" s="19"/>
    </row>
    <row r="1143" ht="14.4" customHeight="1">
      <c r="A1143" s="19"/>
    </row>
    <row r="1144" ht="14.4" customHeight="1">
      <c r="A1144" s="19"/>
    </row>
    <row r="1145" ht="14.4" customHeight="1">
      <c r="A1145" s="19"/>
    </row>
    <row r="1146" ht="14.4" customHeight="1">
      <c r="A1146" s="19"/>
    </row>
    <row r="1147" ht="14.4" customHeight="1">
      <c r="A1147" s="19"/>
    </row>
    <row r="1148" ht="14.4" customHeight="1">
      <c r="A1148" s="19"/>
    </row>
    <row r="1149" ht="14.4" customHeight="1">
      <c r="A1149" s="19"/>
    </row>
    <row r="1150" ht="14.4" customHeight="1">
      <c r="A1150" s="19"/>
    </row>
    <row r="1151" ht="14.4" customHeight="1">
      <c r="A1151" s="19"/>
    </row>
    <row r="1152" ht="14.4" customHeight="1">
      <c r="A1152" s="19"/>
    </row>
    <row r="1153" ht="14.4" customHeight="1">
      <c r="A1153" s="19"/>
    </row>
    <row r="1154" ht="14.4" customHeight="1">
      <c r="A1154" s="19"/>
    </row>
    <row r="1155" ht="14.4" customHeight="1">
      <c r="A1155" s="19"/>
    </row>
    <row r="1156" ht="14.4" customHeight="1">
      <c r="A1156" s="19"/>
    </row>
    <row r="1157" ht="14.4" customHeight="1">
      <c r="A1157" s="19"/>
    </row>
    <row r="1158" ht="14.4" customHeight="1">
      <c r="A1158" s="19"/>
    </row>
    <row r="1159" ht="14.4" customHeight="1">
      <c r="A1159" s="19"/>
    </row>
    <row r="1160" ht="14.4" customHeight="1">
      <c r="A1160" s="19"/>
    </row>
    <row r="1161" ht="14.4" customHeight="1">
      <c r="A1161" s="19"/>
    </row>
    <row r="1162" ht="14.4" customHeight="1">
      <c r="A1162" s="19"/>
    </row>
    <row r="1163" ht="14.4" customHeight="1">
      <c r="A1163" s="19"/>
    </row>
    <row r="1164" ht="14.4" customHeight="1">
      <c r="A1164" s="19"/>
    </row>
    <row r="1165" ht="14.4" customHeight="1">
      <c r="A1165" s="19"/>
    </row>
    <row r="1166" ht="14.4" customHeight="1">
      <c r="A1166" s="19"/>
    </row>
    <row r="1167" ht="14.4" customHeight="1">
      <c r="A1167" s="19"/>
    </row>
    <row r="1168" ht="14.4" customHeight="1">
      <c r="A1168" s="19"/>
    </row>
    <row r="1169" ht="14.4" customHeight="1">
      <c r="A1169" s="19"/>
    </row>
    <row r="1170" ht="14.4" customHeight="1">
      <c r="A1170" s="19"/>
    </row>
    <row r="1171" ht="14.4" customHeight="1">
      <c r="A1171" s="19"/>
    </row>
    <row r="1172" ht="14.4" customHeight="1">
      <c r="A1172" s="19"/>
    </row>
    <row r="1173" ht="14.4" customHeight="1">
      <c r="A1173" s="19"/>
    </row>
    <row r="1174" ht="14.4" customHeight="1">
      <c r="A1174" s="19"/>
    </row>
    <row r="1175" ht="14.4" customHeight="1">
      <c r="A1175" s="19"/>
    </row>
    <row r="1176" ht="14.4" customHeight="1">
      <c r="A1176" s="19"/>
    </row>
    <row r="1177" ht="14.4" customHeight="1">
      <c r="A1177" s="19"/>
    </row>
    <row r="1178" ht="14.4" customHeight="1">
      <c r="A1178" s="19"/>
    </row>
    <row r="1179" ht="14.4" customHeight="1">
      <c r="A1179" s="19"/>
    </row>
    <row r="1180" ht="14.4" customHeight="1">
      <c r="A1180" s="19"/>
    </row>
    <row r="1181" ht="14.4" customHeight="1">
      <c r="A1181" s="19"/>
    </row>
    <row r="1182" ht="14.4" customHeight="1">
      <c r="A1182" s="19"/>
    </row>
    <row r="1183" ht="14.4" customHeight="1">
      <c r="A1183" s="19"/>
    </row>
    <row r="1184" ht="14.4" customHeight="1">
      <c r="A1184" s="19"/>
    </row>
    <row r="1185" ht="14.4" customHeight="1">
      <c r="A1185" s="19"/>
    </row>
    <row r="1186" ht="14.4" customHeight="1">
      <c r="A1186" s="19"/>
    </row>
    <row r="1187" ht="14.4" customHeight="1">
      <c r="A1187" s="19"/>
    </row>
  </sheetData>
  <autoFilter ref="A1:XFD1048576"/>
  <phoneticPr fontId="1" type="noConversion"/>
  <dataValidations count="3">
    <dataValidation type="list" allowBlank="1" showInputMessage="1" showErrorMessage="1" sqref="G2:G34 G36:G58 G60:G1187">
      <formula1>"是,否"</formula1>
    </dataValidation>
    <dataValidation type="list" sqref="E50:F50 F1:F49 F51:F58 F60:F1187">
      <formula1>"系统,AGV本体,实施部署,环境运营,未确定"</formula1>
    </dataValidation>
    <dataValidation type="list" sqref="B2:B1187">
      <formula1>"鸿鹄,青鸾"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tabColor rgb="FFE36C09"/>
    <outlinePr summaryBelow="0" summaryRight="0"/>
  </sheetPr>
  <dimension ref="A1"/>
  <sheetViews>
    <sheetView workbookViewId="0">
      <pane topLeftCell="C3" activePane="bottomRight" state="frozen" xSplit="2" ySplit="2"/>
    </sheetView>
  </sheetViews>
  <sheetFormatPr baseColWidth="10" defaultColWidth="8.8330078125" defaultRowHeight="14.4" customHeight="1"/>
  <cols>
    <col min="1" max="1" width="12.1640625" customWidth="1" style="57"/>
    <col min="2" max="2" width="10.8310546875" customWidth="1" style="17"/>
    <col min="3" max="3" width="9.2490234375" style="17"/>
    <col min="4" max="4" width="13.7900390625" customWidth="1" style="58"/>
    <col min="5" max="5" width="5.4990234375" customWidth="1" style="5"/>
    <col min="6" max="7" width="6.1640625" customWidth="1" style="5"/>
    <col min="8" max="8" width="5.666015625" customWidth="1" style="5"/>
    <col min="9" max="9" width="5.4990234375" customWidth="1" style="59"/>
    <col min="10" max="10" width="3.498046875" customWidth="1" style="59"/>
    <col min="11" max="11" width="3.9990234375" customWidth="1" style="59"/>
    <col min="12" max="13" width="4.3330078125" customWidth="1" style="59"/>
    <col min="14" max="14" width="10.5" customWidth="1" style="5"/>
  </cols>
  <sheetData>
    <row r="1" ht="29.45" customHeight="1">
      <c r="A1" s="60" t="s">
        <v>171</v>
      </c>
      <c r="B1" s="61"/>
      <c r="C1" s="62"/>
      <c r="D1" s="63" t="s">
        <v>172</v>
      </c>
      <c r="E1" s="64"/>
      <c r="F1" s="64"/>
      <c r="G1" s="64"/>
      <c r="H1" s="64"/>
      <c r="I1" s="75" t="s">
        <v>14</v>
      </c>
      <c r="J1" s="76" t="s">
        <v>173</v>
      </c>
      <c r="K1" s="77"/>
      <c r="L1" s="77"/>
      <c r="M1" s="77"/>
      <c r="N1" s="78" t="s">
        <v>174</v>
      </c>
      <c r="O1" s="79" t="s">
        <v>175</v>
      </c>
      <c r="P1" s="77"/>
      <c r="Q1" s="77"/>
      <c r="R1" s="77"/>
      <c r="S1" s="77"/>
    </row>
    <row r="2" s="56" customFormat="1" ht="54.75" customHeight="1">
      <c r="A2" s="65" t="s">
        <v>176</v>
      </c>
      <c r="B2" s="66" t="s">
        <v>177</v>
      </c>
      <c r="C2" s="67" t="s">
        <v>178</v>
      </c>
      <c r="D2" s="67" t="s">
        <v>16</v>
      </c>
      <c r="E2" s="68" t="s">
        <v>44</v>
      </c>
      <c r="F2" s="68" t="s">
        <v>48</v>
      </c>
      <c r="G2" s="68" t="s">
        <v>179</v>
      </c>
      <c r="H2" s="68" t="s">
        <v>81</v>
      </c>
      <c r="I2" s="68" t="s">
        <v>16</v>
      </c>
      <c r="J2" s="68" t="s">
        <v>44</v>
      </c>
      <c r="K2" s="68" t="s">
        <v>48</v>
      </c>
      <c r="L2" s="68" t="s">
        <v>23</v>
      </c>
      <c r="M2" s="68" t="s">
        <v>81</v>
      </c>
      <c r="N2" s="67" t="s">
        <v>180</v>
      </c>
      <c r="O2" s="67" t="s">
        <v>16</v>
      </c>
      <c r="P2" s="68" t="s">
        <v>44</v>
      </c>
      <c r="Q2" s="68" t="s">
        <v>48</v>
      </c>
      <c r="R2" s="68" t="s">
        <v>23</v>
      </c>
      <c r="S2" s="68" t="s">
        <v>81</v>
      </c>
    </row>
    <row r="3" ht="23.399999999999995" customHeight="1">
      <c r="A3" s="69" t="n">
        <v>44978</v>
      </c>
      <c r="B3" s="70" t="n">
        <v>1644</v>
      </c>
      <c r="C3" s="71" t="n">
        <f>SUM(I3,J3,K3,L3,M3)/B3</f>
        <v>0.0346715328467153</v>
      </c>
      <c r="D3" s="72" t="n">
        <f>I3/B3</f>
        <v>0.0127737226277372</v>
      </c>
      <c r="E3" s="73" t="n">
        <f>J3/B3</f>
        <v>0.0072992700729927</v>
      </c>
      <c r="F3" s="73" t="n">
        <f>K3/B3</f>
        <v>0.00547445255474453</v>
      </c>
      <c r="G3" s="73" t="n">
        <f>L3/B3</f>
        <v>0.00851581508515815</v>
      </c>
      <c r="H3" s="73" t="n">
        <f>M3/B3</f>
        <v>6.08272506082725e-4</v>
      </c>
      <c r="I3" s="59" t="n">
        <v>21</v>
      </c>
      <c r="J3" s="59" t="n">
        <v>12</v>
      </c>
      <c r="K3" s="59" t="n">
        <v>9</v>
      </c>
      <c r="L3" s="59" t="n">
        <v>14</v>
      </c>
      <c r="M3" s="59" t="n">
        <v>1</v>
      </c>
      <c r="N3" s="80"/>
      <c r="O3" s="80"/>
    </row>
    <row r="4" ht="14.4" customHeight="1">
      <c r="A4" s="69" t="n">
        <v>44979</v>
      </c>
      <c r="B4" s="70" t="n">
        <v>1303</v>
      </c>
      <c r="C4" s="71" t="n">
        <f>SUM(I4,J4,K4,L4,M4)/B4</f>
        <v>0.0360706062931696</v>
      </c>
      <c r="D4" s="72" t="n">
        <f>I4/B4</f>
        <v>0.0130468150422103</v>
      </c>
      <c r="E4" s="73" t="n">
        <f>J4/B4</f>
        <v>0.0107444359171144</v>
      </c>
      <c r="F4" s="73" t="n">
        <f>K4/B4</f>
        <v>0.00306983883346124</v>
      </c>
      <c r="G4" s="73" t="n">
        <f>L4/B4</f>
        <v>0.00920951650038373</v>
      </c>
      <c r="H4" s="73" t="n">
        <f>M4/B4</f>
        <v>0</v>
      </c>
      <c r="I4" s="59" t="n">
        <v>17</v>
      </c>
      <c r="J4" s="59" t="n">
        <f>COUNTIFS('1故障报错记录表'!A:A,A4,'1故障报错记录表'!B:B,$I$1,'1故障报错记录表'!F:F,"=系统")</f>
        <v>14</v>
      </c>
      <c r="K4" s="59" t="n">
        <v>4</v>
      </c>
      <c r="L4" s="59" t="n">
        <f>COUNTIFS('1故障报错记录表'!A:A,A4,'1故障报错记录表'!B:B,$I$1,'1故障报错记录表'!F:F,"=环境运营")</f>
        <v>12</v>
      </c>
      <c r="M4" s="59" t="n">
        <f>COUNTIFS('1故障报错记录表'!A:A,A4,'1故障报错记录表'!B:B,$I$1,'1故障报错记录表'!F:F,"=未确定")</f>
        <v>0</v>
      </c>
      <c r="N4" s="80"/>
      <c r="O4" s="80"/>
    </row>
    <row r="5" ht="14.4" customHeight="1">
      <c r="A5" s="69" t="n">
        <v>44980</v>
      </c>
      <c r="B5" s="70" t="n">
        <v>965</v>
      </c>
      <c r="C5" s="71" t="n">
        <f>SUM(I5,J5,K5,L5,M5)/B5</f>
        <v>0.0362694300518135</v>
      </c>
      <c r="D5" s="72" t="n">
        <f>I5/B5</f>
        <v>0.0145077720207254</v>
      </c>
      <c r="E5" s="73" t="n">
        <f>J5/B5</f>
        <v>0.0113989637305699</v>
      </c>
      <c r="F5" s="73" t="n">
        <f>K5/B5</f>
        <v>0.00103626943005181</v>
      </c>
      <c r="G5" s="73" t="n">
        <f>L5/B5</f>
        <v>0.00621761658031088</v>
      </c>
      <c r="H5" s="73" t="n">
        <f>M5/B5</f>
        <v>0.00310880829015544</v>
      </c>
      <c r="I5" s="59" t="n">
        <f>COUNTIFS('1故障报错记录表'!A:A,A5,'1故障报错记录表'!B:B,$I$1,'1故障报错记录表'!F:F,"=AGV本体")</f>
        <v>14</v>
      </c>
      <c r="J5" s="59" t="n">
        <f>COUNTIFS('1故障报错记录表'!A:A,A5,'1故障报错记录表'!B:B,$I$1,'1故障报错记录表'!F:F,"=系统")</f>
        <v>11</v>
      </c>
      <c r="K5" s="59" t="n">
        <f>COUNTIFS('1故障报错记录表'!A:A,A5,'1故障报错记录表'!B:B,$I$1,'1故障报错记录表'!F:F,"=实施部署")</f>
        <v>1</v>
      </c>
      <c r="L5" s="59" t="n">
        <f>COUNTIFS('1故障报错记录表'!A:A,A5,'1故障报错记录表'!B:B,$I$1,'1故障报错记录表'!F:F,"=环境运营")</f>
        <v>6</v>
      </c>
      <c r="M5" s="59" t="n">
        <f>COUNTIFS('1故障报错记录表'!A:A,A5,'1故障报错记录表'!B:B,$I$1,'1故障报错记录表'!F:F,"=未确定")</f>
        <v>3</v>
      </c>
      <c r="N5" s="80"/>
      <c r="O5" s="80"/>
    </row>
    <row r="6" ht="14.4" customHeight="1">
      <c r="A6" s="69" t="n">
        <v>44981</v>
      </c>
      <c r="B6" s="70" t="n">
        <v>1445</v>
      </c>
      <c r="C6" s="71" t="n">
        <f>SUM(I6,J6,K6,L6,M6)/B6</f>
        <v>0.0290657439446367</v>
      </c>
      <c r="D6" s="72" t="n">
        <f>I6/B6</f>
        <v>0.0069204152249135</v>
      </c>
      <c r="E6" s="73" t="n">
        <f>J6/B6</f>
        <v>0.0069204152249135</v>
      </c>
      <c r="F6" s="73" t="n">
        <f>K6/B6</f>
        <v>0.00207612456747405</v>
      </c>
      <c r="G6" s="73" t="n">
        <f>L6/B6</f>
        <v>0.0131487889273356</v>
      </c>
      <c r="H6" s="73" t="n">
        <f>M6/B6</f>
        <v>0</v>
      </c>
      <c r="I6" s="59" t="n">
        <v>10</v>
      </c>
      <c r="J6" s="88" t="n">
        <v>10</v>
      </c>
      <c r="K6" s="59" t="n">
        <v>3</v>
      </c>
      <c r="L6" s="59" t="n">
        <v>19</v>
      </c>
      <c r="M6" s="59" t="n">
        <f>COUNTIFS('1故障报错记录表'!A:A,A6,'1故障报错记录表'!B:B,$I$1,'1故障报错记录表'!F:F,"=未确定")</f>
        <v>0</v>
      </c>
      <c r="N6" s="72"/>
      <c r="O6" s="80"/>
    </row>
    <row r="7" ht="14.4" customHeight="1">
      <c r="A7" s="69" t="n">
        <v>44982</v>
      </c>
      <c r="B7" s="70" t="n">
        <v>1459</v>
      </c>
      <c r="C7" s="71" t="n">
        <f>SUM(I7,J7,K7,L7,M7)/B7</f>
        <v>0.0472926662097327</v>
      </c>
      <c r="D7" s="72" t="n">
        <f>I7/B7</f>
        <v>0.00685400959561343</v>
      </c>
      <c r="E7" s="73" t="n">
        <f>J7/B7</f>
        <v>0.0212474297464016</v>
      </c>
      <c r="F7" s="73" t="n">
        <f>K7/B7</f>
        <v>0.00205620287868403</v>
      </c>
      <c r="G7" s="73" t="n">
        <f>L7/B7</f>
        <v>0.0150788211103496</v>
      </c>
      <c r="H7" s="73" t="n">
        <f>M7/B7</f>
        <v>0.00205620287868403</v>
      </c>
      <c r="I7" s="88" t="n">
        <v>10</v>
      </c>
      <c r="J7" s="59" t="n">
        <v>31</v>
      </c>
      <c r="K7" s="88" t="n">
        <v>3</v>
      </c>
      <c r="L7" s="59" t="n">
        <v>22</v>
      </c>
      <c r="M7" s="88" t="n">
        <v>3</v>
      </c>
      <c r="N7" s="80"/>
      <c r="O7" s="80"/>
    </row>
    <row r="8" ht="14.4" customHeight="1">
      <c r="A8" s="69" t="n">
        <v>44983</v>
      </c>
      <c r="B8" s="70"/>
      <c r="C8" s="71" t="e">
        <f>SUM(I8,J8,K8,L8,M8)/B8</f>
        <v>#DIV/0!</v>
      </c>
      <c r="D8" s="72" t="e">
        <f>I8/B8</f>
        <v>#DIV/0!</v>
      </c>
      <c r="E8" s="73" t="e">
        <f>J8/B8</f>
        <v>#DIV/0!</v>
      </c>
      <c r="F8" s="73" t="e">
        <f>K8/B8</f>
        <v>#DIV/0!</v>
      </c>
      <c r="G8" s="73" t="e">
        <f>L8/B8</f>
        <v>#DIV/0!</v>
      </c>
      <c r="H8" s="73" t="e">
        <f>M8/B8</f>
        <v>#DIV/0!</v>
      </c>
      <c r="I8" s="59" t="n">
        <f>COUNTIFS('1故障报错记录表'!A:A,A8,'1故障报错记录表'!B:B,$I$1,'1故障报错记录表'!F:F,"=AGV本体")</f>
        <v>0</v>
      </c>
      <c r="J8" s="59" t="n">
        <f>COUNTIFS('1故障报错记录表'!A:A,A8,'1故障报错记录表'!B:B,$I$1,'1故障报错记录表'!F:F,"=系统")</f>
        <v>0</v>
      </c>
      <c r="K8" s="59" t="n">
        <f>COUNTIFS('1故障报错记录表'!A:A,A8,'1故障报错记录表'!B:B,$I$1,'1故障报错记录表'!F:F,"=实施部署")</f>
        <v>0</v>
      </c>
      <c r="L8" s="59" t="n">
        <f>COUNTIFS('1故障报错记录表'!A:A,A8,'1故障报错记录表'!B:B,$I$1,'1故障报错记录表'!F:F,"=环境运营")</f>
        <v>0</v>
      </c>
      <c r="M8" s="59" t="n">
        <f>COUNTIFS('1故障报错记录表'!A:A,A8,'1故障报错记录表'!B:B,$I$1,'1故障报错记录表'!F:F,"=未确定")</f>
        <v>0</v>
      </c>
      <c r="N8" s="80"/>
      <c r="O8" s="80"/>
    </row>
    <row r="9" ht="14.4" customHeight="1">
      <c r="A9" s="69" t="n">
        <v>44984</v>
      </c>
      <c r="B9" s="70"/>
      <c r="C9" s="71" t="e">
        <f>SUM(I9,J9,K9,L9,M9)/B9</f>
        <v>#DIV/0!</v>
      </c>
      <c r="D9" s="72" t="e">
        <f>I9/B9</f>
        <v>#DIV/0!</v>
      </c>
      <c r="E9" s="73" t="e">
        <f>J9/B9</f>
        <v>#DIV/0!</v>
      </c>
      <c r="F9" s="73" t="e">
        <f>K9/B9</f>
        <v>#DIV/0!</v>
      </c>
      <c r="G9" s="73" t="e">
        <f>L9/B9</f>
        <v>#DIV/0!</v>
      </c>
      <c r="H9" s="73" t="e">
        <f>M9/B9</f>
        <v>#DIV/0!</v>
      </c>
      <c r="I9" s="59" t="n">
        <f>COUNTIFS('1故障报错记录表'!A:A,A9,'1故障报错记录表'!B:B,$I$1,'1故障报错记录表'!F:F,"=AGV本体")</f>
        <v>0</v>
      </c>
      <c r="J9" s="59" t="n">
        <f>COUNTIFS('1故障报错记录表'!A:A,A9,'1故障报错记录表'!B:B,$I$1,'1故障报错记录表'!F:F,"=系统")</f>
        <v>0</v>
      </c>
      <c r="K9" s="59" t="n">
        <f>COUNTIFS('1故障报错记录表'!A:A,A9,'1故障报错记录表'!B:B,$I$1,'1故障报错记录表'!F:F,"=实施部署")</f>
        <v>0</v>
      </c>
      <c r="L9" s="59" t="n">
        <f>COUNTIFS('1故障报错记录表'!A:A,A9,'1故障报错记录表'!B:B,$I$1,'1故障报错记录表'!F:F,"=环境运营")</f>
        <v>0</v>
      </c>
      <c r="M9" s="59" t="n">
        <f>COUNTIFS('1故障报错记录表'!A:A,A9,'1故障报错记录表'!B:B,$I$1,'1故障报错记录表'!F:F,"=未确定")</f>
        <v>0</v>
      </c>
      <c r="N9" s="72" t="e">
        <f>AVERAGE(OFFSET(C9,-6,0,7,1))</f>
        <v>#DIV/0!</v>
      </c>
      <c r="O9" s="72" t="e">
        <f>AVERAGE(OFFSET(D9,-6,0,7,1))</f>
        <v>#DIV/0!</v>
      </c>
      <c r="P9" s="73" t="e">
        <f>AVERAGE(OFFSET(E9,-6,0,7,1))</f>
        <v>#DIV/0!</v>
      </c>
      <c r="Q9" s="73" t="e">
        <f>AVERAGE(OFFSET(F9,-6,0,7,1))</f>
        <v>#DIV/0!</v>
      </c>
      <c r="R9" s="73" t="e">
        <f>AVERAGE(OFFSET(G9,-6,0,7,1))</f>
        <v>#DIV/0!</v>
      </c>
      <c r="S9" s="73" t="e">
        <f>AVERAGE(OFFSET(H9,-6,0,7,1))</f>
        <v>#DIV/0!</v>
      </c>
    </row>
    <row r="10" ht="14.4" customHeight="1">
      <c r="A10" s="69" t="n">
        <v>44985</v>
      </c>
      <c r="B10" s="70"/>
      <c r="C10" s="71" t="e">
        <f>SUM(I10,J10,K10,L10,M10)/B10</f>
        <v>#DIV/0!</v>
      </c>
      <c r="D10" s="72" t="e">
        <f>I10/B10</f>
        <v>#DIV/0!</v>
      </c>
      <c r="E10" s="73" t="e">
        <f>J10/B10</f>
        <v>#DIV/0!</v>
      </c>
      <c r="F10" s="73" t="e">
        <f>K10/B10</f>
        <v>#DIV/0!</v>
      </c>
      <c r="G10" s="73" t="e">
        <f>L10/B10</f>
        <v>#DIV/0!</v>
      </c>
      <c r="H10" s="73" t="e">
        <f>M10/B10</f>
        <v>#DIV/0!</v>
      </c>
      <c r="I10" s="59" t="n">
        <f>COUNTIFS('1故障报错记录表'!A:A,A10,'1故障报错记录表'!B:B,$I$1,'1故障报错记录表'!F:F,"=AGV本体")</f>
        <v>0</v>
      </c>
      <c r="J10" s="59" t="n">
        <f>COUNTIFS('1故障报错记录表'!A:A,A10,'1故障报错记录表'!B:B,$I$1,'1故障报错记录表'!F:F,"=系统")</f>
        <v>0</v>
      </c>
      <c r="K10" s="59" t="n">
        <f>COUNTIFS('1故障报错记录表'!A:A,A10,'1故障报错记录表'!B:B,$I$1,'1故障报错记录表'!F:F,"=实施部署")</f>
        <v>0</v>
      </c>
      <c r="L10" s="59" t="n">
        <f>COUNTIFS('1故障报错记录表'!A:A,A10,'1故障报错记录表'!B:B,$I$1,'1故障报错记录表'!F:F,"=环境运营")</f>
        <v>0</v>
      </c>
      <c r="M10" s="59" t="n">
        <f>COUNTIFS('1故障报错记录表'!A:A,A10,'1故障报错记录表'!B:B,$I$1,'1故障报错记录表'!F:F,"=未确定")</f>
        <v>0</v>
      </c>
      <c r="N10" s="72" t="e">
        <f>AVERAGE(OFFSET(C10,-6,0,7,1))</f>
        <v>#DIV/0!</v>
      </c>
      <c r="O10" s="72" t="e">
        <f>AVERAGE(OFFSET(D10,-6,0,7,1))</f>
        <v>#DIV/0!</v>
      </c>
      <c r="P10" s="73" t="e">
        <f>AVERAGE(OFFSET(E10,-6,0,7,1))</f>
        <v>#DIV/0!</v>
      </c>
      <c r="Q10" s="73" t="e">
        <f>AVERAGE(OFFSET(F10,-6,0,7,1))</f>
        <v>#DIV/0!</v>
      </c>
      <c r="R10" s="73" t="e">
        <f>AVERAGE(OFFSET(G10,-6,0,7,1))</f>
        <v>#DIV/0!</v>
      </c>
      <c r="S10" s="73" t="e">
        <f>AVERAGE(OFFSET(H10,-6,0,7,1))</f>
        <v>#DIV/0!</v>
      </c>
    </row>
    <row r="11" ht="14.4" customHeight="1">
      <c r="A11" s="69" t="n">
        <v>44986</v>
      </c>
      <c r="B11" s="70"/>
      <c r="C11" s="71" t="e">
        <f>SUM(I11,J11,K11,L11,M11)/B11</f>
        <v>#DIV/0!</v>
      </c>
      <c r="D11" s="72" t="e">
        <f>I11/B11</f>
        <v>#DIV/0!</v>
      </c>
      <c r="E11" s="73" t="e">
        <f>J11/B11</f>
        <v>#DIV/0!</v>
      </c>
      <c r="F11" s="73" t="e">
        <f>K11/B11</f>
        <v>#DIV/0!</v>
      </c>
      <c r="G11" s="73" t="e">
        <f>L11/B11</f>
        <v>#DIV/0!</v>
      </c>
      <c r="H11" s="73" t="e">
        <f>M11/B11</f>
        <v>#DIV/0!</v>
      </c>
      <c r="I11" s="59" t="n">
        <f>COUNTIFS('1故障报错记录表'!A:A,A11,'1故障报错记录表'!B:B,$I$1,'1故障报错记录表'!F:F,"=AGV本体")</f>
        <v>0</v>
      </c>
      <c r="J11" s="59" t="n">
        <f>COUNTIFS('1故障报错记录表'!A:A,A11,'1故障报错记录表'!B:B,$I$1,'1故障报错记录表'!F:F,"=系统")</f>
        <v>0</v>
      </c>
      <c r="K11" s="59" t="n">
        <f>COUNTIFS('1故障报错记录表'!A:A,A11,'1故障报错记录表'!B:B,$I$1,'1故障报错记录表'!F:F,"=实施部署")</f>
        <v>0</v>
      </c>
      <c r="L11" s="59" t="n">
        <f>COUNTIFS('1故障报错记录表'!A:A,A11,'1故障报错记录表'!B:B,$I$1,'1故障报错记录表'!F:F,"=环境运营")</f>
        <v>0</v>
      </c>
      <c r="M11" s="59" t="n">
        <f>COUNTIFS('1故障报错记录表'!A:A,A11,'1故障报错记录表'!B:B,$I$1,'1故障报错记录表'!F:F,"=未确定")</f>
        <v>0</v>
      </c>
      <c r="N11" s="72" t="e">
        <f>AVERAGE(OFFSET(C11,-6,0,7,1))</f>
        <v>#DIV/0!</v>
      </c>
      <c r="O11" s="72" t="e">
        <f>AVERAGE(OFFSET(D11,-6,0,7,1))</f>
        <v>#DIV/0!</v>
      </c>
      <c r="P11" s="73" t="e">
        <f>AVERAGE(OFFSET(E11,-6,0,7,1))</f>
        <v>#DIV/0!</v>
      </c>
      <c r="Q11" s="73" t="e">
        <f>AVERAGE(OFFSET(F11,-6,0,7,1))</f>
        <v>#DIV/0!</v>
      </c>
      <c r="R11" s="73" t="e">
        <f>AVERAGE(OFFSET(G11,-6,0,7,1))</f>
        <v>#DIV/0!</v>
      </c>
      <c r="S11" s="73" t="e">
        <f>AVERAGE(OFFSET(H11,-6,0,7,1))</f>
        <v>#DIV/0!</v>
      </c>
    </row>
    <row r="12" ht="14.4" customHeight="1">
      <c r="A12" s="69" t="n">
        <v>44987</v>
      </c>
      <c r="B12" s="70"/>
      <c r="C12" s="71" t="e">
        <f>SUM(I12,J12,K12,L12,M12)/B12</f>
        <v>#DIV/0!</v>
      </c>
      <c r="D12" s="72" t="e">
        <f>I12/B12</f>
        <v>#DIV/0!</v>
      </c>
      <c r="E12" s="73" t="e">
        <f>J12/B12</f>
        <v>#DIV/0!</v>
      </c>
      <c r="F12" s="73" t="e">
        <f>K12/B12</f>
        <v>#DIV/0!</v>
      </c>
      <c r="G12" s="73" t="e">
        <f>L12/B12</f>
        <v>#DIV/0!</v>
      </c>
      <c r="H12" s="73" t="e">
        <f>M12/B12</f>
        <v>#DIV/0!</v>
      </c>
      <c r="I12" s="59" t="n">
        <f>COUNTIFS('1故障报错记录表'!A:A,A12,'1故障报错记录表'!B:B,$I$1,'1故障报错记录表'!F:F,"=AGV本体")</f>
        <v>0</v>
      </c>
      <c r="J12" s="59" t="n">
        <f>COUNTIFS('1故障报错记录表'!A:A,A12,'1故障报错记录表'!B:B,$I$1,'1故障报错记录表'!F:F,"=系统")</f>
        <v>0</v>
      </c>
      <c r="K12" s="59" t="n">
        <f>COUNTIFS('1故障报错记录表'!A:A,A12,'1故障报错记录表'!B:B,$I$1,'1故障报错记录表'!F:F,"=实施部署")</f>
        <v>0</v>
      </c>
      <c r="L12" s="59" t="n">
        <f>COUNTIFS('1故障报错记录表'!A:A,A12,'1故障报错记录表'!B:B,$I$1,'1故障报错记录表'!F:F,"=环境运营")</f>
        <v>0</v>
      </c>
      <c r="M12" s="59" t="n">
        <f>COUNTIFS('1故障报错记录表'!A:A,A12,'1故障报错记录表'!B:B,$I$1,'1故障报错记录表'!F:F,"=未确定")</f>
        <v>0</v>
      </c>
      <c r="N12" s="72" t="e">
        <f>AVERAGE(OFFSET(C12,-6,0,7,1))</f>
        <v>#DIV/0!</v>
      </c>
      <c r="O12" s="72" t="e">
        <f>AVERAGE(OFFSET(D12,-6,0,7,1))</f>
        <v>#DIV/0!</v>
      </c>
      <c r="P12" s="73" t="e">
        <f>AVERAGE(OFFSET(E12,-6,0,7,1))</f>
        <v>#DIV/0!</v>
      </c>
      <c r="Q12" s="73" t="e">
        <f>AVERAGE(OFFSET(F12,-6,0,7,1))</f>
        <v>#DIV/0!</v>
      </c>
      <c r="R12" s="73" t="e">
        <f>AVERAGE(OFFSET(G12,-6,0,7,1))</f>
        <v>#DIV/0!</v>
      </c>
      <c r="S12" s="73" t="e">
        <f>AVERAGE(OFFSET(H12,-6,0,7,1))</f>
        <v>#DIV/0!</v>
      </c>
    </row>
    <row r="13" ht="14.4" customHeight="1">
      <c r="A13" s="69" t="n">
        <v>44988</v>
      </c>
      <c r="B13" s="70"/>
      <c r="C13" s="71" t="e">
        <f>SUM(I13,J13,K13,L13,M13)/B13</f>
        <v>#DIV/0!</v>
      </c>
      <c r="D13" s="72" t="e">
        <f>I13/B13</f>
        <v>#DIV/0!</v>
      </c>
      <c r="E13" s="73" t="e">
        <f>J13/B13</f>
        <v>#DIV/0!</v>
      </c>
      <c r="F13" s="73" t="e">
        <f>K13/B13</f>
        <v>#DIV/0!</v>
      </c>
      <c r="G13" s="73" t="e">
        <f>L13/B13</f>
        <v>#DIV/0!</v>
      </c>
      <c r="H13" s="73" t="e">
        <f>M13/B13</f>
        <v>#DIV/0!</v>
      </c>
      <c r="I13" s="59" t="n">
        <f>COUNTIFS('1故障报错记录表'!A:A,A13,'1故障报错记录表'!B:B,$I$1,'1故障报错记录表'!F:F,"=AGV本体")</f>
        <v>0</v>
      </c>
      <c r="J13" s="59" t="n">
        <f>COUNTIFS('1故障报错记录表'!A:A,A13,'1故障报错记录表'!B:B,$I$1,'1故障报错记录表'!F:F,"=系统")</f>
        <v>0</v>
      </c>
      <c r="K13" s="59" t="n">
        <f>COUNTIFS('1故障报错记录表'!A:A,A13,'1故障报错记录表'!B:B,$I$1,'1故障报错记录表'!F:F,"=实施部署")</f>
        <v>0</v>
      </c>
      <c r="L13" s="59" t="n">
        <f>COUNTIFS('1故障报错记录表'!A:A,A13,'1故障报错记录表'!B:B,$I$1,'1故障报错记录表'!F:F,"=环境运营")</f>
        <v>0</v>
      </c>
      <c r="M13" s="59" t="n">
        <f>COUNTIFS('1故障报错记录表'!A:A,A13,'1故障报错记录表'!B:B,$I$1,'1故障报错记录表'!F:F,"=未确定")</f>
        <v>0</v>
      </c>
      <c r="N13" s="72" t="e">
        <f>AVERAGE(OFFSET(C13,-6,0,7,1))</f>
        <v>#DIV/0!</v>
      </c>
      <c r="O13" s="72" t="e">
        <f>AVERAGE(OFFSET(D13,-6,0,7,1))</f>
        <v>#DIV/0!</v>
      </c>
      <c r="P13" s="73" t="e">
        <f>AVERAGE(OFFSET(E13,-6,0,7,1))</f>
        <v>#DIV/0!</v>
      </c>
      <c r="Q13" s="73" t="e">
        <f>AVERAGE(OFFSET(F13,-6,0,7,1))</f>
        <v>#DIV/0!</v>
      </c>
      <c r="R13" s="73" t="e">
        <f>AVERAGE(OFFSET(G13,-6,0,7,1))</f>
        <v>#DIV/0!</v>
      </c>
      <c r="S13" s="73" t="e">
        <f>AVERAGE(OFFSET(H13,-6,0,7,1))</f>
        <v>#DIV/0!</v>
      </c>
    </row>
    <row r="14" ht="14.4" customHeight="1">
      <c r="A14" s="69" t="n">
        <v>44989</v>
      </c>
      <c r="B14" s="70"/>
      <c r="C14" s="71" t="e">
        <f>SUM(I14,J14,K14,L14,M14)/B14</f>
        <v>#DIV/0!</v>
      </c>
      <c r="D14" s="72" t="e">
        <f>I14/B14</f>
        <v>#DIV/0!</v>
      </c>
      <c r="E14" s="73" t="e">
        <f>J14/B14</f>
        <v>#DIV/0!</v>
      </c>
      <c r="F14" s="73" t="e">
        <f>K14/B14</f>
        <v>#DIV/0!</v>
      </c>
      <c r="G14" s="73" t="e">
        <f>L14/B14</f>
        <v>#DIV/0!</v>
      </c>
      <c r="H14" s="73" t="e">
        <f>M14/B14</f>
        <v>#DIV/0!</v>
      </c>
      <c r="I14" s="59" t="n">
        <f>COUNTIFS('1故障报错记录表'!A:A,A14,'1故障报错记录表'!B:B,$I$1,'1故障报错记录表'!F:F,"=AGV本体")</f>
        <v>0</v>
      </c>
      <c r="J14" s="59" t="n">
        <f>COUNTIFS('1故障报错记录表'!A:A,A14,'1故障报错记录表'!B:B,$I$1,'1故障报错记录表'!F:F,"=系统")</f>
        <v>0</v>
      </c>
      <c r="K14" s="59" t="n">
        <f>COUNTIFS('1故障报错记录表'!A:A,A14,'1故障报错记录表'!B:B,$I$1,'1故障报错记录表'!F:F,"=实施部署")</f>
        <v>0</v>
      </c>
      <c r="L14" s="59" t="n">
        <f>COUNTIFS('1故障报错记录表'!A:A,A14,'1故障报错记录表'!B:B,$I$1,'1故障报错记录表'!F:F,"=环境运营")</f>
        <v>0</v>
      </c>
      <c r="M14" s="59" t="n">
        <f>COUNTIFS('1故障报错记录表'!A:A,A14,'1故障报错记录表'!B:B,$I$1,'1故障报错记录表'!F:F,"=未确定")</f>
        <v>0</v>
      </c>
      <c r="N14" s="72" t="e">
        <f>AVERAGE(OFFSET(C14,-6,0,7,1))</f>
        <v>#DIV/0!</v>
      </c>
      <c r="O14" s="72" t="e">
        <f>AVERAGE(OFFSET(D14,-6,0,7,1))</f>
        <v>#DIV/0!</v>
      </c>
      <c r="P14" s="73" t="e">
        <f>AVERAGE(OFFSET(E14,-6,0,7,1))</f>
        <v>#DIV/0!</v>
      </c>
      <c r="Q14" s="73" t="e">
        <f>AVERAGE(OFFSET(F14,-6,0,7,1))</f>
        <v>#DIV/0!</v>
      </c>
      <c r="R14" s="73" t="e">
        <f>AVERAGE(OFFSET(G14,-6,0,7,1))</f>
        <v>#DIV/0!</v>
      </c>
      <c r="S14" s="73" t="e">
        <f>AVERAGE(OFFSET(H14,-6,0,7,1))</f>
        <v>#DIV/0!</v>
      </c>
    </row>
    <row r="15" ht="14.4" customHeight="1">
      <c r="A15" s="69" t="n">
        <v>44990</v>
      </c>
      <c r="B15" s="70"/>
      <c r="C15" s="71" t="e">
        <f>SUM(I15,J15,K15,L15,M15)/B15</f>
        <v>#DIV/0!</v>
      </c>
      <c r="D15" s="72" t="e">
        <f>I15/B15</f>
        <v>#DIV/0!</v>
      </c>
      <c r="E15" s="73" t="e">
        <f>J15/B15</f>
        <v>#DIV/0!</v>
      </c>
      <c r="F15" s="73" t="e">
        <f>K15/B15</f>
        <v>#DIV/0!</v>
      </c>
      <c r="G15" s="73" t="e">
        <f>L15/B15</f>
        <v>#DIV/0!</v>
      </c>
      <c r="H15" s="73" t="e">
        <f>M15/B15</f>
        <v>#DIV/0!</v>
      </c>
      <c r="I15" s="59" t="n">
        <f>COUNTIFS('1故障报错记录表'!A:A,A15,'1故障报错记录表'!B:B,$I$1,'1故障报错记录表'!F:F,"=AGV本体")</f>
        <v>0</v>
      </c>
      <c r="J15" s="59" t="n">
        <f>COUNTIFS('1故障报错记录表'!A:A,A15,'1故障报错记录表'!B:B,$I$1,'1故障报错记录表'!F:F,"=系统")</f>
        <v>0</v>
      </c>
      <c r="K15" s="59" t="n">
        <f>COUNTIFS('1故障报错记录表'!A:A,A15,'1故障报错记录表'!B:B,$I$1,'1故障报错记录表'!F:F,"=实施部署")</f>
        <v>0</v>
      </c>
      <c r="L15" s="59" t="n">
        <f>COUNTIFS('1故障报错记录表'!A:A,A15,'1故障报错记录表'!B:B,$I$1,'1故障报错记录表'!F:F,"=环境运营")</f>
        <v>0</v>
      </c>
      <c r="M15" s="59" t="n">
        <f>COUNTIFS('1故障报错记录表'!A:A,A15,'1故障报错记录表'!B:B,$I$1,'1故障报错记录表'!F:F,"=未确定")</f>
        <v>0</v>
      </c>
      <c r="N15" s="72" t="e">
        <f>AVERAGE(OFFSET(C15,-6,0,7,1))</f>
        <v>#DIV/0!</v>
      </c>
      <c r="O15" s="72" t="e">
        <f>AVERAGE(OFFSET(D15,-6,0,7,1))</f>
        <v>#DIV/0!</v>
      </c>
      <c r="P15" s="73" t="e">
        <f>AVERAGE(OFFSET(E15,-6,0,7,1))</f>
        <v>#DIV/0!</v>
      </c>
      <c r="Q15" s="73" t="e">
        <f>AVERAGE(OFFSET(F15,-6,0,7,1))</f>
        <v>#DIV/0!</v>
      </c>
      <c r="R15" s="73" t="e">
        <f>AVERAGE(OFFSET(G15,-6,0,7,1))</f>
        <v>#DIV/0!</v>
      </c>
      <c r="S15" s="73" t="e">
        <f>AVERAGE(OFFSET(H15,-6,0,7,1))</f>
        <v>#DIV/0!</v>
      </c>
    </row>
    <row r="16" ht="14.4" customHeight="1">
      <c r="A16" s="69" t="n">
        <v>44991</v>
      </c>
      <c r="B16" s="70"/>
      <c r="C16" s="71" t="e">
        <f>SUM(I16,J16,K16,L16,M16)/B16</f>
        <v>#DIV/0!</v>
      </c>
      <c r="D16" s="72" t="e">
        <f>I16/B16</f>
        <v>#DIV/0!</v>
      </c>
      <c r="E16" s="73" t="e">
        <f>J16/B16</f>
        <v>#DIV/0!</v>
      </c>
      <c r="F16" s="73" t="e">
        <f>K16/B16</f>
        <v>#DIV/0!</v>
      </c>
      <c r="G16" s="73" t="e">
        <f>L16/B16</f>
        <v>#DIV/0!</v>
      </c>
      <c r="H16" s="73" t="e">
        <f>M16/B16</f>
        <v>#DIV/0!</v>
      </c>
      <c r="I16" s="59" t="n">
        <f>COUNTIFS('1故障报错记录表'!A:A,A16,'1故障报错记录表'!B:B,$I$1,'1故障报错记录表'!F:F,"=AGV本体")</f>
        <v>0</v>
      </c>
      <c r="J16" s="59" t="n">
        <f>COUNTIFS('1故障报错记录表'!A:A,A16,'1故障报错记录表'!B:B,$I$1,'1故障报错记录表'!F:F,"=系统")</f>
        <v>0</v>
      </c>
      <c r="K16" s="59" t="n">
        <f>COUNTIFS('1故障报错记录表'!A:A,A16,'1故障报错记录表'!B:B,$I$1,'1故障报错记录表'!F:F,"=实施部署")</f>
        <v>0</v>
      </c>
      <c r="L16" s="59" t="n">
        <f>COUNTIFS('1故障报错记录表'!A:A,A16,'1故障报错记录表'!B:B,$I$1,'1故障报错记录表'!F:F,"=环境运营")</f>
        <v>0</v>
      </c>
      <c r="M16" s="59" t="n">
        <f>COUNTIFS('1故障报错记录表'!A:A,A16,'1故障报错记录表'!B:B,$I$1,'1故障报错记录表'!F:F,"=未确定")</f>
        <v>0</v>
      </c>
      <c r="N16" s="72" t="e">
        <f>AVERAGE(OFFSET(C16,-6,0,7,1))</f>
        <v>#DIV/0!</v>
      </c>
      <c r="O16" s="72" t="e">
        <f>AVERAGE(OFFSET(D16,-6,0,7,1))</f>
        <v>#DIV/0!</v>
      </c>
      <c r="P16" s="73" t="e">
        <f>AVERAGE(OFFSET(E16,-6,0,7,1))</f>
        <v>#DIV/0!</v>
      </c>
      <c r="Q16" s="73" t="e">
        <f>AVERAGE(OFFSET(F16,-6,0,7,1))</f>
        <v>#DIV/0!</v>
      </c>
      <c r="R16" s="73" t="e">
        <f>AVERAGE(OFFSET(G16,-6,0,7,1))</f>
        <v>#DIV/0!</v>
      </c>
      <c r="S16" s="73" t="e">
        <f>AVERAGE(OFFSET(H16,-6,0,7,1))</f>
        <v>#DIV/0!</v>
      </c>
    </row>
    <row r="17" ht="14.4" customHeight="1">
      <c r="A17" s="69" t="n">
        <v>44992</v>
      </c>
      <c r="B17" s="70"/>
      <c r="C17" s="71" t="e">
        <f>SUM(I17,J17,K17,L17,M17)/B17</f>
        <v>#DIV/0!</v>
      </c>
      <c r="D17" s="72" t="e">
        <f>I17/B17</f>
        <v>#DIV/0!</v>
      </c>
      <c r="E17" s="73" t="e">
        <f>J17/B17</f>
        <v>#DIV/0!</v>
      </c>
      <c r="F17" s="73" t="e">
        <f>K17/B17</f>
        <v>#DIV/0!</v>
      </c>
      <c r="G17" s="73" t="e">
        <f>L17/B17</f>
        <v>#DIV/0!</v>
      </c>
      <c r="H17" s="73" t="e">
        <f>M17/B17</f>
        <v>#DIV/0!</v>
      </c>
      <c r="I17" s="59" t="n">
        <f>COUNTIFS('1故障报错记录表'!A:A,A17,'1故障报错记录表'!B:B,$I$1,'1故障报错记录表'!F:F,"=AGV本体")</f>
        <v>0</v>
      </c>
      <c r="J17" s="59" t="n">
        <f>COUNTIFS('1故障报错记录表'!A:A,A17,'1故障报错记录表'!B:B,$I$1,'1故障报错记录表'!F:F,"=系统")</f>
        <v>0</v>
      </c>
      <c r="K17" s="59" t="n">
        <f>COUNTIFS('1故障报错记录表'!A:A,A17,'1故障报错记录表'!B:B,$I$1,'1故障报错记录表'!F:F,"=实施部署")</f>
        <v>0</v>
      </c>
      <c r="L17" s="59" t="n">
        <f>COUNTIFS('1故障报错记录表'!A:A,A17,'1故障报错记录表'!B:B,$I$1,'1故障报错记录表'!F:F,"=环境运营")</f>
        <v>0</v>
      </c>
      <c r="M17" s="59" t="n">
        <f>COUNTIFS('1故障报错记录表'!A:A,A17,'1故障报错记录表'!B:B,$I$1,'1故障报错记录表'!F:F,"=未确定")</f>
        <v>0</v>
      </c>
      <c r="N17" s="72" t="e">
        <f>AVERAGE(OFFSET(C17,-6,0,7,1))</f>
        <v>#DIV/0!</v>
      </c>
      <c r="O17" s="72" t="e">
        <f>AVERAGE(OFFSET(D17,-6,0,7,1))</f>
        <v>#DIV/0!</v>
      </c>
      <c r="P17" s="73" t="e">
        <f>AVERAGE(OFFSET(E17,-6,0,7,1))</f>
        <v>#DIV/0!</v>
      </c>
      <c r="Q17" s="73" t="e">
        <f>AVERAGE(OFFSET(F17,-6,0,7,1))</f>
        <v>#DIV/0!</v>
      </c>
      <c r="R17" s="73" t="e">
        <f>AVERAGE(OFFSET(G17,-6,0,7,1))</f>
        <v>#DIV/0!</v>
      </c>
      <c r="S17" s="73" t="e">
        <f>AVERAGE(OFFSET(H17,-6,0,7,1))</f>
        <v>#DIV/0!</v>
      </c>
    </row>
    <row r="18" ht="14.4" customHeight="1">
      <c r="A18" s="69" t="n">
        <v>44993</v>
      </c>
      <c r="B18" s="70"/>
      <c r="C18" s="71" t="e">
        <f>SUM(I18,J18,K18,L18,M18)/B18</f>
        <v>#DIV/0!</v>
      </c>
      <c r="D18" s="72" t="e">
        <f>I18/B18</f>
        <v>#DIV/0!</v>
      </c>
      <c r="E18" s="73" t="e">
        <f>J18/B18</f>
        <v>#DIV/0!</v>
      </c>
      <c r="F18" s="73" t="e">
        <f>K18/B18</f>
        <v>#DIV/0!</v>
      </c>
      <c r="G18" s="73" t="e">
        <f>L18/B18</f>
        <v>#DIV/0!</v>
      </c>
      <c r="H18" s="73" t="e">
        <f>M18/B18</f>
        <v>#DIV/0!</v>
      </c>
      <c r="I18" s="59" t="n">
        <f>COUNTIFS('1故障报错记录表'!A:A,A18,'1故障报错记录表'!B:B,$I$1,'1故障报错记录表'!F:F,"=AGV本体")</f>
        <v>0</v>
      </c>
      <c r="J18" s="59" t="n">
        <f>COUNTIFS('1故障报错记录表'!A:A,A18,'1故障报错记录表'!B:B,$I$1,'1故障报错记录表'!F:F,"=系统")</f>
        <v>0</v>
      </c>
      <c r="K18" s="59" t="n">
        <f>COUNTIFS('1故障报错记录表'!A:A,A18,'1故障报错记录表'!B:B,$I$1,'1故障报错记录表'!F:F,"=实施部署")</f>
        <v>0</v>
      </c>
      <c r="L18" s="59" t="n">
        <f>COUNTIFS('1故障报错记录表'!A:A,A18,'1故障报错记录表'!B:B,$I$1,'1故障报错记录表'!F:F,"=环境运营")</f>
        <v>0</v>
      </c>
      <c r="M18" s="59" t="n">
        <f>COUNTIFS('1故障报错记录表'!A:A,A18,'1故障报错记录表'!B:B,$I$1,'1故障报错记录表'!F:F,"=未确定")</f>
        <v>0</v>
      </c>
      <c r="N18" s="72" t="e">
        <f>AVERAGE(OFFSET(C18,-6,0,7,1))</f>
        <v>#DIV/0!</v>
      </c>
      <c r="O18" s="72" t="e">
        <f>AVERAGE(OFFSET(D18,-6,0,7,1))</f>
        <v>#DIV/0!</v>
      </c>
      <c r="P18" s="73" t="e">
        <f>AVERAGE(OFFSET(E18,-6,0,7,1))</f>
        <v>#DIV/0!</v>
      </c>
      <c r="Q18" s="73" t="e">
        <f>AVERAGE(OFFSET(F18,-6,0,7,1))</f>
        <v>#DIV/0!</v>
      </c>
      <c r="R18" s="73" t="e">
        <f>AVERAGE(OFFSET(G18,-6,0,7,1))</f>
        <v>#DIV/0!</v>
      </c>
      <c r="S18" s="73" t="e">
        <f>AVERAGE(OFFSET(H18,-6,0,7,1))</f>
        <v>#DIV/0!</v>
      </c>
    </row>
    <row r="19" ht="14.4" customHeight="1">
      <c r="A19" s="69" t="n">
        <v>44994</v>
      </c>
      <c r="B19" s="70"/>
      <c r="C19" s="71" t="e">
        <f>SUM(I19,J19,K19,L19,M19)/B19</f>
        <v>#DIV/0!</v>
      </c>
      <c r="D19" s="72" t="e">
        <f>I19/B19</f>
        <v>#DIV/0!</v>
      </c>
      <c r="E19" s="73" t="e">
        <f>J19/B19</f>
        <v>#DIV/0!</v>
      </c>
      <c r="F19" s="73" t="e">
        <f>K19/B19</f>
        <v>#DIV/0!</v>
      </c>
      <c r="G19" s="73" t="e">
        <f>L19/B19</f>
        <v>#DIV/0!</v>
      </c>
      <c r="H19" s="73" t="e">
        <f>M19/B19</f>
        <v>#DIV/0!</v>
      </c>
      <c r="I19" s="59" t="n">
        <f>COUNTIFS('1故障报错记录表'!A:A,A19,'1故障报错记录表'!B:B,$I$1,'1故障报错记录表'!F:F,"=AGV本体")</f>
        <v>0</v>
      </c>
      <c r="J19" s="59" t="n">
        <f>COUNTIFS('1故障报错记录表'!A:A,A19,'1故障报错记录表'!B:B,$I$1,'1故障报错记录表'!F:F,"=系统")</f>
        <v>0</v>
      </c>
      <c r="K19" s="59" t="n">
        <f>COUNTIFS('1故障报错记录表'!A:A,A19,'1故障报错记录表'!B:B,$I$1,'1故障报错记录表'!F:F,"=实施部署")</f>
        <v>0</v>
      </c>
      <c r="L19" s="59" t="n">
        <f>COUNTIFS('1故障报错记录表'!A:A,A19,'1故障报错记录表'!B:B,$I$1,'1故障报错记录表'!F:F,"=环境运营")</f>
        <v>0</v>
      </c>
      <c r="M19" s="59" t="n">
        <f>COUNTIFS('1故障报错记录表'!A:A,A19,'1故障报错记录表'!B:B,$I$1,'1故障报错记录表'!F:F,"=未确定")</f>
        <v>0</v>
      </c>
      <c r="N19" s="72" t="e">
        <f>AVERAGE(OFFSET(C19,-6,0,7,1))</f>
        <v>#DIV/0!</v>
      </c>
      <c r="O19" s="72" t="e">
        <f>AVERAGE(OFFSET(D19,-6,0,7,1))</f>
        <v>#DIV/0!</v>
      </c>
      <c r="P19" s="73" t="e">
        <f>AVERAGE(OFFSET(E19,-6,0,7,1))</f>
        <v>#DIV/0!</v>
      </c>
      <c r="Q19" s="73" t="e">
        <f>AVERAGE(OFFSET(F19,-6,0,7,1))</f>
        <v>#DIV/0!</v>
      </c>
      <c r="R19" s="73" t="e">
        <f>AVERAGE(OFFSET(G19,-6,0,7,1))</f>
        <v>#DIV/0!</v>
      </c>
      <c r="S19" s="73" t="e">
        <f>AVERAGE(OFFSET(H19,-6,0,7,1))</f>
        <v>#DIV/0!</v>
      </c>
    </row>
    <row r="20" ht="14.4" customHeight="1">
      <c r="A20" s="69" t="n">
        <v>44995</v>
      </c>
      <c r="B20" s="70"/>
      <c r="C20" s="71" t="e">
        <f>SUM(I20,J20,K20,L20,M20)/B20</f>
        <v>#DIV/0!</v>
      </c>
      <c r="D20" s="72" t="e">
        <f>I20/B20</f>
        <v>#DIV/0!</v>
      </c>
      <c r="E20" s="73" t="e">
        <f>J20/B20</f>
        <v>#DIV/0!</v>
      </c>
      <c r="F20" s="73" t="e">
        <f>K20/B20</f>
        <v>#DIV/0!</v>
      </c>
      <c r="G20" s="73" t="e">
        <f>L20/B20</f>
        <v>#DIV/0!</v>
      </c>
      <c r="H20" s="73" t="e">
        <f>M20/B20</f>
        <v>#DIV/0!</v>
      </c>
      <c r="I20" s="59" t="n">
        <f>COUNTIFS('1故障报错记录表'!A:A,A20,'1故障报错记录表'!B:B,$I$1,'1故障报错记录表'!F:F,"=AGV本体")</f>
        <v>0</v>
      </c>
      <c r="J20" s="59" t="n">
        <f>COUNTIFS('1故障报错记录表'!A:A,A20,'1故障报错记录表'!B:B,$I$1,'1故障报错记录表'!F:F,"=系统")</f>
        <v>0</v>
      </c>
      <c r="K20" s="59" t="n">
        <f>COUNTIFS('1故障报错记录表'!A:A,A20,'1故障报错记录表'!B:B,$I$1,'1故障报错记录表'!F:F,"=实施部署")</f>
        <v>0</v>
      </c>
      <c r="L20" s="59" t="n">
        <f>COUNTIFS('1故障报错记录表'!A:A,A20,'1故障报错记录表'!B:B,$I$1,'1故障报错记录表'!F:F,"=环境运营")</f>
        <v>0</v>
      </c>
      <c r="M20" s="59" t="n">
        <f>COUNTIFS('1故障报错记录表'!A:A,A20,'1故障报错记录表'!B:B,$I$1,'1故障报错记录表'!F:F,"=未确定")</f>
        <v>0</v>
      </c>
      <c r="N20" s="72" t="e">
        <f>AVERAGE(OFFSET(C20,-6,0,7,1))</f>
        <v>#DIV/0!</v>
      </c>
      <c r="O20" s="72" t="e">
        <f>AVERAGE(OFFSET(D20,-6,0,7,1))</f>
        <v>#DIV/0!</v>
      </c>
      <c r="P20" s="73" t="e">
        <f>AVERAGE(OFFSET(E20,-6,0,7,1))</f>
        <v>#DIV/0!</v>
      </c>
      <c r="Q20" s="73" t="e">
        <f>AVERAGE(OFFSET(F20,-6,0,7,1))</f>
        <v>#DIV/0!</v>
      </c>
      <c r="R20" s="73" t="e">
        <f>AVERAGE(OFFSET(G20,-6,0,7,1))</f>
        <v>#DIV/0!</v>
      </c>
      <c r="S20" s="73" t="e">
        <f>AVERAGE(OFFSET(H20,-6,0,7,1))</f>
        <v>#DIV/0!</v>
      </c>
    </row>
    <row r="21" ht="13.65" customHeight="1">
      <c r="A21" s="69" t="n">
        <v>44996</v>
      </c>
      <c r="B21" s="70"/>
      <c r="C21" s="71" t="e">
        <f>SUM(I21,J21,K21,L21,M21)/B21</f>
        <v>#DIV/0!</v>
      </c>
      <c r="D21" s="72" t="e">
        <f>I21/B21</f>
        <v>#DIV/0!</v>
      </c>
      <c r="E21" s="73" t="e">
        <f>J21/B21</f>
        <v>#DIV/0!</v>
      </c>
      <c r="F21" s="73" t="e">
        <f>K21/B21</f>
        <v>#DIV/0!</v>
      </c>
      <c r="G21" s="73" t="e">
        <f>L21/B21</f>
        <v>#DIV/0!</v>
      </c>
      <c r="H21" s="73" t="e">
        <f>M21/B21</f>
        <v>#DIV/0!</v>
      </c>
      <c r="I21" s="59" t="n">
        <f>COUNTIFS('1故障报错记录表'!A:A,A21,'1故障报错记录表'!B:B,$I$1,'1故障报错记录表'!F:F,"=AGV本体")</f>
        <v>0</v>
      </c>
      <c r="J21" s="59" t="n">
        <f>COUNTIFS('1故障报错记录表'!A:A,A21,'1故障报错记录表'!B:B,$I$1,'1故障报错记录表'!F:F,"=系统")</f>
        <v>0</v>
      </c>
      <c r="K21" s="59" t="n">
        <f>COUNTIFS('1故障报错记录表'!A:A,A21,'1故障报错记录表'!B:B,$I$1,'1故障报错记录表'!F:F,"=实施部署")</f>
        <v>0</v>
      </c>
      <c r="L21" s="59" t="n">
        <f>COUNTIFS('1故障报错记录表'!A:A,A21,'1故障报错记录表'!B:B,$I$1,'1故障报错记录表'!F:F,"=环境运营")</f>
        <v>0</v>
      </c>
      <c r="M21" s="59" t="n">
        <f>COUNTIFS('1故障报错记录表'!A:A,A21,'1故障报错记录表'!B:B,$I$1,'1故障报错记录表'!F:F,"=未确定")</f>
        <v>0</v>
      </c>
      <c r="N21" s="72" t="e">
        <f>AVERAGE(OFFSET(C21,-6,0,7,1))</f>
        <v>#DIV/0!</v>
      </c>
      <c r="O21" s="72" t="e">
        <f>AVERAGE(OFFSET(D21,-6,0,7,1))</f>
        <v>#DIV/0!</v>
      </c>
      <c r="P21" s="73" t="e">
        <f>AVERAGE(OFFSET(E21,-6,0,7,1))</f>
        <v>#DIV/0!</v>
      </c>
      <c r="Q21" s="73" t="e">
        <f>AVERAGE(OFFSET(F21,-6,0,7,1))</f>
        <v>#DIV/0!</v>
      </c>
      <c r="R21" s="73" t="e">
        <f>AVERAGE(OFFSET(G21,-6,0,7,1))</f>
        <v>#DIV/0!</v>
      </c>
      <c r="S21" s="73" t="e">
        <f>AVERAGE(OFFSET(H21,-6,0,7,1))</f>
        <v>#DIV/0!</v>
      </c>
    </row>
    <row r="22" ht="14.4" customHeight="1">
      <c r="A22" s="69" t="n">
        <v>44997</v>
      </c>
      <c r="B22" s="70"/>
      <c r="C22" s="71" t="e">
        <f>SUM(I22,J22,K22,L22,M22)/B22</f>
        <v>#DIV/0!</v>
      </c>
      <c r="D22" s="72" t="e">
        <f>I22/B22</f>
        <v>#DIV/0!</v>
      </c>
      <c r="E22" s="73" t="e">
        <f>J22/B22</f>
        <v>#DIV/0!</v>
      </c>
      <c r="F22" s="73" t="e">
        <f>K22/B22</f>
        <v>#DIV/0!</v>
      </c>
      <c r="G22" s="73" t="e">
        <f>L22/B22</f>
        <v>#DIV/0!</v>
      </c>
      <c r="H22" s="73" t="e">
        <f>M22/B22</f>
        <v>#DIV/0!</v>
      </c>
      <c r="I22" s="59" t="n">
        <f>COUNTIFS('1故障报错记录表'!A:A,A22,'1故障报错记录表'!B:B,$I$1,'1故障报错记录表'!F:F,"=AGV本体")</f>
        <v>0</v>
      </c>
      <c r="J22" s="59" t="n">
        <f>COUNTIFS('1故障报错记录表'!A:A,A22,'1故障报错记录表'!B:B,$I$1,'1故障报错记录表'!F:F,"=系统")</f>
        <v>0</v>
      </c>
      <c r="K22" s="59" t="n">
        <f>COUNTIFS('1故障报错记录表'!A:A,A22,'1故障报错记录表'!B:B,$I$1,'1故障报错记录表'!F:F,"=实施部署")</f>
        <v>0</v>
      </c>
      <c r="L22" s="59" t="n">
        <f>COUNTIFS('1故障报错记录表'!A:A,A22,'1故障报错记录表'!B:B,$I$1,'1故障报错记录表'!F:F,"=环境运营")</f>
        <v>0</v>
      </c>
      <c r="M22" s="59" t="n">
        <f>COUNTIFS('1故障报错记录表'!A:A,A22,'1故障报错记录表'!B:B,$I$1,'1故障报错记录表'!F:F,"=未确定")</f>
        <v>0</v>
      </c>
      <c r="N22" s="72" t="e">
        <f>AVERAGE(OFFSET(C22,-6,0,7,1))</f>
        <v>#DIV/0!</v>
      </c>
      <c r="O22" s="72" t="e">
        <f>AVERAGE(OFFSET(D22,-6,0,7,1))</f>
        <v>#DIV/0!</v>
      </c>
      <c r="P22" s="73" t="e">
        <f>AVERAGE(OFFSET(E22,-6,0,7,1))</f>
        <v>#DIV/0!</v>
      </c>
      <c r="Q22" s="73" t="e">
        <f>AVERAGE(OFFSET(F22,-6,0,7,1))</f>
        <v>#DIV/0!</v>
      </c>
      <c r="R22" s="73" t="e">
        <f>AVERAGE(OFFSET(G22,-6,0,7,1))</f>
        <v>#DIV/0!</v>
      </c>
      <c r="S22" s="73" t="e">
        <f>AVERAGE(OFFSET(H22,-6,0,7,1))</f>
        <v>#DIV/0!</v>
      </c>
    </row>
    <row r="23" ht="14.4" customHeight="1">
      <c r="A23" s="69" t="n">
        <v>44998</v>
      </c>
      <c r="B23" s="70"/>
      <c r="C23" s="71" t="e">
        <f>SUM(I23,J23,K23,L23,M23)/B23</f>
        <v>#DIV/0!</v>
      </c>
      <c r="D23" s="72" t="e">
        <f>I23/B23</f>
        <v>#DIV/0!</v>
      </c>
      <c r="E23" s="73" t="e">
        <f>J23/B23</f>
        <v>#DIV/0!</v>
      </c>
      <c r="F23" s="73" t="e">
        <f>K23/B23</f>
        <v>#DIV/0!</v>
      </c>
      <c r="G23" s="73" t="e">
        <f>L23/B23</f>
        <v>#DIV/0!</v>
      </c>
      <c r="H23" s="73" t="e">
        <f>M23/B23</f>
        <v>#DIV/0!</v>
      </c>
      <c r="I23" s="59" t="n">
        <f>COUNTIFS('1故障报错记录表'!A:A,A23,'1故障报错记录表'!B:B,$I$1,'1故障报错记录表'!F:F,"=AGV本体")</f>
        <v>0</v>
      </c>
      <c r="J23" s="59" t="n">
        <f>COUNTIFS('1故障报错记录表'!A:A,A23,'1故障报错记录表'!B:B,$I$1,'1故障报错记录表'!F:F,"=系统")</f>
        <v>0</v>
      </c>
      <c r="K23" s="59" t="n">
        <f>COUNTIFS('1故障报错记录表'!A:A,A23,'1故障报错记录表'!B:B,$I$1,'1故障报错记录表'!F:F,"=实施部署")</f>
        <v>0</v>
      </c>
      <c r="L23" s="59" t="n">
        <f>COUNTIFS('1故障报错记录表'!A:A,A23,'1故障报错记录表'!B:B,$I$1,'1故障报错记录表'!F:F,"=环境运营")</f>
        <v>0</v>
      </c>
      <c r="M23" s="59" t="n">
        <f>COUNTIFS('1故障报错记录表'!A:A,A23,'1故障报错记录表'!B:B,$I$1,'1故障报错记录表'!F:F,"=未确定")</f>
        <v>0</v>
      </c>
      <c r="N23" s="72" t="e">
        <f>AVERAGE(OFFSET(C23,-6,0,7,1))</f>
        <v>#DIV/0!</v>
      </c>
      <c r="O23" s="72" t="e">
        <f>AVERAGE(OFFSET(D23,-6,0,7,1))</f>
        <v>#DIV/0!</v>
      </c>
      <c r="P23" s="73" t="e">
        <f>AVERAGE(OFFSET(E23,-6,0,7,1))</f>
        <v>#DIV/0!</v>
      </c>
      <c r="Q23" s="73" t="e">
        <f>AVERAGE(OFFSET(F23,-6,0,7,1))</f>
        <v>#DIV/0!</v>
      </c>
      <c r="R23" s="73" t="e">
        <f>AVERAGE(OFFSET(G23,-6,0,7,1))</f>
        <v>#DIV/0!</v>
      </c>
      <c r="S23" s="73" t="e">
        <f>AVERAGE(OFFSET(H23,-6,0,7,1))</f>
        <v>#DIV/0!</v>
      </c>
    </row>
    <row r="24" ht="14.4" customHeight="1">
      <c r="A24" s="69" t="n">
        <v>44999</v>
      </c>
      <c r="B24" s="70"/>
      <c r="C24" s="71" t="e">
        <f>SUM(I24,J24,K24,L24,M24)/B24</f>
        <v>#DIV/0!</v>
      </c>
      <c r="D24" s="72" t="e">
        <f>I24/B24</f>
        <v>#DIV/0!</v>
      </c>
      <c r="E24" s="73" t="e">
        <f>J24/B24</f>
        <v>#DIV/0!</v>
      </c>
      <c r="F24" s="73" t="e">
        <f>K24/B24</f>
        <v>#DIV/0!</v>
      </c>
      <c r="G24" s="73" t="e">
        <f>L24/B24</f>
        <v>#DIV/0!</v>
      </c>
      <c r="H24" s="73" t="e">
        <f>M24/B24</f>
        <v>#DIV/0!</v>
      </c>
      <c r="I24" s="59" t="n">
        <f>COUNTIFS('1故障报错记录表'!A:A,A24,'1故障报错记录表'!B:B,$I$1,'1故障报错记录表'!F:F,"=AGV本体")</f>
        <v>0</v>
      </c>
      <c r="J24" s="59" t="n">
        <f>COUNTIFS('1故障报错记录表'!A:A,A24,'1故障报错记录表'!B:B,$I$1,'1故障报错记录表'!F:F,"=系统")</f>
        <v>0</v>
      </c>
      <c r="K24" s="59" t="n">
        <f>COUNTIFS('1故障报错记录表'!A:A,A24,'1故障报错记录表'!B:B,$I$1,'1故障报错记录表'!F:F,"=实施部署")</f>
        <v>0</v>
      </c>
      <c r="L24" s="59" t="n">
        <f>COUNTIFS('1故障报错记录表'!A:A,A24,'1故障报错记录表'!B:B,$I$1,'1故障报错记录表'!F:F,"=环境运营")</f>
        <v>0</v>
      </c>
      <c r="M24" s="59" t="n">
        <f>COUNTIFS('1故障报错记录表'!A:A,A24,'1故障报错记录表'!B:B,$I$1,'1故障报错记录表'!F:F,"=未确定")</f>
        <v>0</v>
      </c>
      <c r="N24" s="72" t="e">
        <f>AVERAGE(OFFSET(C24,-6,0,7,1))</f>
        <v>#DIV/0!</v>
      </c>
      <c r="O24" s="72" t="e">
        <f>AVERAGE(OFFSET(D24,-6,0,7,1))</f>
        <v>#DIV/0!</v>
      </c>
      <c r="P24" s="73" t="e">
        <f>AVERAGE(OFFSET(E24,-6,0,7,1))</f>
        <v>#DIV/0!</v>
      </c>
      <c r="Q24" s="73" t="e">
        <f>AVERAGE(OFFSET(F24,-6,0,7,1))</f>
        <v>#DIV/0!</v>
      </c>
      <c r="R24" s="73" t="e">
        <f>AVERAGE(OFFSET(G24,-6,0,7,1))</f>
        <v>#DIV/0!</v>
      </c>
      <c r="S24" s="73" t="e">
        <f>AVERAGE(OFFSET(H24,-6,0,7,1))</f>
        <v>#DIV/0!</v>
      </c>
    </row>
    <row r="25" ht="14.4" customHeight="1">
      <c r="A25" s="69" t="n">
        <v>45000</v>
      </c>
      <c r="B25" s="70"/>
      <c r="C25" s="71" t="e">
        <f>SUM(I25,J25,K25,L25,M25)/B25</f>
        <v>#DIV/0!</v>
      </c>
      <c r="D25" s="72" t="e">
        <f>I25/B25</f>
        <v>#DIV/0!</v>
      </c>
      <c r="E25" s="73" t="e">
        <f>J25/B25</f>
        <v>#DIV/0!</v>
      </c>
      <c r="F25" s="73" t="e">
        <f>K25/B25</f>
        <v>#DIV/0!</v>
      </c>
      <c r="G25" s="73" t="e">
        <f>L25/B25</f>
        <v>#DIV/0!</v>
      </c>
      <c r="H25" s="73" t="e">
        <f>M25/B25</f>
        <v>#DIV/0!</v>
      </c>
      <c r="I25" s="59" t="n">
        <f>COUNTIFS('1故障报错记录表'!A:A,A25,'1故障报错记录表'!B:B,$I$1,'1故障报错记录表'!F:F,"=AGV本体")</f>
        <v>0</v>
      </c>
      <c r="J25" s="59" t="n">
        <f>COUNTIFS('1故障报错记录表'!A:A,A25,'1故障报错记录表'!B:B,$I$1,'1故障报错记录表'!F:F,"=系统")</f>
        <v>0</v>
      </c>
      <c r="K25" s="59" t="n">
        <f>COUNTIFS('1故障报错记录表'!A:A,A25,'1故障报错记录表'!B:B,$I$1,'1故障报错记录表'!F:F,"=实施部署")</f>
        <v>0</v>
      </c>
      <c r="L25" s="59" t="n">
        <f>COUNTIFS('1故障报错记录表'!A:A,A25,'1故障报错记录表'!B:B,$I$1,'1故障报错记录表'!F:F,"=环境运营")</f>
        <v>0</v>
      </c>
      <c r="M25" s="59" t="n">
        <f>COUNTIFS('1故障报错记录表'!A:A,A25,'1故障报错记录表'!B:B,$I$1,'1故障报错记录表'!F:F,"=未确定")</f>
        <v>0</v>
      </c>
      <c r="N25" s="72" t="e">
        <f>AVERAGE(OFFSET(C25,-6,0,7,1))</f>
        <v>#DIV/0!</v>
      </c>
      <c r="O25" s="72" t="e">
        <f>AVERAGE(OFFSET(D25,-6,0,7,1))</f>
        <v>#DIV/0!</v>
      </c>
      <c r="P25" s="73" t="e">
        <f>AVERAGE(OFFSET(E25,-6,0,7,1))</f>
        <v>#DIV/0!</v>
      </c>
      <c r="Q25" s="73" t="e">
        <f>AVERAGE(OFFSET(F25,-6,0,7,1))</f>
        <v>#DIV/0!</v>
      </c>
      <c r="R25" s="73" t="e">
        <f>AVERAGE(OFFSET(G25,-6,0,7,1))</f>
        <v>#DIV/0!</v>
      </c>
      <c r="S25" s="73" t="e">
        <f>AVERAGE(OFFSET(H25,-6,0,7,1))</f>
        <v>#DIV/0!</v>
      </c>
    </row>
    <row r="26" ht="14.4" customHeight="1">
      <c r="A26" s="69" t="n">
        <v>45001</v>
      </c>
      <c r="B26" s="70"/>
      <c r="C26" s="71" t="e">
        <f>SUM(I26,J26,K26,L26,M26)/B26</f>
        <v>#DIV/0!</v>
      </c>
      <c r="D26" s="72" t="e">
        <f>I26/B26</f>
        <v>#DIV/0!</v>
      </c>
      <c r="E26" s="73" t="e">
        <f>J26/B26</f>
        <v>#DIV/0!</v>
      </c>
      <c r="F26" s="73" t="e">
        <f>K26/B26</f>
        <v>#DIV/0!</v>
      </c>
      <c r="G26" s="73" t="e">
        <f>L26/B26</f>
        <v>#DIV/0!</v>
      </c>
      <c r="H26" s="73" t="e">
        <f>M26/B26</f>
        <v>#DIV/0!</v>
      </c>
      <c r="I26" s="59" t="n">
        <f>COUNTIFS('1故障报错记录表'!A:A,A26,'1故障报错记录表'!B:B,$I$1,'1故障报错记录表'!F:F,"=AGV本体")</f>
        <v>0</v>
      </c>
      <c r="J26" s="59" t="n">
        <f>COUNTIFS('1故障报错记录表'!A:A,A26,'1故障报错记录表'!B:B,$I$1,'1故障报错记录表'!F:F,"=系统")</f>
        <v>0</v>
      </c>
      <c r="K26" s="59" t="n">
        <f>COUNTIFS('1故障报错记录表'!A:A,A26,'1故障报错记录表'!B:B,$I$1,'1故障报错记录表'!F:F,"=实施部署")</f>
        <v>0</v>
      </c>
      <c r="L26" s="59" t="n">
        <f>COUNTIFS('1故障报错记录表'!A:A,A26,'1故障报错记录表'!B:B,$I$1,'1故障报错记录表'!F:F,"=环境运营")</f>
        <v>0</v>
      </c>
      <c r="M26" s="59" t="n">
        <f>COUNTIFS('1故障报错记录表'!A:A,A26,'1故障报错记录表'!B:B,$I$1,'1故障报错记录表'!F:F,"=未确定")</f>
        <v>0</v>
      </c>
      <c r="N26" s="72" t="e">
        <f>AVERAGE(OFFSET(C26,-6,0,7,1))</f>
        <v>#DIV/0!</v>
      </c>
      <c r="O26" s="72" t="e">
        <f>AVERAGE(OFFSET(D26,-6,0,7,1))</f>
        <v>#DIV/0!</v>
      </c>
      <c r="P26" s="73" t="e">
        <f>AVERAGE(OFFSET(E26,-6,0,7,1))</f>
        <v>#DIV/0!</v>
      </c>
      <c r="Q26" s="73" t="e">
        <f>AVERAGE(OFFSET(F26,-6,0,7,1))</f>
        <v>#DIV/0!</v>
      </c>
      <c r="R26" s="73" t="e">
        <f>AVERAGE(OFFSET(G26,-6,0,7,1))</f>
        <v>#DIV/0!</v>
      </c>
      <c r="S26" s="73" t="e">
        <f>AVERAGE(OFFSET(H26,-6,0,7,1))</f>
        <v>#DIV/0!</v>
      </c>
    </row>
    <row r="27" ht="14.4" customHeight="1">
      <c r="A27" s="69" t="n">
        <v>45002</v>
      </c>
      <c r="B27" s="70"/>
      <c r="C27" s="71" t="e">
        <f>SUM(I27,J27,K27,L27,M27)/B27</f>
        <v>#DIV/0!</v>
      </c>
      <c r="D27" s="72" t="e">
        <f>I27/B27</f>
        <v>#DIV/0!</v>
      </c>
      <c r="E27" s="73" t="e">
        <f>J27/B27</f>
        <v>#DIV/0!</v>
      </c>
      <c r="F27" s="73" t="e">
        <f>K27/B27</f>
        <v>#DIV/0!</v>
      </c>
      <c r="G27" s="73" t="e">
        <f>L27/B27</f>
        <v>#DIV/0!</v>
      </c>
      <c r="H27" s="73" t="e">
        <f>M27/B27</f>
        <v>#DIV/0!</v>
      </c>
      <c r="I27" s="59" t="n">
        <f>COUNTIFS('1故障报错记录表'!A:A,A27,'1故障报错记录表'!B:B,$I$1,'1故障报错记录表'!F:F,"=AGV本体")</f>
        <v>0</v>
      </c>
      <c r="J27" s="59" t="n">
        <f>COUNTIFS('1故障报错记录表'!A:A,A27,'1故障报错记录表'!B:B,$I$1,'1故障报错记录表'!F:F,"=系统")</f>
        <v>0</v>
      </c>
      <c r="K27" s="59" t="n">
        <f>COUNTIFS('1故障报错记录表'!A:A,A27,'1故障报错记录表'!B:B,$I$1,'1故障报错记录表'!F:F,"=实施部署")</f>
        <v>0</v>
      </c>
      <c r="L27" s="59" t="n">
        <f>COUNTIFS('1故障报错记录表'!A:A,A27,'1故障报错记录表'!B:B,$I$1,'1故障报错记录表'!F:F,"=环境运营")</f>
        <v>0</v>
      </c>
      <c r="M27" s="59" t="n">
        <f>COUNTIFS('1故障报错记录表'!A:A,A27,'1故障报错记录表'!B:B,$I$1,'1故障报错记录表'!F:F,"=未确定")</f>
        <v>0</v>
      </c>
      <c r="N27" s="72" t="e">
        <f>AVERAGE(OFFSET(C27,-6,0,7,1))</f>
        <v>#DIV/0!</v>
      </c>
      <c r="O27" s="72" t="e">
        <f>AVERAGE(OFFSET(D27,-6,0,7,1))</f>
        <v>#DIV/0!</v>
      </c>
      <c r="P27" s="73" t="e">
        <f>AVERAGE(OFFSET(E27,-6,0,7,1))</f>
        <v>#DIV/0!</v>
      </c>
      <c r="Q27" s="73" t="e">
        <f>AVERAGE(OFFSET(F27,-6,0,7,1))</f>
        <v>#DIV/0!</v>
      </c>
      <c r="R27" s="73" t="e">
        <f>AVERAGE(OFFSET(G27,-6,0,7,1))</f>
        <v>#DIV/0!</v>
      </c>
      <c r="S27" s="73" t="e">
        <f>AVERAGE(OFFSET(H27,-6,0,7,1))</f>
        <v>#DIV/0!</v>
      </c>
    </row>
    <row r="28" ht="14.4" customHeight="1">
      <c r="A28" s="69" t="n">
        <v>45003</v>
      </c>
      <c r="B28" s="70"/>
      <c r="C28" s="71" t="e">
        <f>SUM(I28,J28,K28,L28,M28)/B28</f>
        <v>#DIV/0!</v>
      </c>
      <c r="D28" s="72" t="e">
        <f>I28/B28</f>
        <v>#DIV/0!</v>
      </c>
      <c r="E28" s="73" t="e">
        <f>J28/B28</f>
        <v>#DIV/0!</v>
      </c>
      <c r="F28" s="73" t="e">
        <f>K28/B28</f>
        <v>#DIV/0!</v>
      </c>
      <c r="G28" s="73" t="e">
        <f>L28/B28</f>
        <v>#DIV/0!</v>
      </c>
      <c r="H28" s="73" t="e">
        <f>M28/B28</f>
        <v>#DIV/0!</v>
      </c>
      <c r="I28" s="59" t="n">
        <f>COUNTIFS('1故障报错记录表'!A:A,A28,'1故障报错记录表'!B:B,$I$1,'1故障报错记录表'!F:F,"=AGV本体")</f>
        <v>0</v>
      </c>
      <c r="J28" s="59" t="n">
        <f>COUNTIFS('1故障报错记录表'!A:A,A28,'1故障报错记录表'!B:B,$I$1,'1故障报错记录表'!F:F,"=系统")</f>
        <v>0</v>
      </c>
      <c r="K28" s="59" t="n">
        <f>COUNTIFS('1故障报错记录表'!A:A,A28,'1故障报错记录表'!B:B,$I$1,'1故障报错记录表'!F:F,"=实施部署")</f>
        <v>0</v>
      </c>
      <c r="L28" s="59" t="n">
        <f>COUNTIFS('1故障报错记录表'!A:A,A28,'1故障报错记录表'!B:B,$I$1,'1故障报错记录表'!F:F,"=环境运营")</f>
        <v>0</v>
      </c>
      <c r="M28" s="59" t="n">
        <f>COUNTIFS('1故障报错记录表'!A:A,A28,'1故障报错记录表'!B:B,$I$1,'1故障报错记录表'!F:F,"=未确定")</f>
        <v>0</v>
      </c>
      <c r="N28" s="72" t="e">
        <f>AVERAGE(OFFSET(C28,-6,0,7,1))</f>
        <v>#DIV/0!</v>
      </c>
      <c r="O28" s="72" t="e">
        <f>AVERAGE(OFFSET(D28,-6,0,7,1))</f>
        <v>#DIV/0!</v>
      </c>
      <c r="P28" s="73" t="e">
        <f>AVERAGE(OFFSET(E28,-6,0,7,1))</f>
        <v>#DIV/0!</v>
      </c>
      <c r="Q28" s="73" t="e">
        <f>AVERAGE(OFFSET(F28,-6,0,7,1))</f>
        <v>#DIV/0!</v>
      </c>
      <c r="R28" s="73" t="e">
        <f>AVERAGE(OFFSET(G28,-6,0,7,1))</f>
        <v>#DIV/0!</v>
      </c>
      <c r="S28" s="73" t="e">
        <f>AVERAGE(OFFSET(H28,-6,0,7,1))</f>
        <v>#DIV/0!</v>
      </c>
    </row>
    <row r="29" ht="14.4" customHeight="1">
      <c r="A29" s="69" t="n">
        <v>45004</v>
      </c>
      <c r="B29" s="70"/>
      <c r="C29" s="71" t="e">
        <f>SUM(I29,J29,K29,L29,M29)/B29</f>
        <v>#DIV/0!</v>
      </c>
      <c r="D29" s="72" t="e">
        <f>I29/B29</f>
        <v>#DIV/0!</v>
      </c>
      <c r="E29" s="73" t="e">
        <f>J29/B29</f>
        <v>#DIV/0!</v>
      </c>
      <c r="F29" s="73" t="e">
        <f>K29/B29</f>
        <v>#DIV/0!</v>
      </c>
      <c r="G29" s="73" t="e">
        <f>L29/B29</f>
        <v>#DIV/0!</v>
      </c>
      <c r="H29" s="73" t="e">
        <f>M29/B29</f>
        <v>#DIV/0!</v>
      </c>
      <c r="I29" s="59" t="n">
        <f>COUNTIFS('1故障报错记录表'!A:A,A29,'1故障报错记录表'!B:B,$I$1,'1故障报错记录表'!F:F,"=AGV本体")</f>
        <v>0</v>
      </c>
      <c r="J29" s="59" t="n">
        <f>COUNTIFS('1故障报错记录表'!A:A,A29,'1故障报错记录表'!B:B,$I$1,'1故障报错记录表'!F:F,"=系统")</f>
        <v>0</v>
      </c>
      <c r="K29" s="59" t="n">
        <f>COUNTIFS('1故障报错记录表'!A:A,A29,'1故障报错记录表'!B:B,$I$1,'1故障报错记录表'!F:F,"=实施部署")</f>
        <v>0</v>
      </c>
      <c r="L29" s="59" t="n">
        <f>COUNTIFS('1故障报错记录表'!A:A,A29,'1故障报错记录表'!B:B,$I$1,'1故障报错记录表'!F:F,"=环境运营")</f>
        <v>0</v>
      </c>
      <c r="M29" s="59" t="n">
        <f>COUNTIFS('1故障报错记录表'!A:A,A29,'1故障报错记录表'!B:B,$I$1,'1故障报错记录表'!F:F,"=未确定")</f>
        <v>0</v>
      </c>
      <c r="N29" s="72" t="e">
        <f>AVERAGE(OFFSET(C29,-6,0,7,1))</f>
        <v>#DIV/0!</v>
      </c>
      <c r="O29" s="72" t="e">
        <f>AVERAGE(OFFSET(D29,-6,0,7,1))</f>
        <v>#DIV/0!</v>
      </c>
      <c r="P29" s="73" t="e">
        <f>AVERAGE(OFFSET(E29,-6,0,7,1))</f>
        <v>#DIV/0!</v>
      </c>
      <c r="Q29" s="73" t="e">
        <f>AVERAGE(OFFSET(F29,-6,0,7,1))</f>
        <v>#DIV/0!</v>
      </c>
      <c r="R29" s="73" t="e">
        <f>AVERAGE(OFFSET(G29,-6,0,7,1))</f>
        <v>#DIV/0!</v>
      </c>
      <c r="S29" s="73" t="e">
        <f>AVERAGE(OFFSET(H29,-6,0,7,1))</f>
        <v>#DIV/0!</v>
      </c>
    </row>
    <row r="30" ht="14.4" customHeight="1">
      <c r="A30" s="69" t="n">
        <v>45005</v>
      </c>
      <c r="B30" s="70"/>
      <c r="C30" s="71" t="e">
        <f>SUM(I30,J30,K30,L30,M30)/B30</f>
        <v>#DIV/0!</v>
      </c>
      <c r="D30" s="72" t="e">
        <f>I30/B30</f>
        <v>#DIV/0!</v>
      </c>
      <c r="E30" s="73" t="e">
        <f>J30/B30</f>
        <v>#DIV/0!</v>
      </c>
      <c r="F30" s="73" t="e">
        <f>K30/B30</f>
        <v>#DIV/0!</v>
      </c>
      <c r="G30" s="73" t="e">
        <f>L30/B30</f>
        <v>#DIV/0!</v>
      </c>
      <c r="H30" s="73" t="e">
        <f>M30/B30</f>
        <v>#DIV/0!</v>
      </c>
      <c r="I30" s="59" t="n">
        <f>COUNTIFS('1故障报错记录表'!A:A,A30,'1故障报错记录表'!B:B,$I$1,'1故障报错记录表'!F:F,"=AGV本体")</f>
        <v>0</v>
      </c>
      <c r="J30" s="59" t="n">
        <f>COUNTIFS('1故障报错记录表'!A:A,A30,'1故障报错记录表'!B:B,$I$1,'1故障报错记录表'!F:F,"=系统")</f>
        <v>0</v>
      </c>
      <c r="K30" s="59" t="n">
        <f>COUNTIFS('1故障报错记录表'!A:A,A30,'1故障报错记录表'!B:B,$I$1,'1故障报错记录表'!F:F,"=实施部署")</f>
        <v>0</v>
      </c>
      <c r="L30" s="59" t="n">
        <f>COUNTIFS('1故障报错记录表'!A:A,A30,'1故障报错记录表'!B:B,$I$1,'1故障报错记录表'!F:F,"=环境运营")</f>
        <v>0</v>
      </c>
      <c r="M30" s="59" t="n">
        <f>COUNTIFS('1故障报错记录表'!A:A,A30,'1故障报错记录表'!B:B,$I$1,'1故障报错记录表'!F:F,"=未确定")</f>
        <v>0</v>
      </c>
      <c r="N30" s="72" t="e">
        <f>AVERAGE(OFFSET(C30,-6,0,7,1))</f>
        <v>#DIV/0!</v>
      </c>
      <c r="O30" s="72" t="e">
        <f>AVERAGE(OFFSET(D30,-6,0,7,1))</f>
        <v>#DIV/0!</v>
      </c>
      <c r="P30" s="73" t="e">
        <f>AVERAGE(OFFSET(E30,-6,0,7,1))</f>
        <v>#DIV/0!</v>
      </c>
      <c r="Q30" s="73" t="e">
        <f>AVERAGE(OFFSET(F30,-6,0,7,1))</f>
        <v>#DIV/0!</v>
      </c>
      <c r="R30" s="73" t="e">
        <f>AVERAGE(OFFSET(G30,-6,0,7,1))</f>
        <v>#DIV/0!</v>
      </c>
      <c r="S30" s="73" t="e">
        <f>AVERAGE(OFFSET(H30,-6,0,7,1))</f>
        <v>#DIV/0!</v>
      </c>
    </row>
    <row r="31" ht="14.4" customHeight="1">
      <c r="A31" s="69" t="n">
        <v>45006</v>
      </c>
      <c r="B31" s="70"/>
      <c r="C31" s="71" t="e">
        <f>SUM(I31,J31,K31,L31,M31)/B31</f>
        <v>#DIV/0!</v>
      </c>
      <c r="D31" s="72" t="e">
        <f>I31/B31</f>
        <v>#DIV/0!</v>
      </c>
      <c r="E31" s="73" t="e">
        <f>J31/B31</f>
        <v>#DIV/0!</v>
      </c>
      <c r="F31" s="73" t="e">
        <f>K31/B31</f>
        <v>#DIV/0!</v>
      </c>
      <c r="G31" s="73" t="e">
        <f>L31/B31</f>
        <v>#DIV/0!</v>
      </c>
      <c r="H31" s="73" t="e">
        <f>M31/B31</f>
        <v>#DIV/0!</v>
      </c>
      <c r="I31" s="59" t="n">
        <f>COUNTIFS('1故障报错记录表'!A:A,A31,'1故障报错记录表'!B:B,$I$1,'1故障报错记录表'!F:F,"=AGV本体")</f>
        <v>0</v>
      </c>
      <c r="J31" s="59" t="n">
        <f>COUNTIFS('1故障报错记录表'!A:A,A31,'1故障报错记录表'!B:B,$I$1,'1故障报错记录表'!F:F,"=系统")</f>
        <v>0</v>
      </c>
      <c r="K31" s="59" t="n">
        <f>COUNTIFS('1故障报错记录表'!A:A,A31,'1故障报错记录表'!B:B,$I$1,'1故障报错记录表'!F:F,"=实施部署")</f>
        <v>0</v>
      </c>
      <c r="L31" s="59" t="n">
        <f>COUNTIFS('1故障报错记录表'!A:A,A31,'1故障报错记录表'!B:B,$I$1,'1故障报错记录表'!F:F,"=环境运营")</f>
        <v>0</v>
      </c>
      <c r="M31" s="59" t="n">
        <f>COUNTIFS('1故障报错记录表'!A:A,A31,'1故障报错记录表'!B:B,$I$1,'1故障报错记录表'!F:F,"=未确定")</f>
        <v>0</v>
      </c>
      <c r="N31" s="72" t="e">
        <f>AVERAGE(OFFSET(C31,-6,0,7,1))</f>
        <v>#DIV/0!</v>
      </c>
      <c r="O31" s="72" t="e">
        <f>AVERAGE(OFFSET(D31,-6,0,7,1))</f>
        <v>#DIV/0!</v>
      </c>
      <c r="P31" s="73" t="e">
        <f>AVERAGE(OFFSET(E31,-6,0,7,1))</f>
        <v>#DIV/0!</v>
      </c>
      <c r="Q31" s="73" t="e">
        <f>AVERAGE(OFFSET(F31,-6,0,7,1))</f>
        <v>#DIV/0!</v>
      </c>
      <c r="R31" s="73" t="e">
        <f>AVERAGE(OFFSET(G31,-6,0,7,1))</f>
        <v>#DIV/0!</v>
      </c>
      <c r="S31" s="73" t="e">
        <f>AVERAGE(OFFSET(H31,-6,0,7,1))</f>
        <v>#DIV/0!</v>
      </c>
    </row>
    <row r="32" ht="14.4" customHeight="1">
      <c r="A32" s="69" t="n">
        <v>45007</v>
      </c>
      <c r="B32" s="70"/>
      <c r="C32" s="71" t="e">
        <f>SUM(I32,J32,K32,L32,M32)/B32</f>
        <v>#DIV/0!</v>
      </c>
      <c r="D32" s="72" t="e">
        <f>I32/B32</f>
        <v>#DIV/0!</v>
      </c>
      <c r="E32" s="73" t="e">
        <f>J32/B32</f>
        <v>#DIV/0!</v>
      </c>
      <c r="F32" s="73" t="e">
        <f>K32/B32</f>
        <v>#DIV/0!</v>
      </c>
      <c r="G32" s="73" t="e">
        <f>L32/B32</f>
        <v>#DIV/0!</v>
      </c>
      <c r="H32" s="73" t="e">
        <f>M32/B32</f>
        <v>#DIV/0!</v>
      </c>
      <c r="I32" s="59" t="n">
        <f>COUNTIFS('1故障报错记录表'!A:A,A32,'1故障报错记录表'!B:B,$I$1,'1故障报错记录表'!F:F,"=AGV本体")</f>
        <v>0</v>
      </c>
      <c r="J32" s="59" t="n">
        <f>COUNTIFS('1故障报错记录表'!A:A,A32,'1故障报错记录表'!B:B,$I$1,'1故障报错记录表'!F:F,"=系统")</f>
        <v>0</v>
      </c>
      <c r="K32" s="59" t="n">
        <f>COUNTIFS('1故障报错记录表'!A:A,A32,'1故障报错记录表'!B:B,$I$1,'1故障报错记录表'!F:F,"=实施部署")</f>
        <v>0</v>
      </c>
      <c r="L32" s="59" t="n">
        <f>COUNTIFS('1故障报错记录表'!A:A,A32,'1故障报错记录表'!B:B,$I$1,'1故障报错记录表'!F:F,"=环境运营")</f>
        <v>0</v>
      </c>
      <c r="M32" s="59" t="n">
        <f>COUNTIFS('1故障报错记录表'!A:A,A32,'1故障报错记录表'!B:B,$I$1,'1故障报错记录表'!F:F,"=未确定")</f>
        <v>0</v>
      </c>
      <c r="N32" s="72" t="e">
        <f>AVERAGE(OFFSET(C32,-6,0,7,1))</f>
        <v>#DIV/0!</v>
      </c>
      <c r="O32" s="72" t="e">
        <f>AVERAGE(OFFSET(D32,-6,0,7,1))</f>
        <v>#DIV/0!</v>
      </c>
      <c r="P32" s="73" t="e">
        <f>AVERAGE(OFFSET(E32,-6,0,7,1))</f>
        <v>#DIV/0!</v>
      </c>
      <c r="Q32" s="73" t="e">
        <f>AVERAGE(OFFSET(F32,-6,0,7,1))</f>
        <v>#DIV/0!</v>
      </c>
      <c r="R32" s="73" t="e">
        <f>AVERAGE(OFFSET(G32,-6,0,7,1))</f>
        <v>#DIV/0!</v>
      </c>
      <c r="S32" s="73" t="e">
        <f>AVERAGE(OFFSET(H32,-6,0,7,1))</f>
        <v>#DIV/0!</v>
      </c>
    </row>
    <row r="33" ht="14.4" customHeight="1">
      <c r="A33" s="69" t="n">
        <v>45008</v>
      </c>
      <c r="B33" s="70"/>
      <c r="C33" s="71" t="e">
        <f>SUM(I33,J33,K33,L33,M33)/B33</f>
        <v>#DIV/0!</v>
      </c>
      <c r="D33" s="72" t="e">
        <f>I33/B33</f>
        <v>#DIV/0!</v>
      </c>
      <c r="E33" s="73" t="e">
        <f>J33/B33</f>
        <v>#DIV/0!</v>
      </c>
      <c r="F33" s="73" t="e">
        <f>K33/B33</f>
        <v>#DIV/0!</v>
      </c>
      <c r="G33" s="73" t="e">
        <f>L33/B33</f>
        <v>#DIV/0!</v>
      </c>
      <c r="H33" s="73" t="e">
        <f>M33/B33</f>
        <v>#DIV/0!</v>
      </c>
      <c r="I33" s="59" t="n">
        <f>COUNTIFS('1故障报错记录表'!A:A,A33,'1故障报错记录表'!B:B,$I$1,'1故障报错记录表'!F:F,"=AGV本体")</f>
        <v>0</v>
      </c>
      <c r="J33" s="59" t="n">
        <f>COUNTIFS('1故障报错记录表'!A:A,A33,'1故障报错记录表'!B:B,$I$1,'1故障报错记录表'!F:F,"=系统")</f>
        <v>0</v>
      </c>
      <c r="K33" s="59" t="n">
        <f>COUNTIFS('1故障报错记录表'!A:A,A33,'1故障报错记录表'!B:B,$I$1,'1故障报错记录表'!F:F,"=实施部署")</f>
        <v>0</v>
      </c>
      <c r="L33" s="59" t="n">
        <f>COUNTIFS('1故障报错记录表'!A:A,A33,'1故障报错记录表'!B:B,$I$1,'1故障报错记录表'!F:F,"=环境运营")</f>
        <v>0</v>
      </c>
      <c r="M33" s="59" t="n">
        <f>COUNTIFS('1故障报错记录表'!A:A,A33,'1故障报错记录表'!B:B,$I$1,'1故障报错记录表'!F:F,"=未确定")</f>
        <v>0</v>
      </c>
      <c r="N33" s="72" t="e">
        <f>AVERAGE(OFFSET(C33,-6,0,7,1))</f>
        <v>#DIV/0!</v>
      </c>
      <c r="O33" s="72" t="e">
        <f>AVERAGE(OFFSET(D33,-6,0,7,1))</f>
        <v>#DIV/0!</v>
      </c>
      <c r="P33" s="73" t="e">
        <f>AVERAGE(OFFSET(E33,-6,0,7,1))</f>
        <v>#DIV/0!</v>
      </c>
      <c r="Q33" s="73" t="e">
        <f>AVERAGE(OFFSET(F33,-6,0,7,1))</f>
        <v>#DIV/0!</v>
      </c>
      <c r="R33" s="73" t="e">
        <f>AVERAGE(OFFSET(G33,-6,0,7,1))</f>
        <v>#DIV/0!</v>
      </c>
      <c r="S33" s="73" t="e">
        <f>AVERAGE(OFFSET(H33,-6,0,7,1))</f>
        <v>#DIV/0!</v>
      </c>
    </row>
    <row r="34" ht="14.4" customHeight="1">
      <c r="A34" s="69" t="n">
        <v>45009</v>
      </c>
      <c r="B34" s="70"/>
      <c r="C34" s="71" t="e">
        <f>SUM(I34,J34,K34,L34,M34)/B34</f>
        <v>#DIV/0!</v>
      </c>
      <c r="D34" s="72" t="e">
        <f>I34/B34</f>
        <v>#DIV/0!</v>
      </c>
      <c r="E34" s="73" t="e">
        <f>J34/B34</f>
        <v>#DIV/0!</v>
      </c>
      <c r="F34" s="73" t="e">
        <f>K34/B34</f>
        <v>#DIV/0!</v>
      </c>
      <c r="G34" s="73" t="e">
        <f>L34/B34</f>
        <v>#DIV/0!</v>
      </c>
      <c r="H34" s="73" t="e">
        <f>M34/B34</f>
        <v>#DIV/0!</v>
      </c>
      <c r="I34" s="59" t="n">
        <f>COUNTIFS('1故障报错记录表'!A:A,A34,'1故障报错记录表'!B:B,$I$1,'1故障报错记录表'!F:F,"=AGV本体")</f>
        <v>0</v>
      </c>
      <c r="J34" s="59" t="n">
        <f>COUNTIFS('1故障报错记录表'!A:A,A34,'1故障报错记录表'!B:B,$I$1,'1故障报错记录表'!F:F,"=系统")</f>
        <v>0</v>
      </c>
      <c r="K34" s="59" t="n">
        <f>COUNTIFS('1故障报错记录表'!A:A,A34,'1故障报错记录表'!B:B,$I$1,'1故障报错记录表'!F:F,"=实施部署")</f>
        <v>0</v>
      </c>
      <c r="L34" s="59" t="n">
        <f>COUNTIFS('1故障报错记录表'!A:A,A34,'1故障报错记录表'!B:B,$I$1,'1故障报错记录表'!F:F,"=环境运营")</f>
        <v>0</v>
      </c>
      <c r="M34" s="59" t="n">
        <f>COUNTIFS('1故障报错记录表'!A:A,A34,'1故障报错记录表'!B:B,$I$1,'1故障报错记录表'!F:F,"=未确定")</f>
        <v>0</v>
      </c>
      <c r="N34" s="72" t="e">
        <f>AVERAGE(OFFSET(C34,-6,0,7,1))</f>
        <v>#DIV/0!</v>
      </c>
      <c r="O34" s="72" t="e">
        <f>AVERAGE(OFFSET(D34,-6,0,7,1))</f>
        <v>#DIV/0!</v>
      </c>
      <c r="P34" s="73" t="e">
        <f>AVERAGE(OFFSET(E34,-6,0,7,1))</f>
        <v>#DIV/0!</v>
      </c>
      <c r="Q34" s="73" t="e">
        <f>AVERAGE(OFFSET(F34,-6,0,7,1))</f>
        <v>#DIV/0!</v>
      </c>
      <c r="R34" s="73" t="e">
        <f>AVERAGE(OFFSET(G34,-6,0,7,1))</f>
        <v>#DIV/0!</v>
      </c>
      <c r="S34" s="73" t="e">
        <f>AVERAGE(OFFSET(H34,-6,0,7,1))</f>
        <v>#DIV/0!</v>
      </c>
    </row>
    <row r="35" ht="14.4" customHeight="1">
      <c r="A35" s="69" t="n">
        <v>45010</v>
      </c>
      <c r="B35" s="70"/>
      <c r="C35" s="71" t="e">
        <f>SUM(I35,J35,K35,L35,M35)/B35</f>
        <v>#DIV/0!</v>
      </c>
      <c r="D35" s="72" t="e">
        <f>I35/B35</f>
        <v>#DIV/0!</v>
      </c>
      <c r="E35" s="73" t="e">
        <f>J35/B35</f>
        <v>#DIV/0!</v>
      </c>
      <c r="F35" s="73" t="e">
        <f>K35/B35</f>
        <v>#DIV/0!</v>
      </c>
      <c r="G35" s="73" t="e">
        <f>L35/B35</f>
        <v>#DIV/0!</v>
      </c>
      <c r="H35" s="73" t="e">
        <f>M35/B35</f>
        <v>#DIV/0!</v>
      </c>
      <c r="I35" s="59" t="n">
        <f>COUNTIFS('1故障报错记录表'!A:A,A35,'1故障报错记录表'!B:B,$I$1,'1故障报错记录表'!F:F,"=AGV本体")</f>
        <v>0</v>
      </c>
      <c r="J35" s="59" t="n">
        <f>COUNTIFS('1故障报错记录表'!A:A,A35,'1故障报错记录表'!B:B,$I$1,'1故障报错记录表'!F:F,"=系统")</f>
        <v>0</v>
      </c>
      <c r="K35" s="59" t="n">
        <f>COUNTIFS('1故障报错记录表'!A:A,A35,'1故障报错记录表'!B:B,$I$1,'1故障报错记录表'!F:F,"=实施部署")</f>
        <v>0</v>
      </c>
      <c r="L35" s="59" t="n">
        <f>COUNTIFS('1故障报错记录表'!A:A,A35,'1故障报错记录表'!B:B,$I$1,'1故障报错记录表'!F:F,"=环境运营")</f>
        <v>0</v>
      </c>
      <c r="M35" s="59" t="n">
        <f>COUNTIFS('1故障报错记录表'!A:A,A35,'1故障报错记录表'!B:B,$I$1,'1故障报错记录表'!F:F,"=未确定")</f>
        <v>0</v>
      </c>
      <c r="N35" s="72" t="e">
        <f>AVERAGE(OFFSET(C35,-6,0,7,1))</f>
        <v>#DIV/0!</v>
      </c>
      <c r="O35" s="72" t="e">
        <f>AVERAGE(OFFSET(D35,-6,0,7,1))</f>
        <v>#DIV/0!</v>
      </c>
      <c r="P35" s="73" t="e">
        <f>AVERAGE(OFFSET(E35,-6,0,7,1))</f>
        <v>#DIV/0!</v>
      </c>
      <c r="Q35" s="73" t="e">
        <f>AVERAGE(OFFSET(F35,-6,0,7,1))</f>
        <v>#DIV/0!</v>
      </c>
      <c r="R35" s="73" t="e">
        <f>AVERAGE(OFFSET(G35,-6,0,7,1))</f>
        <v>#DIV/0!</v>
      </c>
      <c r="S35" s="73" t="e">
        <f>AVERAGE(OFFSET(H35,-6,0,7,1))</f>
        <v>#DIV/0!</v>
      </c>
    </row>
    <row r="36" ht="14.4" customHeight="1">
      <c r="A36" s="69" t="n">
        <v>45011</v>
      </c>
      <c r="B36" s="70"/>
      <c r="C36" s="71" t="e">
        <f>SUM(I36,J36,K36,L36,M36)/B36</f>
        <v>#DIV/0!</v>
      </c>
      <c r="D36" s="72" t="e">
        <f>I36/B36</f>
        <v>#DIV/0!</v>
      </c>
      <c r="E36" s="73" t="e">
        <f>J36/B36</f>
        <v>#DIV/0!</v>
      </c>
      <c r="F36" s="73" t="e">
        <f>K36/B36</f>
        <v>#DIV/0!</v>
      </c>
      <c r="G36" s="73" t="e">
        <f>L36/B36</f>
        <v>#DIV/0!</v>
      </c>
      <c r="H36" s="73" t="e">
        <f>M36/B36</f>
        <v>#DIV/0!</v>
      </c>
      <c r="I36" s="59" t="n">
        <f>COUNTIFS('1故障报错记录表'!A:A,A36,'1故障报错记录表'!B:B,$I$1,'1故障报错记录表'!F:F,"=AGV本体")</f>
        <v>0</v>
      </c>
      <c r="J36" s="59" t="n">
        <f>COUNTIFS('1故障报错记录表'!A:A,A36,'1故障报错记录表'!B:B,$I$1,'1故障报错记录表'!F:F,"=系统")</f>
        <v>0</v>
      </c>
      <c r="K36" s="59" t="n">
        <f>COUNTIFS('1故障报错记录表'!A:A,A36,'1故障报错记录表'!B:B,$I$1,'1故障报错记录表'!F:F,"=实施部署")</f>
        <v>0</v>
      </c>
      <c r="L36" s="59" t="n">
        <f>COUNTIFS('1故障报错记录表'!A:A,A36,'1故障报错记录表'!B:B,$I$1,'1故障报错记录表'!F:F,"=环境运营")</f>
        <v>0</v>
      </c>
      <c r="M36" s="59" t="n">
        <f>COUNTIFS('1故障报错记录表'!A:A,A36,'1故障报错记录表'!B:B,$I$1,'1故障报错记录表'!F:F,"=未确定")</f>
        <v>0</v>
      </c>
      <c r="N36" s="72" t="e">
        <f>AVERAGE(OFFSET(C36,-6,0,7,1))</f>
        <v>#DIV/0!</v>
      </c>
      <c r="O36" s="72" t="e">
        <f>AVERAGE(OFFSET(D36,-6,0,7,1))</f>
        <v>#DIV/0!</v>
      </c>
      <c r="P36" s="73" t="e">
        <f>AVERAGE(OFFSET(E36,-6,0,7,1))</f>
        <v>#DIV/0!</v>
      </c>
      <c r="Q36" s="73" t="e">
        <f>AVERAGE(OFFSET(F36,-6,0,7,1))</f>
        <v>#DIV/0!</v>
      </c>
      <c r="R36" s="73" t="e">
        <f>AVERAGE(OFFSET(G36,-6,0,7,1))</f>
        <v>#DIV/0!</v>
      </c>
      <c r="S36" s="73" t="e">
        <f>AVERAGE(OFFSET(H36,-6,0,7,1))</f>
        <v>#DIV/0!</v>
      </c>
    </row>
    <row r="37" ht="14.4" customHeight="1">
      <c r="A37" s="69" t="n">
        <v>45012</v>
      </c>
      <c r="B37" s="70"/>
      <c r="C37" s="71" t="e">
        <f>SUM(I37,J37,K37,L37,M37)/B37</f>
        <v>#DIV/0!</v>
      </c>
      <c r="D37" s="72" t="e">
        <f>I37/B37</f>
        <v>#DIV/0!</v>
      </c>
      <c r="E37" s="73" t="e">
        <f>J37/B37</f>
        <v>#DIV/0!</v>
      </c>
      <c r="F37" s="73" t="e">
        <f>K37/B37</f>
        <v>#DIV/0!</v>
      </c>
      <c r="G37" s="73" t="e">
        <f>L37/B37</f>
        <v>#DIV/0!</v>
      </c>
      <c r="H37" s="73" t="e">
        <f>M37/B37</f>
        <v>#DIV/0!</v>
      </c>
      <c r="I37" s="59" t="n">
        <f>COUNTIFS('1故障报错记录表'!A:A,A37,'1故障报错记录表'!B:B,$I$1,'1故障报错记录表'!F:F,"=AGV本体")</f>
        <v>0</v>
      </c>
      <c r="J37" s="59" t="n">
        <f>COUNTIFS('1故障报错记录表'!A:A,A37,'1故障报错记录表'!B:B,$I$1,'1故障报错记录表'!F:F,"=系统")</f>
        <v>0</v>
      </c>
      <c r="K37" s="59" t="n">
        <f>COUNTIFS('1故障报错记录表'!A:A,A37,'1故障报错记录表'!B:B,$I$1,'1故障报错记录表'!F:F,"=实施部署")</f>
        <v>0</v>
      </c>
      <c r="L37" s="59" t="n">
        <f>COUNTIFS('1故障报错记录表'!A:A,A37,'1故障报错记录表'!B:B,$I$1,'1故障报错记录表'!F:F,"=环境运营")</f>
        <v>0</v>
      </c>
      <c r="M37" s="59" t="n">
        <f>COUNTIFS('1故障报错记录表'!A:A,A37,'1故障报错记录表'!B:B,$I$1,'1故障报错记录表'!F:F,"=未确定")</f>
        <v>0</v>
      </c>
      <c r="N37" s="72" t="e">
        <f>AVERAGE(OFFSET(C37,-6,0,7,1))</f>
        <v>#DIV/0!</v>
      </c>
      <c r="O37" s="72" t="e">
        <f>AVERAGE(OFFSET(D37,-6,0,7,1))</f>
        <v>#DIV/0!</v>
      </c>
      <c r="P37" s="73" t="e">
        <f>AVERAGE(OFFSET(E37,-6,0,7,1))</f>
        <v>#DIV/0!</v>
      </c>
      <c r="Q37" s="73" t="e">
        <f>AVERAGE(OFFSET(F37,-6,0,7,1))</f>
        <v>#DIV/0!</v>
      </c>
      <c r="R37" s="73" t="e">
        <f>AVERAGE(OFFSET(G37,-6,0,7,1))</f>
        <v>#DIV/0!</v>
      </c>
      <c r="S37" s="73" t="e">
        <f>AVERAGE(OFFSET(H37,-6,0,7,1))</f>
        <v>#DIV/0!</v>
      </c>
    </row>
    <row r="38" ht="14.4" customHeight="1">
      <c r="A38" s="69" t="n">
        <v>45013</v>
      </c>
      <c r="B38" s="70"/>
      <c r="C38" s="71" t="e">
        <f>SUM(I38,J38,K38,L38,M38)/B38</f>
        <v>#DIV/0!</v>
      </c>
      <c r="D38" s="72" t="e">
        <f>I38/B38</f>
        <v>#DIV/0!</v>
      </c>
      <c r="E38" s="73" t="e">
        <f>J38/B38</f>
        <v>#DIV/0!</v>
      </c>
      <c r="F38" s="73" t="e">
        <f>K38/B38</f>
        <v>#DIV/0!</v>
      </c>
      <c r="G38" s="73" t="e">
        <f>L38/B38</f>
        <v>#DIV/0!</v>
      </c>
      <c r="H38" s="73" t="e">
        <f>M38/B38</f>
        <v>#DIV/0!</v>
      </c>
      <c r="I38" s="59" t="n">
        <f>COUNTIFS('1故障报错记录表'!A:A,A38,'1故障报错记录表'!B:B,$I$1,'1故障报错记录表'!F:F,"=AGV本体")</f>
        <v>0</v>
      </c>
      <c r="J38" s="59" t="n">
        <f>COUNTIFS('1故障报错记录表'!A:A,A38,'1故障报错记录表'!B:B,$I$1,'1故障报错记录表'!F:F,"=系统")</f>
        <v>0</v>
      </c>
      <c r="K38" s="59" t="n">
        <f>COUNTIFS('1故障报错记录表'!A:A,A38,'1故障报错记录表'!B:B,$I$1,'1故障报错记录表'!F:F,"=实施部署")</f>
        <v>0</v>
      </c>
      <c r="L38" s="59" t="n">
        <f>COUNTIFS('1故障报错记录表'!A:A,A38,'1故障报错记录表'!B:B,$I$1,'1故障报错记录表'!F:F,"=环境运营")</f>
        <v>0</v>
      </c>
      <c r="M38" s="59" t="n">
        <f>COUNTIFS('1故障报错记录表'!A:A,A38,'1故障报错记录表'!B:B,$I$1,'1故障报错记录表'!F:F,"=未确定")</f>
        <v>0</v>
      </c>
      <c r="N38" s="72" t="e">
        <f>AVERAGE(OFFSET(C38,-6,0,7,1))</f>
        <v>#DIV/0!</v>
      </c>
      <c r="O38" s="72" t="e">
        <f>AVERAGE(OFFSET(D38,-6,0,7,1))</f>
        <v>#DIV/0!</v>
      </c>
      <c r="P38" s="73" t="e">
        <f>AVERAGE(OFFSET(E38,-6,0,7,1))</f>
        <v>#DIV/0!</v>
      </c>
      <c r="Q38" s="73" t="e">
        <f>AVERAGE(OFFSET(F38,-6,0,7,1))</f>
        <v>#DIV/0!</v>
      </c>
      <c r="R38" s="73" t="e">
        <f>AVERAGE(OFFSET(G38,-6,0,7,1))</f>
        <v>#DIV/0!</v>
      </c>
      <c r="S38" s="73" t="e">
        <f>AVERAGE(OFFSET(H38,-6,0,7,1))</f>
        <v>#DIV/0!</v>
      </c>
    </row>
    <row r="39" ht="14.4" customHeight="1">
      <c r="A39" s="69" t="n">
        <v>45014</v>
      </c>
      <c r="B39" s="70"/>
      <c r="C39" s="71" t="e">
        <f>SUM(I39,J39,K39,L39,M39)/B39</f>
        <v>#DIV/0!</v>
      </c>
      <c r="D39" s="72" t="e">
        <f>I39/B39</f>
        <v>#DIV/0!</v>
      </c>
      <c r="E39" s="73" t="e">
        <f>J39/B39</f>
        <v>#DIV/0!</v>
      </c>
      <c r="F39" s="73" t="e">
        <f>K39/B39</f>
        <v>#DIV/0!</v>
      </c>
      <c r="G39" s="73" t="e">
        <f>L39/B39</f>
        <v>#DIV/0!</v>
      </c>
      <c r="H39" s="73" t="e">
        <f>M39/B39</f>
        <v>#DIV/0!</v>
      </c>
      <c r="I39" s="59" t="n">
        <f>COUNTIFS('1故障报错记录表'!A:A,A39,'1故障报错记录表'!B:B,$I$1,'1故障报错记录表'!F:F,"=AGV本体")</f>
        <v>0</v>
      </c>
      <c r="J39" s="59" t="n">
        <f>COUNTIFS('1故障报错记录表'!A:A,A39,'1故障报错记录表'!B:B,$I$1,'1故障报错记录表'!F:F,"=系统")</f>
        <v>0</v>
      </c>
      <c r="K39" s="59" t="n">
        <f>COUNTIFS('1故障报错记录表'!A:A,A39,'1故障报错记录表'!B:B,$I$1,'1故障报错记录表'!F:F,"=实施部署")</f>
        <v>0</v>
      </c>
      <c r="L39" s="59" t="n">
        <f>COUNTIFS('1故障报错记录表'!A:A,A39,'1故障报错记录表'!B:B,$I$1,'1故障报错记录表'!F:F,"=环境运营")</f>
        <v>0</v>
      </c>
      <c r="M39" s="59" t="n">
        <f>COUNTIFS('1故障报错记录表'!A:A,A39,'1故障报错记录表'!B:B,$I$1,'1故障报错记录表'!F:F,"=未确定")</f>
        <v>0</v>
      </c>
      <c r="N39" s="72" t="e">
        <f>AVERAGE(OFFSET(C39,-6,0,7,1))</f>
        <v>#DIV/0!</v>
      </c>
      <c r="O39" s="72" t="e">
        <f>AVERAGE(OFFSET(D39,-6,0,7,1))</f>
        <v>#DIV/0!</v>
      </c>
      <c r="P39" s="73" t="e">
        <f>AVERAGE(OFFSET(E39,-6,0,7,1))</f>
        <v>#DIV/0!</v>
      </c>
      <c r="Q39" s="73" t="e">
        <f>AVERAGE(OFFSET(F39,-6,0,7,1))</f>
        <v>#DIV/0!</v>
      </c>
      <c r="R39" s="73" t="e">
        <f>AVERAGE(OFFSET(G39,-6,0,7,1))</f>
        <v>#DIV/0!</v>
      </c>
      <c r="S39" s="73" t="e">
        <f>AVERAGE(OFFSET(H39,-6,0,7,1))</f>
        <v>#DIV/0!</v>
      </c>
    </row>
    <row r="40" ht="14.4" customHeight="1">
      <c r="A40" s="69" t="n">
        <v>45015</v>
      </c>
      <c r="B40" s="70"/>
      <c r="C40" s="71" t="e">
        <f>SUM(I40,J40,K40,L40,M40)/B40</f>
        <v>#DIV/0!</v>
      </c>
      <c r="D40" s="72" t="e">
        <f>I40/B40</f>
        <v>#DIV/0!</v>
      </c>
      <c r="E40" s="73" t="e">
        <f>J40/B40</f>
        <v>#DIV/0!</v>
      </c>
      <c r="F40" s="73" t="e">
        <f>K40/B40</f>
        <v>#DIV/0!</v>
      </c>
      <c r="G40" s="73" t="e">
        <f>L40/B40</f>
        <v>#DIV/0!</v>
      </c>
      <c r="H40" s="73" t="e">
        <f>M40/B40</f>
        <v>#DIV/0!</v>
      </c>
      <c r="I40" s="59" t="n">
        <f>COUNTIFS('1故障报错记录表'!A:A,A40,'1故障报错记录表'!B:B,$I$1,'1故障报错记录表'!F:F,"=AGV本体")</f>
        <v>0</v>
      </c>
      <c r="J40" s="59" t="n">
        <f>COUNTIFS('1故障报错记录表'!A:A,A40,'1故障报错记录表'!B:B,$I$1,'1故障报错记录表'!F:F,"=系统")</f>
        <v>0</v>
      </c>
      <c r="K40" s="59" t="n">
        <f>COUNTIFS('1故障报错记录表'!A:A,A40,'1故障报错记录表'!B:B,$I$1,'1故障报错记录表'!F:F,"=实施部署")</f>
        <v>0</v>
      </c>
      <c r="L40" s="59" t="n">
        <f>COUNTIFS('1故障报错记录表'!A:A,A40,'1故障报错记录表'!B:B,$I$1,'1故障报错记录表'!F:F,"=环境运营")</f>
        <v>0</v>
      </c>
      <c r="M40" s="59" t="n">
        <f>COUNTIFS('1故障报错记录表'!A:A,A40,'1故障报错记录表'!B:B,$I$1,'1故障报错记录表'!F:F,"=未确定")</f>
        <v>0</v>
      </c>
      <c r="N40" s="72" t="e">
        <f>AVERAGE(OFFSET(C40,-6,0,7,1))</f>
        <v>#DIV/0!</v>
      </c>
      <c r="O40" s="72" t="e">
        <f>AVERAGE(OFFSET(D40,-6,0,7,1))</f>
        <v>#DIV/0!</v>
      </c>
      <c r="P40" s="73" t="e">
        <f>AVERAGE(OFFSET(E40,-6,0,7,1))</f>
        <v>#DIV/0!</v>
      </c>
      <c r="Q40" s="73" t="e">
        <f>AVERAGE(OFFSET(F40,-6,0,7,1))</f>
        <v>#DIV/0!</v>
      </c>
      <c r="R40" s="73" t="e">
        <f>AVERAGE(OFFSET(G40,-6,0,7,1))</f>
        <v>#DIV/0!</v>
      </c>
      <c r="S40" s="73" t="e">
        <f>AVERAGE(OFFSET(H40,-6,0,7,1))</f>
        <v>#DIV/0!</v>
      </c>
    </row>
    <row r="41" ht="14.4" customHeight="1">
      <c r="A41" s="69" t="n">
        <v>45016</v>
      </c>
      <c r="B41" s="70"/>
      <c r="C41" s="71" t="e">
        <f>SUM(I41,J41,K41,L41,M41)/B41</f>
        <v>#DIV/0!</v>
      </c>
      <c r="D41" s="72" t="e">
        <f>I41/B41</f>
        <v>#DIV/0!</v>
      </c>
      <c r="E41" s="73" t="e">
        <f>J41/B41</f>
        <v>#DIV/0!</v>
      </c>
      <c r="F41" s="73" t="e">
        <f>K41/B41</f>
        <v>#DIV/0!</v>
      </c>
      <c r="G41" s="73" t="e">
        <f>L41/B41</f>
        <v>#DIV/0!</v>
      </c>
      <c r="H41" s="73" t="e">
        <f>M41/B41</f>
        <v>#DIV/0!</v>
      </c>
      <c r="I41" s="59" t="n">
        <f>COUNTIFS('1故障报错记录表'!A:A,A41,'1故障报错记录表'!B:B,$I$1,'1故障报错记录表'!F:F,"=AGV本体")</f>
        <v>0</v>
      </c>
      <c r="J41" s="59" t="n">
        <f>COUNTIFS('1故障报错记录表'!A:A,A41,'1故障报错记录表'!B:B,$I$1,'1故障报错记录表'!F:F,"=系统")</f>
        <v>0</v>
      </c>
      <c r="K41" s="59" t="n">
        <f>COUNTIFS('1故障报错记录表'!A:A,A41,'1故障报错记录表'!B:B,$I$1,'1故障报错记录表'!F:F,"=实施部署")</f>
        <v>0</v>
      </c>
      <c r="L41" s="59" t="n">
        <f>COUNTIFS('1故障报错记录表'!A:A,A41,'1故障报错记录表'!B:B,$I$1,'1故障报错记录表'!F:F,"=环境运营")</f>
        <v>0</v>
      </c>
      <c r="M41" s="59" t="n">
        <f>COUNTIFS('1故障报错记录表'!A:A,A41,'1故障报错记录表'!B:B,$I$1,'1故障报错记录表'!F:F,"=未确定")</f>
        <v>0</v>
      </c>
      <c r="N41" s="72" t="e">
        <f>AVERAGE(OFFSET(C41,-6,0,7,1))</f>
        <v>#DIV/0!</v>
      </c>
      <c r="O41" s="72" t="e">
        <f>AVERAGE(OFFSET(D41,-6,0,7,1))</f>
        <v>#DIV/0!</v>
      </c>
      <c r="P41" s="73" t="e">
        <f>AVERAGE(OFFSET(E41,-6,0,7,1))</f>
        <v>#DIV/0!</v>
      </c>
      <c r="Q41" s="73" t="e">
        <f>AVERAGE(OFFSET(F41,-6,0,7,1))</f>
        <v>#DIV/0!</v>
      </c>
      <c r="R41" s="73" t="e">
        <f>AVERAGE(OFFSET(G41,-6,0,7,1))</f>
        <v>#DIV/0!</v>
      </c>
      <c r="S41" s="73" t="e">
        <f>AVERAGE(OFFSET(H41,-6,0,7,1))</f>
        <v>#DIV/0!</v>
      </c>
    </row>
    <row r="42" ht="14.4" customHeight="1">
      <c r="A42" s="69" t="n">
        <v>45017</v>
      </c>
      <c r="B42" s="70"/>
      <c r="C42" s="71" t="e">
        <f>SUM(I42,J42,K42,L42,M42)/B42</f>
        <v>#DIV/0!</v>
      </c>
      <c r="D42" s="72" t="e">
        <f>I42/B42</f>
        <v>#DIV/0!</v>
      </c>
      <c r="E42" s="73" t="e">
        <f>J42/B42</f>
        <v>#DIV/0!</v>
      </c>
      <c r="F42" s="73" t="e">
        <f>K42/B42</f>
        <v>#DIV/0!</v>
      </c>
      <c r="G42" s="73" t="e">
        <f>L42/B42</f>
        <v>#DIV/0!</v>
      </c>
      <c r="H42" s="73" t="e">
        <f>M42/B42</f>
        <v>#DIV/0!</v>
      </c>
      <c r="I42" s="59" t="n">
        <f>COUNTIFS('1故障报错记录表'!A:A,A42,'1故障报错记录表'!B:B,$I$1,'1故障报错记录表'!F:F,"=AGV本体")</f>
        <v>0</v>
      </c>
      <c r="J42" s="59" t="n">
        <f>COUNTIFS('1故障报错记录表'!A:A,A42,'1故障报错记录表'!B:B,$I$1,'1故障报错记录表'!F:F,"=系统")</f>
        <v>0</v>
      </c>
      <c r="K42" s="59" t="n">
        <f>COUNTIFS('1故障报错记录表'!A:A,A42,'1故障报错记录表'!B:B,$I$1,'1故障报错记录表'!F:F,"=实施部署")</f>
        <v>0</v>
      </c>
      <c r="L42" s="59" t="n">
        <f>COUNTIFS('1故障报错记录表'!A:A,A42,'1故障报错记录表'!B:B,$I$1,'1故障报错记录表'!F:F,"=环境运营")</f>
        <v>0</v>
      </c>
      <c r="M42" s="59" t="n">
        <f>COUNTIFS('1故障报错记录表'!A:A,A42,'1故障报错记录表'!B:B,$I$1,'1故障报错记录表'!F:F,"=未确定")</f>
        <v>0</v>
      </c>
      <c r="N42" s="72" t="e">
        <f>AVERAGE(OFFSET(C42,-6,0,7,1))</f>
        <v>#DIV/0!</v>
      </c>
      <c r="O42" s="72" t="e">
        <f>AVERAGE(OFFSET(D42,-6,0,7,1))</f>
        <v>#DIV/0!</v>
      </c>
      <c r="P42" s="73" t="e">
        <f>AVERAGE(OFFSET(E42,-6,0,7,1))</f>
        <v>#DIV/0!</v>
      </c>
      <c r="Q42" s="73" t="e">
        <f>AVERAGE(OFFSET(F42,-6,0,7,1))</f>
        <v>#DIV/0!</v>
      </c>
      <c r="R42" s="73" t="e">
        <f>AVERAGE(OFFSET(G42,-6,0,7,1))</f>
        <v>#DIV/0!</v>
      </c>
      <c r="S42" s="73" t="e">
        <f>AVERAGE(OFFSET(H42,-6,0,7,1))</f>
        <v>#DIV/0!</v>
      </c>
    </row>
    <row r="43" ht="14.4" customHeight="1">
      <c r="A43" s="69" t="n">
        <v>45018</v>
      </c>
      <c r="B43" s="70"/>
      <c r="C43" s="71" t="e">
        <f>SUM(I43,J43,K43,L43,M43)/B43</f>
        <v>#DIV/0!</v>
      </c>
      <c r="D43" s="72" t="e">
        <f>I43/B43</f>
        <v>#DIV/0!</v>
      </c>
      <c r="E43" s="73" t="e">
        <f>J43/B43</f>
        <v>#DIV/0!</v>
      </c>
      <c r="F43" s="73" t="e">
        <f>K43/B43</f>
        <v>#DIV/0!</v>
      </c>
      <c r="G43" s="73" t="e">
        <f>L43/B43</f>
        <v>#DIV/0!</v>
      </c>
      <c r="H43" s="73" t="e">
        <f>M43/B43</f>
        <v>#DIV/0!</v>
      </c>
      <c r="I43" s="59" t="n">
        <f>COUNTIFS('1故障报错记录表'!A:A,A43,'1故障报错记录表'!B:B,$I$1,'1故障报错记录表'!F:F,"=AGV本体")</f>
        <v>0</v>
      </c>
      <c r="J43" s="59" t="n">
        <f>COUNTIFS('1故障报错记录表'!A:A,A43,'1故障报错记录表'!B:B,$I$1,'1故障报错记录表'!F:F,"=系统")</f>
        <v>0</v>
      </c>
      <c r="K43" s="59" t="n">
        <f>COUNTIFS('1故障报错记录表'!A:A,A43,'1故障报错记录表'!B:B,$I$1,'1故障报错记录表'!F:F,"=实施部署")</f>
        <v>0</v>
      </c>
      <c r="L43" s="59" t="n">
        <f>COUNTIFS('1故障报错记录表'!A:A,A43,'1故障报错记录表'!B:B,$I$1,'1故障报错记录表'!F:F,"=环境运营")</f>
        <v>0</v>
      </c>
      <c r="M43" s="59" t="n">
        <f>COUNTIFS('1故障报错记录表'!A:A,A43,'1故障报错记录表'!B:B,$I$1,'1故障报错记录表'!F:F,"=未确定")</f>
        <v>0</v>
      </c>
      <c r="N43" s="72" t="e">
        <f>AVERAGE(OFFSET(C43,-6,0,7,1))</f>
        <v>#DIV/0!</v>
      </c>
      <c r="O43" s="72" t="e">
        <f>AVERAGE(OFFSET(D43,-6,0,7,1))</f>
        <v>#DIV/0!</v>
      </c>
      <c r="P43" s="73" t="e">
        <f>AVERAGE(OFFSET(E43,-6,0,7,1))</f>
        <v>#DIV/0!</v>
      </c>
      <c r="Q43" s="73" t="e">
        <f>AVERAGE(OFFSET(F43,-6,0,7,1))</f>
        <v>#DIV/0!</v>
      </c>
      <c r="R43" s="73" t="e">
        <f>AVERAGE(OFFSET(G43,-6,0,7,1))</f>
        <v>#DIV/0!</v>
      </c>
      <c r="S43" s="73" t="e">
        <f>AVERAGE(OFFSET(H43,-6,0,7,1))</f>
        <v>#DIV/0!</v>
      </c>
    </row>
    <row r="44" ht="14.4" customHeight="1">
      <c r="A44" s="69" t="n">
        <v>45019</v>
      </c>
      <c r="B44" s="70"/>
      <c r="C44" s="71" t="e">
        <f>SUM(I44,J44,K44,L44,M44)/B44</f>
        <v>#DIV/0!</v>
      </c>
      <c r="D44" s="72" t="e">
        <f>I44/B44</f>
        <v>#DIV/0!</v>
      </c>
      <c r="E44" s="73" t="e">
        <f>J44/B44</f>
        <v>#DIV/0!</v>
      </c>
      <c r="F44" s="73" t="e">
        <f>K44/B44</f>
        <v>#DIV/0!</v>
      </c>
      <c r="G44" s="73" t="e">
        <f>L44/B44</f>
        <v>#DIV/0!</v>
      </c>
      <c r="H44" s="73" t="e">
        <f>M44/B44</f>
        <v>#DIV/0!</v>
      </c>
      <c r="I44" s="59" t="n">
        <f>COUNTIFS('1故障报错记录表'!A:A,A44,'1故障报错记录表'!B:B,$I$1,'1故障报错记录表'!F:F,"=AGV本体")</f>
        <v>0</v>
      </c>
      <c r="J44" s="59" t="n">
        <f>COUNTIFS('1故障报错记录表'!A:A,A44,'1故障报错记录表'!B:B,$I$1,'1故障报错记录表'!F:F,"=系统")</f>
        <v>0</v>
      </c>
      <c r="K44" s="59" t="n">
        <f>COUNTIFS('1故障报错记录表'!A:A,A44,'1故障报错记录表'!B:B,$I$1,'1故障报错记录表'!F:F,"=实施部署")</f>
        <v>0</v>
      </c>
      <c r="L44" s="59" t="n">
        <f>COUNTIFS('1故障报错记录表'!A:A,A44,'1故障报错记录表'!B:B,$I$1,'1故障报错记录表'!F:F,"=环境运营")</f>
        <v>0</v>
      </c>
      <c r="M44" s="59" t="n">
        <f>COUNTIFS('1故障报错记录表'!A:A,A44,'1故障报错记录表'!B:B,$I$1,'1故障报错记录表'!F:F,"=未确定")</f>
        <v>0</v>
      </c>
      <c r="N44" s="72" t="e">
        <f>AVERAGE(OFFSET(C44,-6,0,7,1))</f>
        <v>#DIV/0!</v>
      </c>
      <c r="O44" s="72" t="e">
        <f>AVERAGE(OFFSET(D44,-6,0,7,1))</f>
        <v>#DIV/0!</v>
      </c>
      <c r="P44" s="73" t="e">
        <f>AVERAGE(OFFSET(E44,-6,0,7,1))</f>
        <v>#DIV/0!</v>
      </c>
      <c r="Q44" s="73" t="e">
        <f>AVERAGE(OFFSET(F44,-6,0,7,1))</f>
        <v>#DIV/0!</v>
      </c>
      <c r="R44" s="73" t="e">
        <f>AVERAGE(OFFSET(G44,-6,0,7,1))</f>
        <v>#DIV/0!</v>
      </c>
      <c r="S44" s="73" t="e">
        <f>AVERAGE(OFFSET(H44,-6,0,7,1))</f>
        <v>#DIV/0!</v>
      </c>
    </row>
    <row r="45" ht="14.4" customHeight="1">
      <c r="A45" s="69" t="n">
        <v>45020</v>
      </c>
      <c r="B45" s="70"/>
      <c r="C45" s="71" t="e">
        <f>SUM(I45,J45,K45,L45,M45)/B45</f>
        <v>#DIV/0!</v>
      </c>
      <c r="D45" s="72" t="e">
        <f>I45/B45</f>
        <v>#DIV/0!</v>
      </c>
      <c r="E45" s="73" t="e">
        <f>J45/B45</f>
        <v>#DIV/0!</v>
      </c>
      <c r="F45" s="73" t="e">
        <f>K45/B45</f>
        <v>#DIV/0!</v>
      </c>
      <c r="G45" s="73" t="e">
        <f>L45/B45</f>
        <v>#DIV/0!</v>
      </c>
      <c r="H45" s="73" t="e">
        <f>M45/B45</f>
        <v>#DIV/0!</v>
      </c>
      <c r="I45" s="59" t="n">
        <f>COUNTIFS('1故障报错记录表'!A:A,A45,'1故障报错记录表'!B:B,$I$1,'1故障报错记录表'!F:F,"=AGV本体")</f>
        <v>0</v>
      </c>
      <c r="J45" s="59" t="n">
        <f>COUNTIFS('1故障报错记录表'!A:A,A45,'1故障报错记录表'!B:B,$I$1,'1故障报错记录表'!F:F,"=系统")</f>
        <v>0</v>
      </c>
      <c r="K45" s="59" t="n">
        <f>COUNTIFS('1故障报错记录表'!A:A,A45,'1故障报错记录表'!B:B,$I$1,'1故障报错记录表'!F:F,"=实施部署")</f>
        <v>0</v>
      </c>
      <c r="L45" s="59" t="n">
        <f>COUNTIFS('1故障报错记录表'!A:A,A45,'1故障报错记录表'!B:B,$I$1,'1故障报错记录表'!F:F,"=环境运营")</f>
        <v>0</v>
      </c>
      <c r="M45" s="59" t="n">
        <f>COUNTIFS('1故障报错记录表'!A:A,A45,'1故障报错记录表'!B:B,$I$1,'1故障报错记录表'!F:F,"=未确定")</f>
        <v>0</v>
      </c>
      <c r="N45" s="72" t="e">
        <f>AVERAGE(OFFSET(C45,-6,0,7,1))</f>
        <v>#DIV/0!</v>
      </c>
      <c r="O45" s="72" t="e">
        <f>AVERAGE(OFFSET(D45,-6,0,7,1))</f>
        <v>#DIV/0!</v>
      </c>
      <c r="P45" s="73" t="e">
        <f>AVERAGE(OFFSET(E45,-6,0,7,1))</f>
        <v>#DIV/0!</v>
      </c>
      <c r="Q45" s="73" t="e">
        <f>AVERAGE(OFFSET(F45,-6,0,7,1))</f>
        <v>#DIV/0!</v>
      </c>
      <c r="R45" s="73" t="e">
        <f>AVERAGE(OFFSET(G45,-6,0,7,1))</f>
        <v>#DIV/0!</v>
      </c>
      <c r="S45" s="73" t="e">
        <f>AVERAGE(OFFSET(H45,-6,0,7,1))</f>
        <v>#DIV/0!</v>
      </c>
    </row>
    <row r="46" ht="14.4" customHeight="1">
      <c r="A46" s="69" t="n">
        <v>45021</v>
      </c>
      <c r="B46" s="70"/>
      <c r="C46" s="71" t="e">
        <f>SUM(I46,J46,K46,L46,M46)/B46</f>
        <v>#DIV/0!</v>
      </c>
      <c r="D46" s="72" t="e">
        <f>I46/B46</f>
        <v>#DIV/0!</v>
      </c>
      <c r="E46" s="73" t="e">
        <f>J46/B46</f>
        <v>#DIV/0!</v>
      </c>
      <c r="F46" s="73" t="e">
        <f>K46/B46</f>
        <v>#DIV/0!</v>
      </c>
      <c r="G46" s="73" t="e">
        <f>L46/B46</f>
        <v>#DIV/0!</v>
      </c>
      <c r="H46" s="73" t="e">
        <f>M46/B46</f>
        <v>#DIV/0!</v>
      </c>
      <c r="I46" s="59" t="n">
        <f>COUNTIFS('1故障报错记录表'!A:A,A46,'1故障报错记录表'!B:B,$I$1,'1故障报错记录表'!F:F,"=AGV本体")</f>
        <v>0</v>
      </c>
      <c r="J46" s="59" t="n">
        <f>COUNTIFS('1故障报错记录表'!A:A,A46,'1故障报错记录表'!B:B,$I$1,'1故障报错记录表'!F:F,"=系统")</f>
        <v>0</v>
      </c>
      <c r="K46" s="59" t="n">
        <f>COUNTIFS('1故障报错记录表'!A:A,A46,'1故障报错记录表'!B:B,$I$1,'1故障报错记录表'!F:F,"=实施部署")</f>
        <v>0</v>
      </c>
      <c r="L46" s="59" t="n">
        <f>COUNTIFS('1故障报错记录表'!A:A,A46,'1故障报错记录表'!B:B,$I$1,'1故障报错记录表'!F:F,"=环境运营")</f>
        <v>0</v>
      </c>
      <c r="M46" s="59" t="n">
        <f>COUNTIFS('1故障报错记录表'!A:A,A46,'1故障报错记录表'!B:B,$I$1,'1故障报错记录表'!F:F,"=未确定")</f>
        <v>0</v>
      </c>
      <c r="N46" s="72" t="e">
        <f>AVERAGE(OFFSET(C46,-6,0,7,1))</f>
        <v>#DIV/0!</v>
      </c>
      <c r="O46" s="72" t="e">
        <f>AVERAGE(OFFSET(D46,-6,0,7,1))</f>
        <v>#DIV/0!</v>
      </c>
      <c r="P46" s="73" t="e">
        <f>AVERAGE(OFFSET(E46,-6,0,7,1))</f>
        <v>#DIV/0!</v>
      </c>
      <c r="Q46" s="73" t="e">
        <f>AVERAGE(OFFSET(F46,-6,0,7,1))</f>
        <v>#DIV/0!</v>
      </c>
      <c r="R46" s="73" t="e">
        <f>AVERAGE(OFFSET(G46,-6,0,7,1))</f>
        <v>#DIV/0!</v>
      </c>
      <c r="S46" s="73" t="e">
        <f>AVERAGE(OFFSET(H46,-6,0,7,1))</f>
        <v>#DIV/0!</v>
      </c>
    </row>
    <row r="47" ht="14.4" customHeight="1">
      <c r="A47" s="69" t="n">
        <v>45022</v>
      </c>
      <c r="B47" s="70"/>
      <c r="C47" s="71" t="e">
        <f>SUM(I47,J47,K47,L47,M47)/B47</f>
        <v>#DIV/0!</v>
      </c>
      <c r="D47" s="72" t="e">
        <f>I47/B47</f>
        <v>#DIV/0!</v>
      </c>
      <c r="E47" s="73" t="e">
        <f>J47/B47</f>
        <v>#DIV/0!</v>
      </c>
      <c r="F47" s="73" t="e">
        <f>K47/B47</f>
        <v>#DIV/0!</v>
      </c>
      <c r="G47" s="73" t="e">
        <f>L47/B47</f>
        <v>#DIV/0!</v>
      </c>
      <c r="H47" s="73" t="e">
        <f>M47/B47</f>
        <v>#DIV/0!</v>
      </c>
      <c r="I47" s="59" t="n">
        <f>COUNTIFS('1故障报错记录表'!A:A,A47,'1故障报错记录表'!B:B,$I$1,'1故障报错记录表'!F:F,"=AGV本体")</f>
        <v>0</v>
      </c>
      <c r="J47" s="59" t="n">
        <f>COUNTIFS('1故障报错记录表'!A:A,A47,'1故障报错记录表'!B:B,$I$1,'1故障报错记录表'!F:F,"=系统")</f>
        <v>0</v>
      </c>
      <c r="K47" s="59" t="n">
        <f>COUNTIFS('1故障报错记录表'!A:A,A47,'1故障报错记录表'!B:B,$I$1,'1故障报错记录表'!F:F,"=实施部署")</f>
        <v>0</v>
      </c>
      <c r="L47" s="59" t="n">
        <f>COUNTIFS('1故障报错记录表'!A:A,A47,'1故障报错记录表'!B:B,$I$1,'1故障报错记录表'!F:F,"=环境运营")</f>
        <v>0</v>
      </c>
      <c r="M47" s="59" t="n">
        <f>COUNTIFS('1故障报错记录表'!A:A,A47,'1故障报错记录表'!B:B,$I$1,'1故障报错记录表'!F:F,"=未确定")</f>
        <v>0</v>
      </c>
      <c r="N47" s="72" t="e">
        <f>AVERAGE(OFFSET(C47,-6,0,7,1))</f>
        <v>#DIV/0!</v>
      </c>
      <c r="O47" s="72" t="e">
        <f>AVERAGE(OFFSET(D47,-6,0,7,1))</f>
        <v>#DIV/0!</v>
      </c>
      <c r="P47" s="73" t="e">
        <f>AVERAGE(OFFSET(E47,-6,0,7,1))</f>
        <v>#DIV/0!</v>
      </c>
      <c r="Q47" s="73" t="e">
        <f>AVERAGE(OFFSET(F47,-6,0,7,1))</f>
        <v>#DIV/0!</v>
      </c>
      <c r="R47" s="73" t="e">
        <f>AVERAGE(OFFSET(G47,-6,0,7,1))</f>
        <v>#DIV/0!</v>
      </c>
      <c r="S47" s="73" t="e">
        <f>AVERAGE(OFFSET(H47,-6,0,7,1))</f>
        <v>#DIV/0!</v>
      </c>
    </row>
    <row r="48" ht="14.4" customHeight="1">
      <c r="A48" s="69" t="n">
        <v>45023</v>
      </c>
      <c r="B48" s="70"/>
      <c r="C48" s="71" t="e">
        <f>SUM(I48,J48,K48,L48,M48)/B48</f>
        <v>#DIV/0!</v>
      </c>
      <c r="D48" s="72" t="e">
        <f>I48/B48</f>
        <v>#DIV/0!</v>
      </c>
      <c r="E48" s="73" t="e">
        <f>J48/B48</f>
        <v>#DIV/0!</v>
      </c>
      <c r="F48" s="73" t="e">
        <f>K48/B48</f>
        <v>#DIV/0!</v>
      </c>
      <c r="G48" s="73" t="e">
        <f>L48/B48</f>
        <v>#DIV/0!</v>
      </c>
      <c r="H48" s="73" t="e">
        <f>M48/B48</f>
        <v>#DIV/0!</v>
      </c>
      <c r="I48" s="59" t="n">
        <f>COUNTIFS('1故障报错记录表'!A:A,A48,'1故障报错记录表'!B:B,$I$1,'1故障报错记录表'!F:F,"=AGV本体")</f>
        <v>0</v>
      </c>
      <c r="J48" s="59" t="n">
        <f>COUNTIFS('1故障报错记录表'!A:A,A48,'1故障报错记录表'!B:B,$I$1,'1故障报错记录表'!F:F,"=系统")</f>
        <v>0</v>
      </c>
      <c r="K48" s="59" t="n">
        <f>COUNTIFS('1故障报错记录表'!A:A,A48,'1故障报错记录表'!B:B,$I$1,'1故障报错记录表'!F:F,"=实施部署")</f>
        <v>0</v>
      </c>
      <c r="L48" s="59" t="n">
        <f>COUNTIFS('1故障报错记录表'!A:A,A48,'1故障报错记录表'!B:B,$I$1,'1故障报错记录表'!F:F,"=环境运营")</f>
        <v>0</v>
      </c>
      <c r="M48" s="59" t="n">
        <f>COUNTIFS('1故障报错记录表'!A:A,A48,'1故障报错记录表'!B:B,$I$1,'1故障报错记录表'!F:F,"=未确定")</f>
        <v>0</v>
      </c>
      <c r="N48" s="72" t="e">
        <f>AVERAGE(OFFSET(C48,-6,0,7,1))</f>
        <v>#DIV/0!</v>
      </c>
      <c r="O48" s="72" t="e">
        <f>AVERAGE(OFFSET(D48,-6,0,7,1))</f>
        <v>#DIV/0!</v>
      </c>
      <c r="P48" s="73" t="e">
        <f>AVERAGE(OFFSET(E48,-6,0,7,1))</f>
        <v>#DIV/0!</v>
      </c>
      <c r="Q48" s="73" t="e">
        <f>AVERAGE(OFFSET(F48,-6,0,7,1))</f>
        <v>#DIV/0!</v>
      </c>
      <c r="R48" s="73" t="e">
        <f>AVERAGE(OFFSET(G48,-6,0,7,1))</f>
        <v>#DIV/0!</v>
      </c>
      <c r="S48" s="73" t="e">
        <f>AVERAGE(OFFSET(H48,-6,0,7,1))</f>
        <v>#DIV/0!</v>
      </c>
    </row>
    <row r="49" ht="14.4" customHeight="1">
      <c r="A49" s="69" t="n">
        <v>45024</v>
      </c>
      <c r="B49" s="70"/>
      <c r="C49" s="71" t="e">
        <f>SUM(I49,J49,K49,L49,M49)/B49</f>
        <v>#DIV/0!</v>
      </c>
      <c r="D49" s="72" t="e">
        <f>I49/B49</f>
        <v>#DIV/0!</v>
      </c>
      <c r="E49" s="73" t="e">
        <f>J49/B49</f>
        <v>#DIV/0!</v>
      </c>
      <c r="F49" s="73" t="e">
        <f>K49/B49</f>
        <v>#DIV/0!</v>
      </c>
      <c r="G49" s="73" t="e">
        <f>L49/B49</f>
        <v>#DIV/0!</v>
      </c>
      <c r="H49" s="73" t="e">
        <f>M49/B49</f>
        <v>#DIV/0!</v>
      </c>
      <c r="I49" s="59" t="n">
        <f>COUNTIFS('1故障报错记录表'!A:A,A49,'1故障报错记录表'!B:B,$I$1,'1故障报错记录表'!F:F,"=AGV本体")</f>
        <v>0</v>
      </c>
      <c r="J49" s="59" t="n">
        <f>COUNTIFS('1故障报错记录表'!A:A,A49,'1故障报错记录表'!B:B,$I$1,'1故障报错记录表'!F:F,"=系统")</f>
        <v>0</v>
      </c>
      <c r="K49" s="59" t="n">
        <f>COUNTIFS('1故障报错记录表'!A:A,A49,'1故障报错记录表'!B:B,$I$1,'1故障报错记录表'!F:F,"=实施部署")</f>
        <v>0</v>
      </c>
      <c r="L49" s="59" t="n">
        <f>COUNTIFS('1故障报错记录表'!A:A,A49,'1故障报错记录表'!B:B,$I$1,'1故障报错记录表'!F:F,"=环境运营")</f>
        <v>0</v>
      </c>
      <c r="M49" s="59" t="n">
        <f>COUNTIFS('1故障报错记录表'!A:A,A49,'1故障报错记录表'!B:B,$I$1,'1故障报错记录表'!F:F,"=未确定")</f>
        <v>0</v>
      </c>
      <c r="N49" s="72" t="e">
        <f>AVERAGE(OFFSET(C49,-6,0,7,1))</f>
        <v>#DIV/0!</v>
      </c>
      <c r="O49" s="72" t="e">
        <f>AVERAGE(OFFSET(D49,-6,0,7,1))</f>
        <v>#DIV/0!</v>
      </c>
      <c r="P49" s="73" t="e">
        <f>AVERAGE(OFFSET(E49,-6,0,7,1))</f>
        <v>#DIV/0!</v>
      </c>
      <c r="Q49" s="73" t="e">
        <f>AVERAGE(OFFSET(F49,-6,0,7,1))</f>
        <v>#DIV/0!</v>
      </c>
      <c r="R49" s="73" t="e">
        <f>AVERAGE(OFFSET(G49,-6,0,7,1))</f>
        <v>#DIV/0!</v>
      </c>
      <c r="S49" s="73" t="e">
        <f>AVERAGE(OFFSET(H49,-6,0,7,1))</f>
        <v>#DIV/0!</v>
      </c>
    </row>
    <row r="50" ht="14.4" customHeight="1">
      <c r="A50" s="69" t="n">
        <v>45025</v>
      </c>
      <c r="B50" s="70"/>
      <c r="C50" s="71" t="e">
        <f>SUM(I50,J50,K50,L50,M50)/B50</f>
        <v>#DIV/0!</v>
      </c>
      <c r="D50" s="72" t="e">
        <f>I50/B50</f>
        <v>#DIV/0!</v>
      </c>
      <c r="E50" s="73" t="e">
        <f>J50/B50</f>
        <v>#DIV/0!</v>
      </c>
      <c r="F50" s="73" t="e">
        <f>K50/B50</f>
        <v>#DIV/0!</v>
      </c>
      <c r="G50" s="73" t="e">
        <f>L50/B50</f>
        <v>#DIV/0!</v>
      </c>
      <c r="H50" s="73" t="e">
        <f>M50/B50</f>
        <v>#DIV/0!</v>
      </c>
      <c r="I50" s="59" t="n">
        <f>COUNTIFS('1故障报错记录表'!A:A,A50,'1故障报错记录表'!B:B,$I$1,'1故障报错记录表'!F:F,"=AGV本体")</f>
        <v>0</v>
      </c>
      <c r="J50" s="59" t="n">
        <f>COUNTIFS('1故障报错记录表'!A:A,A50,'1故障报错记录表'!B:B,$I$1,'1故障报错记录表'!F:F,"=系统")</f>
        <v>0</v>
      </c>
      <c r="K50" s="59" t="n">
        <f>COUNTIFS('1故障报错记录表'!A:A,A50,'1故障报错记录表'!B:B,$I$1,'1故障报错记录表'!F:F,"=实施部署")</f>
        <v>0</v>
      </c>
      <c r="L50" s="59" t="n">
        <f>COUNTIFS('1故障报错记录表'!A:A,A50,'1故障报错记录表'!B:B,$I$1,'1故障报错记录表'!F:F,"=环境运营")</f>
        <v>0</v>
      </c>
      <c r="M50" s="59" t="n">
        <f>COUNTIFS('1故障报错记录表'!A:A,A50,'1故障报错记录表'!B:B,$I$1,'1故障报错记录表'!F:F,"=未确定")</f>
        <v>0</v>
      </c>
      <c r="N50" s="72" t="e">
        <f>AVERAGE(OFFSET(C50,-6,0,7,1))</f>
        <v>#DIV/0!</v>
      </c>
      <c r="O50" s="72" t="e">
        <f>AVERAGE(OFFSET(D50,-6,0,7,1))</f>
        <v>#DIV/0!</v>
      </c>
      <c r="P50" s="73" t="e">
        <f>AVERAGE(OFFSET(E50,-6,0,7,1))</f>
        <v>#DIV/0!</v>
      </c>
      <c r="Q50" s="73" t="e">
        <f>AVERAGE(OFFSET(F50,-6,0,7,1))</f>
        <v>#DIV/0!</v>
      </c>
      <c r="R50" s="73" t="e">
        <f>AVERAGE(OFFSET(G50,-6,0,7,1))</f>
        <v>#DIV/0!</v>
      </c>
      <c r="S50" s="73" t="e">
        <f>AVERAGE(OFFSET(H50,-6,0,7,1))</f>
        <v>#DIV/0!</v>
      </c>
    </row>
    <row r="51" ht="14.4" customHeight="1">
      <c r="A51" s="69" t="n">
        <v>45026</v>
      </c>
      <c r="B51" s="70"/>
      <c r="C51" s="71" t="e">
        <f>SUM(I51,J51,K51,L51,M51)/B51</f>
        <v>#DIV/0!</v>
      </c>
      <c r="D51" s="72" t="e">
        <f>I51/B51</f>
        <v>#DIV/0!</v>
      </c>
      <c r="E51" s="73" t="e">
        <f>J51/B51</f>
        <v>#DIV/0!</v>
      </c>
      <c r="F51" s="73" t="e">
        <f>K51/B51</f>
        <v>#DIV/0!</v>
      </c>
      <c r="G51" s="73" t="e">
        <f>L51/B51</f>
        <v>#DIV/0!</v>
      </c>
      <c r="H51" s="73" t="e">
        <f>M51/B51</f>
        <v>#DIV/0!</v>
      </c>
      <c r="I51" s="59" t="n">
        <f>COUNTIFS('1故障报错记录表'!A:A,A51,'1故障报错记录表'!B:B,$I$1,'1故障报错记录表'!F:F,"=AGV本体")</f>
        <v>0</v>
      </c>
      <c r="J51" s="59" t="n">
        <f>COUNTIFS('1故障报错记录表'!A:A,A51,'1故障报错记录表'!B:B,$I$1,'1故障报错记录表'!F:F,"=系统")</f>
        <v>0</v>
      </c>
      <c r="K51" s="59" t="n">
        <f>COUNTIFS('1故障报错记录表'!A:A,A51,'1故障报错记录表'!B:B,$I$1,'1故障报错记录表'!F:F,"=实施部署")</f>
        <v>0</v>
      </c>
      <c r="L51" s="59" t="n">
        <f>COUNTIFS('1故障报错记录表'!A:A,A51,'1故障报错记录表'!B:B,$I$1,'1故障报错记录表'!F:F,"=环境运营")</f>
        <v>0</v>
      </c>
      <c r="M51" s="59" t="n">
        <f>COUNTIFS('1故障报错记录表'!A:A,A51,'1故障报错记录表'!B:B,$I$1,'1故障报错记录表'!F:F,"=未确定")</f>
        <v>0</v>
      </c>
      <c r="N51" s="72" t="e">
        <f>AVERAGE(OFFSET(C51,-6,0,7,1))</f>
        <v>#DIV/0!</v>
      </c>
      <c r="O51" s="72" t="e">
        <f>AVERAGE(OFFSET(D51,-6,0,7,1))</f>
        <v>#DIV/0!</v>
      </c>
      <c r="P51" s="73" t="e">
        <f>AVERAGE(OFFSET(E51,-6,0,7,1))</f>
        <v>#DIV/0!</v>
      </c>
      <c r="Q51" s="73" t="e">
        <f>AVERAGE(OFFSET(F51,-6,0,7,1))</f>
        <v>#DIV/0!</v>
      </c>
      <c r="R51" s="73" t="e">
        <f>AVERAGE(OFFSET(G51,-6,0,7,1))</f>
        <v>#DIV/0!</v>
      </c>
      <c r="S51" s="73" t="e">
        <f>AVERAGE(OFFSET(H51,-6,0,7,1))</f>
        <v>#DIV/0!</v>
      </c>
    </row>
    <row r="52" ht="14.4" customHeight="1">
      <c r="A52" s="69" t="n">
        <v>45027</v>
      </c>
      <c r="B52" s="70"/>
      <c r="C52" s="71" t="e">
        <f>SUM(I52,J52,K52,L52,M52)/B52</f>
        <v>#DIV/0!</v>
      </c>
      <c r="D52" s="72" t="e">
        <f>I52/B52</f>
        <v>#DIV/0!</v>
      </c>
      <c r="E52" s="73" t="e">
        <f>J52/B52</f>
        <v>#DIV/0!</v>
      </c>
      <c r="F52" s="73" t="e">
        <f>K52/B52</f>
        <v>#DIV/0!</v>
      </c>
      <c r="G52" s="73" t="e">
        <f>L52/B52</f>
        <v>#DIV/0!</v>
      </c>
      <c r="H52" s="73" t="e">
        <f>M52/B52</f>
        <v>#DIV/0!</v>
      </c>
      <c r="I52" s="59" t="n">
        <f>COUNTIFS('1故障报错记录表'!A:A,A52,'1故障报错记录表'!B:B,$I$1,'1故障报错记录表'!F:F,"=AGV本体")</f>
        <v>0</v>
      </c>
      <c r="J52" s="59" t="n">
        <f>COUNTIFS('1故障报错记录表'!A:A,A52,'1故障报错记录表'!B:B,$I$1,'1故障报错记录表'!F:F,"=系统")</f>
        <v>0</v>
      </c>
      <c r="K52" s="59" t="n">
        <f>COUNTIFS('1故障报错记录表'!A:A,A52,'1故障报错记录表'!B:B,$I$1,'1故障报错记录表'!F:F,"=实施部署")</f>
        <v>0</v>
      </c>
      <c r="L52" s="59" t="n">
        <f>COUNTIFS('1故障报错记录表'!A:A,A52,'1故障报错记录表'!B:B,$I$1,'1故障报错记录表'!F:F,"=环境运营")</f>
        <v>0</v>
      </c>
      <c r="M52" s="59" t="n">
        <f>COUNTIFS('1故障报错记录表'!A:A,A52,'1故障报错记录表'!B:B,$I$1,'1故障报错记录表'!F:F,"=未确定")</f>
        <v>0</v>
      </c>
      <c r="N52" s="72" t="e">
        <f>AVERAGE(OFFSET(C52,-6,0,7,1))</f>
        <v>#DIV/0!</v>
      </c>
      <c r="O52" s="72" t="e">
        <f>AVERAGE(OFFSET(D52,-6,0,7,1))</f>
        <v>#DIV/0!</v>
      </c>
      <c r="P52" s="73" t="e">
        <f>AVERAGE(OFFSET(E52,-6,0,7,1))</f>
        <v>#DIV/0!</v>
      </c>
      <c r="Q52" s="73" t="e">
        <f>AVERAGE(OFFSET(F52,-6,0,7,1))</f>
        <v>#DIV/0!</v>
      </c>
      <c r="R52" s="73" t="e">
        <f>AVERAGE(OFFSET(G52,-6,0,7,1))</f>
        <v>#DIV/0!</v>
      </c>
      <c r="S52" s="73" t="e">
        <f>AVERAGE(OFFSET(H52,-6,0,7,1))</f>
        <v>#DIV/0!</v>
      </c>
    </row>
    <row r="53" ht="14.4" customHeight="1">
      <c r="A53" s="69" t="n">
        <v>45028</v>
      </c>
      <c r="B53" s="70"/>
      <c r="C53" s="71" t="e">
        <f>SUM(I53,J53,K53,L53,M53)/B53</f>
        <v>#DIV/0!</v>
      </c>
      <c r="D53" s="72" t="e">
        <f>I53/B53</f>
        <v>#DIV/0!</v>
      </c>
      <c r="E53" s="73" t="e">
        <f>J53/B53</f>
        <v>#DIV/0!</v>
      </c>
      <c r="F53" s="73" t="e">
        <f>K53/B53</f>
        <v>#DIV/0!</v>
      </c>
      <c r="G53" s="73" t="e">
        <f>L53/B53</f>
        <v>#DIV/0!</v>
      </c>
      <c r="H53" s="73" t="e">
        <f>M53/B53</f>
        <v>#DIV/0!</v>
      </c>
      <c r="I53" s="59" t="n">
        <f>COUNTIFS('1故障报错记录表'!A:A,A53,'1故障报错记录表'!B:B,$I$1,'1故障报错记录表'!F:F,"=AGV本体")</f>
        <v>0</v>
      </c>
      <c r="J53" s="59" t="n">
        <f>COUNTIFS('1故障报错记录表'!A:A,A53,'1故障报错记录表'!B:B,$I$1,'1故障报错记录表'!F:F,"=系统")</f>
        <v>0</v>
      </c>
      <c r="K53" s="59" t="n">
        <f>COUNTIFS('1故障报错记录表'!A:A,A53,'1故障报错记录表'!B:B,$I$1,'1故障报错记录表'!F:F,"=实施部署")</f>
        <v>0</v>
      </c>
      <c r="L53" s="59" t="n">
        <f>COUNTIFS('1故障报错记录表'!A:A,A53,'1故障报错记录表'!B:B,$I$1,'1故障报错记录表'!F:F,"=环境运营")</f>
        <v>0</v>
      </c>
      <c r="M53" s="59" t="n">
        <f>COUNTIFS('1故障报错记录表'!A:A,A53,'1故障报错记录表'!B:B,$I$1,'1故障报错记录表'!F:F,"=未确定")</f>
        <v>0</v>
      </c>
      <c r="N53" s="72" t="e">
        <f>AVERAGE(OFFSET(C53,-6,0,7,1))</f>
        <v>#DIV/0!</v>
      </c>
      <c r="O53" s="72" t="e">
        <f>AVERAGE(OFFSET(D53,-6,0,7,1))</f>
        <v>#DIV/0!</v>
      </c>
      <c r="P53" s="73" t="e">
        <f>AVERAGE(OFFSET(E53,-6,0,7,1))</f>
        <v>#DIV/0!</v>
      </c>
      <c r="Q53" s="73" t="e">
        <f>AVERAGE(OFFSET(F53,-6,0,7,1))</f>
        <v>#DIV/0!</v>
      </c>
      <c r="R53" s="73" t="e">
        <f>AVERAGE(OFFSET(G53,-6,0,7,1))</f>
        <v>#DIV/0!</v>
      </c>
      <c r="S53" s="73" t="e">
        <f>AVERAGE(OFFSET(H53,-6,0,7,1))</f>
        <v>#DIV/0!</v>
      </c>
    </row>
    <row r="54" ht="14.4" customHeight="1">
      <c r="A54" s="69" t="n">
        <v>45029</v>
      </c>
      <c r="B54" s="70"/>
      <c r="C54" s="71" t="e">
        <f>SUM(I54,J54,K54,L54,M54)/B54</f>
        <v>#DIV/0!</v>
      </c>
      <c r="D54" s="72" t="e">
        <f>I54/B54</f>
        <v>#DIV/0!</v>
      </c>
      <c r="E54" s="73" t="e">
        <f>J54/B54</f>
        <v>#DIV/0!</v>
      </c>
      <c r="F54" s="73" t="e">
        <f>K54/B54</f>
        <v>#DIV/0!</v>
      </c>
      <c r="G54" s="73" t="e">
        <f>L54/B54</f>
        <v>#DIV/0!</v>
      </c>
      <c r="H54" s="73" t="e">
        <f>M54/B54</f>
        <v>#DIV/0!</v>
      </c>
      <c r="I54" s="59" t="n">
        <f>COUNTIFS('1故障报错记录表'!A:A,A54,'1故障报错记录表'!B:B,$I$1,'1故障报错记录表'!F:F,"=AGV本体")</f>
        <v>0</v>
      </c>
      <c r="J54" s="59" t="n">
        <f>COUNTIFS('1故障报错记录表'!A:A,A54,'1故障报错记录表'!B:B,$I$1,'1故障报错记录表'!F:F,"=系统")</f>
        <v>0</v>
      </c>
      <c r="K54" s="59" t="n">
        <f>COUNTIFS('1故障报错记录表'!A:A,A54,'1故障报错记录表'!B:B,$I$1,'1故障报错记录表'!F:F,"=实施部署")</f>
        <v>0</v>
      </c>
      <c r="L54" s="59" t="n">
        <f>COUNTIFS('1故障报错记录表'!A:A,A54,'1故障报错记录表'!B:B,$I$1,'1故障报错记录表'!F:F,"=环境运营")</f>
        <v>0</v>
      </c>
      <c r="M54" s="59" t="n">
        <f>COUNTIFS('1故障报错记录表'!A:A,A54,'1故障报错记录表'!B:B,$I$1,'1故障报错记录表'!F:F,"=未确定")</f>
        <v>0</v>
      </c>
      <c r="N54" s="72" t="e">
        <f>AVERAGE(OFFSET(C54,-6,0,7,1))</f>
        <v>#DIV/0!</v>
      </c>
      <c r="O54" s="72" t="e">
        <f>AVERAGE(OFFSET(D54,-6,0,7,1))</f>
        <v>#DIV/0!</v>
      </c>
      <c r="P54" s="73" t="e">
        <f>AVERAGE(OFFSET(E54,-6,0,7,1))</f>
        <v>#DIV/0!</v>
      </c>
      <c r="Q54" s="73" t="e">
        <f>AVERAGE(OFFSET(F54,-6,0,7,1))</f>
        <v>#DIV/0!</v>
      </c>
      <c r="R54" s="73" t="e">
        <f>AVERAGE(OFFSET(G54,-6,0,7,1))</f>
        <v>#DIV/0!</v>
      </c>
      <c r="S54" s="73" t="e">
        <f>AVERAGE(OFFSET(H54,-6,0,7,1))</f>
        <v>#DIV/0!</v>
      </c>
    </row>
    <row r="55" ht="14.4" customHeight="1">
      <c r="A55" s="69" t="n">
        <v>45030</v>
      </c>
      <c r="B55" s="70"/>
      <c r="C55" s="71" t="e">
        <f>SUM(I55,J55,K55,L55,M55)/B55</f>
        <v>#DIV/0!</v>
      </c>
      <c r="D55" s="72" t="e">
        <f>I55/B55</f>
        <v>#DIV/0!</v>
      </c>
      <c r="E55" s="73" t="e">
        <f>J55/B55</f>
        <v>#DIV/0!</v>
      </c>
      <c r="F55" s="73" t="e">
        <f>K55/B55</f>
        <v>#DIV/0!</v>
      </c>
      <c r="G55" s="73" t="e">
        <f>L55/B55</f>
        <v>#DIV/0!</v>
      </c>
      <c r="H55" s="73" t="e">
        <f>M55/B55</f>
        <v>#DIV/0!</v>
      </c>
      <c r="I55" s="59" t="n">
        <f>COUNTIFS('1故障报错记录表'!A:A,A55,'1故障报错记录表'!B:B,$I$1,'1故障报错记录表'!F:F,"=AGV本体")</f>
        <v>0</v>
      </c>
      <c r="J55" s="59" t="n">
        <f>COUNTIFS('1故障报错记录表'!A:A,A55,'1故障报错记录表'!B:B,$I$1,'1故障报错记录表'!F:F,"=系统")</f>
        <v>0</v>
      </c>
      <c r="K55" s="59" t="n">
        <f>COUNTIFS('1故障报错记录表'!A:A,A55,'1故障报错记录表'!B:B,$I$1,'1故障报错记录表'!F:F,"=实施部署")</f>
        <v>0</v>
      </c>
      <c r="L55" s="59" t="n">
        <f>COUNTIFS('1故障报错记录表'!A:A,A55,'1故障报错记录表'!B:B,$I$1,'1故障报错记录表'!F:F,"=环境运营")</f>
        <v>0</v>
      </c>
      <c r="M55" s="59" t="n">
        <f>COUNTIFS('1故障报错记录表'!A:A,A55,'1故障报错记录表'!B:B,$I$1,'1故障报错记录表'!F:F,"=未确定")</f>
        <v>0</v>
      </c>
      <c r="N55" s="72" t="e">
        <f>AVERAGE(OFFSET(C55,-6,0,7,1))</f>
        <v>#DIV/0!</v>
      </c>
      <c r="O55" s="72" t="e">
        <f>AVERAGE(OFFSET(D55,-6,0,7,1))</f>
        <v>#DIV/0!</v>
      </c>
      <c r="P55" s="73" t="e">
        <f>AVERAGE(OFFSET(E55,-6,0,7,1))</f>
        <v>#DIV/0!</v>
      </c>
      <c r="Q55" s="73" t="e">
        <f>AVERAGE(OFFSET(F55,-6,0,7,1))</f>
        <v>#DIV/0!</v>
      </c>
      <c r="R55" s="73" t="e">
        <f>AVERAGE(OFFSET(G55,-6,0,7,1))</f>
        <v>#DIV/0!</v>
      </c>
      <c r="S55" s="73" t="e">
        <f>AVERAGE(OFFSET(H55,-6,0,7,1))</f>
        <v>#DIV/0!</v>
      </c>
    </row>
    <row r="56" ht="14.4" customHeight="1">
      <c r="A56" s="69" t="n">
        <v>45031</v>
      </c>
      <c r="B56" s="70"/>
      <c r="C56" s="71" t="e">
        <f>SUM(I56,J56,K56,L56,M56)/B56</f>
        <v>#DIV/0!</v>
      </c>
      <c r="D56" s="72" t="e">
        <f>I56/B56</f>
        <v>#DIV/0!</v>
      </c>
      <c r="E56" s="73" t="e">
        <f>J56/B56</f>
        <v>#DIV/0!</v>
      </c>
      <c r="F56" s="73" t="e">
        <f>K56/B56</f>
        <v>#DIV/0!</v>
      </c>
      <c r="G56" s="73" t="e">
        <f>L56/B56</f>
        <v>#DIV/0!</v>
      </c>
      <c r="H56" s="73" t="e">
        <f>M56/B56</f>
        <v>#DIV/0!</v>
      </c>
      <c r="I56" s="59" t="n">
        <f>COUNTIFS('1故障报错记录表'!A:A,A56,'1故障报错记录表'!B:B,$I$1,'1故障报错记录表'!F:F,"=AGV本体")</f>
        <v>0</v>
      </c>
      <c r="J56" s="59" t="n">
        <f>COUNTIFS('1故障报错记录表'!A:A,A56,'1故障报错记录表'!B:B,$I$1,'1故障报错记录表'!F:F,"=系统")</f>
        <v>0</v>
      </c>
      <c r="K56" s="59" t="n">
        <f>COUNTIFS('1故障报错记录表'!A:A,A56,'1故障报错记录表'!B:B,$I$1,'1故障报错记录表'!F:F,"=实施部署")</f>
        <v>0</v>
      </c>
      <c r="L56" s="59" t="n">
        <f>COUNTIFS('1故障报错记录表'!A:A,A56,'1故障报错记录表'!B:B,$I$1,'1故障报错记录表'!F:F,"=环境运营")</f>
        <v>0</v>
      </c>
      <c r="M56" s="59" t="n">
        <f>COUNTIFS('1故障报错记录表'!A:A,A56,'1故障报错记录表'!B:B,$I$1,'1故障报错记录表'!F:F,"=未确定")</f>
        <v>0</v>
      </c>
      <c r="N56" s="72" t="e">
        <f>AVERAGE(OFFSET(C56,-6,0,7,1))</f>
        <v>#DIV/0!</v>
      </c>
      <c r="O56" s="72" t="e">
        <f>AVERAGE(OFFSET(D56,-6,0,7,1))</f>
        <v>#DIV/0!</v>
      </c>
      <c r="P56" s="73" t="e">
        <f>AVERAGE(OFFSET(E56,-6,0,7,1))</f>
        <v>#DIV/0!</v>
      </c>
      <c r="Q56" s="73" t="e">
        <f>AVERAGE(OFFSET(F56,-6,0,7,1))</f>
        <v>#DIV/0!</v>
      </c>
      <c r="R56" s="73" t="e">
        <f>AVERAGE(OFFSET(G56,-6,0,7,1))</f>
        <v>#DIV/0!</v>
      </c>
      <c r="S56" s="73" t="e">
        <f>AVERAGE(OFFSET(H56,-6,0,7,1))</f>
        <v>#DIV/0!</v>
      </c>
    </row>
    <row r="57" ht="14.4" customHeight="1">
      <c r="A57" s="69" t="n">
        <v>45032</v>
      </c>
      <c r="B57" s="70"/>
      <c r="C57" s="71" t="e">
        <f>SUM(I57,J57,K57,L57,M57)/B57</f>
        <v>#DIV/0!</v>
      </c>
      <c r="D57" s="72" t="e">
        <f>I57/B57</f>
        <v>#DIV/0!</v>
      </c>
      <c r="E57" s="73" t="e">
        <f>J57/B57</f>
        <v>#DIV/0!</v>
      </c>
      <c r="F57" s="73" t="e">
        <f>K57/B57</f>
        <v>#DIV/0!</v>
      </c>
      <c r="G57" s="73" t="e">
        <f>L57/B57</f>
        <v>#DIV/0!</v>
      </c>
      <c r="H57" s="73" t="e">
        <f>M57/B57</f>
        <v>#DIV/0!</v>
      </c>
      <c r="I57" s="59" t="n">
        <f>COUNTIFS('1故障报错记录表'!A:A,A57,'1故障报错记录表'!B:B,$I$1,'1故障报错记录表'!F:F,"=AGV本体")</f>
        <v>0</v>
      </c>
      <c r="J57" s="59" t="n">
        <f>COUNTIFS('1故障报错记录表'!A:A,A57,'1故障报错记录表'!B:B,$I$1,'1故障报错记录表'!F:F,"=系统")</f>
        <v>0</v>
      </c>
      <c r="K57" s="59" t="n">
        <f>COUNTIFS('1故障报错记录表'!A:A,A57,'1故障报错记录表'!B:B,$I$1,'1故障报错记录表'!F:F,"=实施部署")</f>
        <v>0</v>
      </c>
      <c r="L57" s="59" t="n">
        <f>COUNTIFS('1故障报错记录表'!A:A,A57,'1故障报错记录表'!B:B,$I$1,'1故障报错记录表'!F:F,"=环境运营")</f>
        <v>0</v>
      </c>
      <c r="M57" s="59" t="n">
        <f>COUNTIFS('1故障报错记录表'!A:A,A57,'1故障报错记录表'!B:B,$I$1,'1故障报错记录表'!F:F,"=未确定")</f>
        <v>0</v>
      </c>
      <c r="N57" s="72" t="e">
        <f>AVERAGE(OFFSET(C57,-6,0,7,1))</f>
        <v>#DIV/0!</v>
      </c>
      <c r="O57" s="72" t="e">
        <f>AVERAGE(OFFSET(D57,-6,0,7,1))</f>
        <v>#DIV/0!</v>
      </c>
      <c r="P57" s="73" t="e">
        <f>AVERAGE(OFFSET(E57,-6,0,7,1))</f>
        <v>#DIV/0!</v>
      </c>
      <c r="Q57" s="73" t="e">
        <f>AVERAGE(OFFSET(F57,-6,0,7,1))</f>
        <v>#DIV/0!</v>
      </c>
      <c r="R57" s="73" t="e">
        <f>AVERAGE(OFFSET(G57,-6,0,7,1))</f>
        <v>#DIV/0!</v>
      </c>
      <c r="S57" s="73" t="e">
        <f>AVERAGE(OFFSET(H57,-6,0,7,1))</f>
        <v>#DIV/0!</v>
      </c>
    </row>
    <row r="58" ht="14.4" customHeight="1">
      <c r="A58" s="69" t="n">
        <v>45033</v>
      </c>
      <c r="B58" s="70"/>
      <c r="C58" s="71" t="e">
        <f>SUM(I58,J58,K58,L58,M58)/B58</f>
        <v>#DIV/0!</v>
      </c>
      <c r="D58" s="72" t="e">
        <f>I58/B58</f>
        <v>#DIV/0!</v>
      </c>
      <c r="E58" s="73" t="e">
        <f>J58/B58</f>
        <v>#DIV/0!</v>
      </c>
      <c r="F58" s="73" t="e">
        <f>K58/B58</f>
        <v>#DIV/0!</v>
      </c>
      <c r="G58" s="73" t="e">
        <f>L58/B58</f>
        <v>#DIV/0!</v>
      </c>
      <c r="H58" s="73" t="e">
        <f>M58/B58</f>
        <v>#DIV/0!</v>
      </c>
      <c r="I58" s="59" t="n">
        <f>COUNTIFS('1故障报错记录表'!A:A,A58,'1故障报错记录表'!B:B,$I$1,'1故障报错记录表'!F:F,"=AGV本体")</f>
        <v>0</v>
      </c>
      <c r="J58" s="59" t="n">
        <f>COUNTIFS('1故障报错记录表'!A:A,A58,'1故障报错记录表'!B:B,$I$1,'1故障报错记录表'!F:F,"=系统")</f>
        <v>0</v>
      </c>
      <c r="K58" s="59" t="n">
        <f>COUNTIFS('1故障报错记录表'!A:A,A58,'1故障报错记录表'!B:B,$I$1,'1故障报错记录表'!F:F,"=实施部署")</f>
        <v>0</v>
      </c>
      <c r="L58" s="59" t="n">
        <f>COUNTIFS('1故障报错记录表'!A:A,A58,'1故障报错记录表'!B:B,$I$1,'1故障报错记录表'!F:F,"=环境运营")</f>
        <v>0</v>
      </c>
      <c r="M58" s="59" t="n">
        <f>COUNTIFS('1故障报错记录表'!A:A,A58,'1故障报错记录表'!B:B,$I$1,'1故障报错记录表'!F:F,"=未确定")</f>
        <v>0</v>
      </c>
      <c r="N58" s="72" t="e">
        <f>AVERAGE(OFFSET(C58,-6,0,7,1))</f>
        <v>#DIV/0!</v>
      </c>
      <c r="O58" s="72" t="e">
        <f>AVERAGE(OFFSET(D58,-6,0,7,1))</f>
        <v>#DIV/0!</v>
      </c>
      <c r="P58" s="73" t="e">
        <f>AVERAGE(OFFSET(E58,-6,0,7,1))</f>
        <v>#DIV/0!</v>
      </c>
      <c r="Q58" s="73" t="e">
        <f>AVERAGE(OFFSET(F58,-6,0,7,1))</f>
        <v>#DIV/0!</v>
      </c>
      <c r="R58" s="73" t="e">
        <f>AVERAGE(OFFSET(G58,-6,0,7,1))</f>
        <v>#DIV/0!</v>
      </c>
      <c r="S58" s="73" t="e">
        <f>AVERAGE(OFFSET(H58,-6,0,7,1))</f>
        <v>#DIV/0!</v>
      </c>
    </row>
    <row r="59" ht="14.4" customHeight="1">
      <c r="A59" s="69" t="n">
        <v>45034</v>
      </c>
      <c r="B59" s="70"/>
      <c r="C59" s="71" t="e">
        <f>SUM(I59,J59,K59,L59,M59)/B59</f>
        <v>#DIV/0!</v>
      </c>
      <c r="D59" s="72" t="e">
        <f>I59/B59</f>
        <v>#DIV/0!</v>
      </c>
      <c r="E59" s="73" t="e">
        <f>J59/B59</f>
        <v>#DIV/0!</v>
      </c>
      <c r="F59" s="73" t="e">
        <f>K59/B59</f>
        <v>#DIV/0!</v>
      </c>
      <c r="G59" s="73" t="e">
        <f>L59/B59</f>
        <v>#DIV/0!</v>
      </c>
      <c r="H59" s="73" t="e">
        <f>M59/B59</f>
        <v>#DIV/0!</v>
      </c>
      <c r="I59" s="59" t="n">
        <f>COUNTIFS('1故障报错记录表'!A:A,A59,'1故障报错记录表'!B:B,$I$1,'1故障报错记录表'!F:F,"=AGV本体")</f>
        <v>0</v>
      </c>
      <c r="J59" s="59" t="n">
        <f>COUNTIFS('1故障报错记录表'!A:A,A59,'1故障报错记录表'!B:B,$I$1,'1故障报错记录表'!F:F,"=系统")</f>
        <v>0</v>
      </c>
      <c r="K59" s="59" t="n">
        <f>COUNTIFS('1故障报错记录表'!A:A,A59,'1故障报错记录表'!B:B,$I$1,'1故障报错记录表'!F:F,"=实施部署")</f>
        <v>0</v>
      </c>
      <c r="L59" s="59" t="n">
        <f>COUNTIFS('1故障报错记录表'!A:A,A59,'1故障报错记录表'!B:B,$I$1,'1故障报错记录表'!F:F,"=环境运营")</f>
        <v>0</v>
      </c>
      <c r="M59" s="59" t="n">
        <f>COUNTIFS('1故障报错记录表'!A:A,A59,'1故障报错记录表'!B:B,$I$1,'1故障报错记录表'!F:F,"=未确定")</f>
        <v>0</v>
      </c>
      <c r="N59" s="72" t="e">
        <f>AVERAGE(OFFSET(C59,-6,0,7,1))</f>
        <v>#DIV/0!</v>
      </c>
      <c r="O59" s="72" t="e">
        <f>AVERAGE(OFFSET(D59,-6,0,7,1))</f>
        <v>#DIV/0!</v>
      </c>
      <c r="P59" s="73" t="e">
        <f>AVERAGE(OFFSET(E59,-6,0,7,1))</f>
        <v>#DIV/0!</v>
      </c>
      <c r="Q59" s="73" t="e">
        <f>AVERAGE(OFFSET(F59,-6,0,7,1))</f>
        <v>#DIV/0!</v>
      </c>
      <c r="R59" s="73" t="e">
        <f>AVERAGE(OFFSET(G59,-6,0,7,1))</f>
        <v>#DIV/0!</v>
      </c>
      <c r="S59" s="73" t="e">
        <f>AVERAGE(OFFSET(H59,-6,0,7,1))</f>
        <v>#DIV/0!</v>
      </c>
    </row>
    <row r="60" ht="14.4" customHeight="1">
      <c r="A60" s="69" t="n">
        <v>45035</v>
      </c>
      <c r="B60" s="70"/>
      <c r="C60" s="71" t="e">
        <f>SUM(I60,J60,K60,L60,M60)/B60</f>
        <v>#DIV/0!</v>
      </c>
      <c r="D60" s="72" t="e">
        <f>I60/B60</f>
        <v>#DIV/0!</v>
      </c>
      <c r="E60" s="73" t="e">
        <f>J60/B60</f>
        <v>#DIV/0!</v>
      </c>
      <c r="F60" s="73" t="e">
        <f>K60/B60</f>
        <v>#DIV/0!</v>
      </c>
      <c r="G60" s="73" t="e">
        <f>L60/B60</f>
        <v>#DIV/0!</v>
      </c>
      <c r="H60" s="73" t="e">
        <f>M60/B60</f>
        <v>#DIV/0!</v>
      </c>
      <c r="I60" s="59" t="n">
        <f>COUNTIFS('1故障报错记录表'!A:A,A60,'1故障报错记录表'!B:B,$I$1,'1故障报错记录表'!F:F,"=AGV本体")</f>
        <v>0</v>
      </c>
      <c r="J60" s="59" t="n">
        <f>COUNTIFS('1故障报错记录表'!A:A,A60,'1故障报错记录表'!B:B,$I$1,'1故障报错记录表'!F:F,"=系统")</f>
        <v>0</v>
      </c>
      <c r="K60" s="59" t="n">
        <f>COUNTIFS('1故障报错记录表'!A:A,A60,'1故障报错记录表'!B:B,$I$1,'1故障报错记录表'!F:F,"=实施部署")</f>
        <v>0</v>
      </c>
      <c r="L60" s="59" t="n">
        <f>COUNTIFS('1故障报错记录表'!A:A,A60,'1故障报错记录表'!B:B,$I$1,'1故障报错记录表'!F:F,"=环境运营")</f>
        <v>0</v>
      </c>
      <c r="M60" s="59" t="n">
        <f>COUNTIFS('1故障报错记录表'!A:A,A60,'1故障报错记录表'!B:B,$I$1,'1故障报错记录表'!F:F,"=未确定")</f>
        <v>0</v>
      </c>
      <c r="N60" s="72" t="e">
        <f>AVERAGE(OFFSET(C60,-6,0,7,1))</f>
        <v>#DIV/0!</v>
      </c>
      <c r="O60" s="72" t="e">
        <f>AVERAGE(OFFSET(D60,-6,0,7,1))</f>
        <v>#DIV/0!</v>
      </c>
      <c r="P60" s="73" t="e">
        <f>AVERAGE(OFFSET(E60,-6,0,7,1))</f>
        <v>#DIV/0!</v>
      </c>
      <c r="Q60" s="73" t="e">
        <f>AVERAGE(OFFSET(F60,-6,0,7,1))</f>
        <v>#DIV/0!</v>
      </c>
      <c r="R60" s="73" t="e">
        <f>AVERAGE(OFFSET(G60,-6,0,7,1))</f>
        <v>#DIV/0!</v>
      </c>
      <c r="S60" s="73" t="e">
        <f>AVERAGE(OFFSET(H60,-6,0,7,1))</f>
        <v>#DIV/0!</v>
      </c>
    </row>
    <row r="61" ht="14.4" customHeight="1">
      <c r="A61" s="69" t="n">
        <v>45036</v>
      </c>
      <c r="B61" s="70"/>
      <c r="C61" s="71" t="e">
        <f>SUM(I61,J61,K61,L61,M61)/B61</f>
        <v>#DIV/0!</v>
      </c>
      <c r="D61" s="72" t="e">
        <f>I61/B61</f>
        <v>#DIV/0!</v>
      </c>
      <c r="E61" s="73" t="e">
        <f>J61/B61</f>
        <v>#DIV/0!</v>
      </c>
      <c r="F61" s="73" t="e">
        <f>K61/B61</f>
        <v>#DIV/0!</v>
      </c>
      <c r="G61" s="73" t="e">
        <f>L61/B61</f>
        <v>#DIV/0!</v>
      </c>
      <c r="H61" s="73" t="e">
        <f>M61/B61</f>
        <v>#DIV/0!</v>
      </c>
      <c r="I61" s="59" t="n">
        <f>COUNTIFS('1故障报错记录表'!A:A,A61,'1故障报错记录表'!B:B,$I$1,'1故障报错记录表'!F:F,"=AGV本体")</f>
        <v>0</v>
      </c>
      <c r="J61" s="59" t="n">
        <f>COUNTIFS('1故障报错记录表'!A:A,A61,'1故障报错记录表'!B:B,$I$1,'1故障报错记录表'!F:F,"=系统")</f>
        <v>0</v>
      </c>
      <c r="K61" s="59" t="n">
        <f>COUNTIFS('1故障报错记录表'!A:A,A61,'1故障报错记录表'!B:B,$I$1,'1故障报错记录表'!F:F,"=实施部署")</f>
        <v>0</v>
      </c>
      <c r="L61" s="59" t="n">
        <f>COUNTIFS('1故障报错记录表'!A:A,A61,'1故障报错记录表'!B:B,$I$1,'1故障报错记录表'!F:F,"=环境运营")</f>
        <v>0</v>
      </c>
      <c r="M61" s="59" t="n">
        <f>COUNTIFS('1故障报错记录表'!A:A,A61,'1故障报错记录表'!B:B,$I$1,'1故障报错记录表'!F:F,"=未确定")</f>
        <v>0</v>
      </c>
      <c r="N61" s="72" t="e">
        <f>AVERAGE(OFFSET(C61,-6,0,7,1))</f>
        <v>#DIV/0!</v>
      </c>
      <c r="O61" s="72" t="e">
        <f>AVERAGE(OFFSET(D61,-6,0,7,1))</f>
        <v>#DIV/0!</v>
      </c>
      <c r="P61" s="73" t="e">
        <f>AVERAGE(OFFSET(E61,-6,0,7,1))</f>
        <v>#DIV/0!</v>
      </c>
      <c r="Q61" s="73" t="e">
        <f>AVERAGE(OFFSET(F61,-6,0,7,1))</f>
        <v>#DIV/0!</v>
      </c>
      <c r="R61" s="73" t="e">
        <f>AVERAGE(OFFSET(G61,-6,0,7,1))</f>
        <v>#DIV/0!</v>
      </c>
      <c r="S61" s="73" t="e">
        <f>AVERAGE(OFFSET(H61,-6,0,7,1))</f>
        <v>#DIV/0!</v>
      </c>
    </row>
    <row r="62" ht="14.4" customHeight="1">
      <c r="A62" s="74"/>
    </row>
    <row r="63" ht="14.4" customHeight="1">
      <c r="A63" s="74"/>
    </row>
    <row r="64" ht="14.4" customHeight="1">
      <c r="A64" s="74"/>
    </row>
    <row r="65" ht="14.4" customHeight="1">
      <c r="A65" s="74"/>
    </row>
    <row r="66" ht="14.4" customHeight="1">
      <c r="A66" s="74"/>
    </row>
    <row r="67" ht="14.4" customHeight="1">
      <c r="A67" s="74"/>
    </row>
    <row r="68" ht="14.4" customHeight="1">
      <c r="A68" s="74"/>
    </row>
    <row r="69" ht="14.4" customHeight="1">
      <c r="A69" s="74"/>
    </row>
    <row r="70" ht="14.4" customHeight="1">
      <c r="A70" s="74"/>
    </row>
    <row r="71" ht="14.4" customHeight="1">
      <c r="A71" s="74"/>
    </row>
    <row r="72" ht="14.4" customHeight="1">
      <c r="A72" s="74"/>
    </row>
    <row r="73" ht="14.4" customHeight="1">
      <c r="A73" s="74"/>
    </row>
    <row r="74" ht="14.4" customHeight="1">
      <c r="A74" s="74"/>
    </row>
    <row r="75" ht="14.4" customHeight="1">
      <c r="A75" s="74"/>
    </row>
  </sheetData>
  <mergeCells count="3">
    <mergeCell ref="J1:M1"/>
    <mergeCell ref="D1:H1"/>
    <mergeCell ref="O1:S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tabColor rgb="FF92D050"/>
    <outlinePr summaryBelow="0" summaryRight="0"/>
  </sheetPr>
  <dimension ref="A1"/>
  <sheetViews>
    <sheetView workbookViewId="0"/>
  </sheetViews>
  <sheetFormatPr baseColWidth="10" defaultColWidth="8.8330078125" defaultRowHeight="14.4" customHeight="1"/>
  <cols>
    <col min="1" max="1" width="13.5" customWidth="1" style="90"/>
    <col min="2" max="2" width="8.4990234375" customWidth="1" style="90"/>
    <col min="3" max="3" width="11.33203125" customWidth="1" style="90"/>
    <col min="4" max="5" width="8.4990234375" customWidth="1" style="90"/>
    <col min="6" max="6" width="8.1650390625" customWidth="1" style="90"/>
    <col min="7" max="7" width="6.83203125" customWidth="1" style="90"/>
    <col min="8" max="8" width="5.8330078125" customWidth="1" style="90"/>
    <col min="9" max="9" width="7.5" customWidth="1" style="90"/>
    <col min="10" max="10" width="7.166015625" customWidth="1" style="90"/>
    <col min="11" max="11" width="7.5" customWidth="1" style="90"/>
    <col min="12" max="12" width="7.8310546875" customWidth="1" style="90"/>
    <col min="13" max="13" width="8.4990234375" customWidth="1" style="90"/>
    <col min="14" max="15" width="9.83203125" customWidth="1" style="90"/>
    <col min="16" max="16" width="9.1640625" customWidth="1" style="90"/>
    <col min="17" max="17" width="7.3330078125" customWidth="1" style="90"/>
    <col min="19" max="19" width="7.5" customWidth="1" style="90"/>
    <col min="20" max="21" width="8.1650390625" customWidth="1" style="90"/>
    <col min="22" max="22" width="6.9990234375" customWidth="1" style="90"/>
    <col min="23" max="23" width="7.5" customWidth="1" style="90"/>
    <col min="24" max="24" width="7.998046875" customWidth="1" style="90"/>
  </cols>
  <sheetData>
    <row r="1" ht="21.600000000000005" customHeight="1">
      <c r="A1" s="18" t="s">
        <v>181</v>
      </c>
      <c r="B1" s="19" t="n">
        <v>44950</v>
      </c>
      <c r="C1" s="20" t="s">
        <v>182</v>
      </c>
      <c r="D1" s="21"/>
      <c r="E1" s="21"/>
      <c r="F1" s="21"/>
      <c r="G1" s="21"/>
      <c r="H1" s="21"/>
      <c r="I1" s="21"/>
      <c r="J1" s="21"/>
      <c r="K1" s="21"/>
      <c r="L1" s="21"/>
      <c r="M1" s="35"/>
      <c r="N1" s="35"/>
      <c r="O1" s="21" t="s">
        <v>183</v>
      </c>
      <c r="P1" s="21"/>
      <c r="Q1" s="21"/>
      <c r="R1" s="21"/>
      <c r="S1" s="21"/>
      <c r="T1" s="21"/>
      <c r="U1" s="21"/>
      <c r="V1" s="21"/>
      <c r="W1" s="21"/>
      <c r="X1" s="21"/>
      <c r="Y1" s="52"/>
      <c r="Z1" s="52"/>
      <c r="AA1" s="53"/>
    </row>
    <row r="2" ht="14.4" customHeight="1">
      <c r="A2" s="22" t="s">
        <v>184</v>
      </c>
      <c r="B2" s="95" t="s">
        <v>185</v>
      </c>
      <c r="C2" s="96" t="s">
        <v>186</v>
      </c>
      <c r="D2" s="97" t="s">
        <v>187</v>
      </c>
      <c r="E2" s="25" t="s">
        <v>16</v>
      </c>
      <c r="F2" s="26"/>
      <c r="G2" s="25" t="s">
        <v>44</v>
      </c>
      <c r="H2" s="26"/>
      <c r="I2" s="25" t="s">
        <v>48</v>
      </c>
      <c r="J2" s="26"/>
      <c r="K2" s="25" t="s">
        <v>23</v>
      </c>
      <c r="L2" s="36"/>
      <c r="M2" s="37" t="s">
        <v>81</v>
      </c>
      <c r="N2" s="37"/>
      <c r="O2" s="98" t="s">
        <v>188</v>
      </c>
      <c r="P2" s="99" t="s">
        <v>189</v>
      </c>
      <c r="Q2" s="47" t="s">
        <v>16</v>
      </c>
      <c r="R2" s="48"/>
      <c r="S2" s="47" t="s">
        <v>44</v>
      </c>
      <c r="T2" s="48"/>
      <c r="U2" s="25" t="s">
        <v>48</v>
      </c>
      <c r="V2" s="26"/>
      <c r="W2" s="25" t="s">
        <v>23</v>
      </c>
      <c r="X2" s="36"/>
      <c r="Y2" s="47" t="s">
        <v>81</v>
      </c>
      <c r="Z2" s="54"/>
      <c r="AA2" s="26" t="s">
        <v>190</v>
      </c>
    </row>
    <row r="3" ht="14.4" customHeight="1">
      <c r="A3" s="27"/>
      <c r="B3" s="27"/>
      <c r="C3" s="28"/>
      <c r="D3" s="29"/>
      <c r="E3" s="30" t="s">
        <v>191</v>
      </c>
      <c r="F3" s="30" t="s">
        <v>192</v>
      </c>
      <c r="G3" s="30" t="s">
        <v>191</v>
      </c>
      <c r="H3" s="30" t="s">
        <v>192</v>
      </c>
      <c r="I3" s="30" t="s">
        <v>191</v>
      </c>
      <c r="J3" s="30" t="s">
        <v>192</v>
      </c>
      <c r="K3" s="30" t="s">
        <v>191</v>
      </c>
      <c r="L3" s="30" t="s">
        <v>192</v>
      </c>
      <c r="M3" s="40" t="s">
        <v>193</v>
      </c>
      <c r="N3" s="40" t="s">
        <v>192</v>
      </c>
      <c r="O3" s="41"/>
      <c r="P3" s="42"/>
      <c r="Q3" s="49" t="s">
        <v>191</v>
      </c>
      <c r="R3" s="49" t="s">
        <v>192</v>
      </c>
      <c r="S3" s="49" t="s">
        <v>191</v>
      </c>
      <c r="T3" s="49" t="s">
        <v>192</v>
      </c>
      <c r="U3" s="49" t="s">
        <v>191</v>
      </c>
      <c r="V3" s="49" t="s">
        <v>192</v>
      </c>
      <c r="W3" s="49" t="s">
        <v>191</v>
      </c>
      <c r="X3" s="49" t="s">
        <v>192</v>
      </c>
      <c r="Y3" s="49" t="s">
        <v>193</v>
      </c>
      <c r="Z3" s="49" t="s">
        <v>192</v>
      </c>
      <c r="AA3" s="27"/>
    </row>
    <row r="4" ht="14.4" customHeight="1">
      <c r="A4" s="31" t="n">
        <f>B1</f>
        <v>44950</v>
      </c>
      <c r="B4" s="91" t="e">
        <f>SUM(C4,O4)</f>
        <v>#N/A</v>
      </c>
      <c r="C4" s="32" t="e">
        <f>VLOOKUP(B1,'2每日数据登記表'!A:B,3,FALSE)</f>
        <v>#N/A</v>
      </c>
      <c r="D4" s="33" t="e">
        <f>SUM(E4,G4,I4,K4)/C4</f>
        <v>#N/A</v>
      </c>
      <c r="E4" s="10" t="n">
        <f>COUNTIFS('1故障报错记录表'!A:A,B1,'1故障报错记录表'!B:B,$C$1,'1故障报错记录表'!F:F,"=AGV本体")</f>
        <v>0</v>
      </c>
      <c r="F4" s="34" t="e">
        <f>E4/C4</f>
        <v>#N/A</v>
      </c>
      <c r="G4" s="10" t="n">
        <f>COUNTIFS('1故障报错记录表'!A:A,B1,'1故障报错记录表'!B:B,$C$1,'1故障报错记录表'!F:F,"=系统")</f>
        <v>0</v>
      </c>
      <c r="H4" s="34" t="e">
        <f>G4/C4</f>
        <v>#N/A</v>
      </c>
      <c r="I4" s="10" t="n">
        <f>COUNTIFS('1故障报错记录表'!A:A,B1,'1故障报错记录表'!B:B,$C$1,'1故障报错记录表'!F:F,"=实施部署")</f>
        <v>0</v>
      </c>
      <c r="J4" s="34" t="e">
        <f>I4/C4</f>
        <v>#N/A</v>
      </c>
      <c r="K4" s="10" t="n">
        <f>COUNTIFS('1故障报错记录表'!A:A,B1,'1故障报错记录表'!B:B,$C$1,'1故障报错记录表'!F:F,"=环境运营")</f>
        <v>0</v>
      </c>
      <c r="L4" s="34" t="e">
        <f>K4/C4</f>
        <v>#N/A</v>
      </c>
      <c r="M4" s="43" t="n">
        <f>COUNTIFS('1故障报错记录表'!A:A,B1,'1故障报错记录表'!B:B,$C$1,'1故障报错记录表'!F:F,"=未确定")</f>
        <v>0</v>
      </c>
      <c r="N4" s="44" t="e">
        <f>M4/C4</f>
        <v>#N/A</v>
      </c>
      <c r="O4" s="45" t="e">
        <f>VLOOKUP(B1,'2每日数据登記表'!A:B,4,FALSE)</f>
        <v>#N/A</v>
      </c>
      <c r="P4" s="46" t="e">
        <f>SUM(Q4,S4,U4,W4)/O4</f>
        <v>#N/A</v>
      </c>
      <c r="Q4" s="10" t="n">
        <f>COUNTIFS('1故障报错记录表'!A:A,B1,'1故障报错记录表'!B:B,$O$1,'1故障报错记录表'!F:F,"=AGV本体")</f>
        <v>0</v>
      </c>
      <c r="R4" s="50" t="e">
        <f>Q4/O4</f>
        <v>#N/A</v>
      </c>
      <c r="S4" s="10" t="n">
        <f>COUNTIFS('1故障报错记录表'!A:A,B1,'1故障报错记录表'!B:B,O1,'1故障报错记录表'!F:F,"=系统")</f>
        <v>0</v>
      </c>
      <c r="T4" s="51" t="e">
        <f>S4/O4</f>
        <v>#N/A</v>
      </c>
      <c r="U4" s="10" t="n">
        <f>COUNTIFS('1故障报错记录表'!A:A,B1,'1故障报错记录表'!B:B,O1,'1故障报错记录表'!F:F,"=实施部署")</f>
        <v>0</v>
      </c>
      <c r="V4" s="51" t="e">
        <f>U4/O4</f>
        <v>#N/A</v>
      </c>
      <c r="W4" s="10" t="n">
        <f>COUNTIFS('1故障报错记录表'!A:A,$B$1,'1故障报错记录表'!B:B,$O$1,'1故障报错记录表'!F:F,"=环境运营")</f>
        <v>0</v>
      </c>
      <c r="X4" s="51" t="e">
        <f>W4/O4</f>
        <v>#N/A</v>
      </c>
      <c r="Y4" s="55" t="n">
        <f>COUNTIFS('1故障报错记录表'!A:A,$B$1,'1故障报错记录表'!B:B,$O$1,'1故障报错记录表'!F:F,"=未确定")</f>
        <v>0</v>
      </c>
      <c r="Z4" s="34" t="e">
        <f>Y4/O4</f>
        <v>#N/A</v>
      </c>
      <c r="AA4" s="34"/>
    </row>
  </sheetData>
  <mergeCells count="19">
    <mergeCell ref="O1:X1"/>
    <mergeCell ref="S2:T2"/>
    <mergeCell ref="U2:V2"/>
    <mergeCell ref="P2:P3"/>
    <mergeCell ref="AA2:AA3"/>
    <mergeCell ref="G2:H2"/>
    <mergeCell ref="E2:F2"/>
    <mergeCell ref="W2:X2"/>
    <mergeCell ref="C1:L1"/>
    <mergeCell ref="C2:C3"/>
    <mergeCell ref="Q2:R2"/>
    <mergeCell ref="A2:A3"/>
    <mergeCell ref="I2:J2"/>
    <mergeCell ref="K2:L2"/>
    <mergeCell ref="Y2:Z2"/>
    <mergeCell ref="O2:O3"/>
    <mergeCell ref="B2:B3"/>
    <mergeCell ref="D2:D3"/>
    <mergeCell ref="M2:N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/>
  </sheetViews>
  <sheetFormatPr baseColWidth="10" defaultColWidth="8.8330078125" defaultRowHeight="14.4" customHeight="1"/>
  <cols>
    <col min="1" max="1" width="13.8310546875" customWidth="1" style="90"/>
    <col min="2" max="2" width="94.166015625" customWidth="1" style="90"/>
    <col min="3" max="3" width="59.666015625" style="5"/>
  </cols>
  <sheetData>
    <row r="1" ht="14.4" customHeight="1">
      <c r="A1" s="6" t="s">
        <v>194</v>
      </c>
      <c r="B1" s="7"/>
      <c r="C1" s="7"/>
    </row>
    <row r="2" ht="14.4" customHeight="1">
      <c r="A2" s="8" t="n">
        <v>1</v>
      </c>
      <c r="B2" s="9" t="s">
        <v>195</v>
      </c>
      <c r="C2" s="7" t="s">
        <v>196</v>
      </c>
    </row>
    <row r="3" ht="41.4" customHeight="1">
      <c r="A3" s="8" t="n">
        <v>2</v>
      </c>
      <c r="B3" s="9" t="s">
        <v>197</v>
      </c>
      <c r="C3" s="7"/>
    </row>
    <row r="4" ht="27.599999999999998" customHeight="1">
      <c r="A4" s="8" t="n">
        <v>3</v>
      </c>
      <c r="B4" s="9" t="s">
        <v>198</v>
      </c>
      <c r="C4" s="7"/>
    </row>
    <row r="5" ht="14.4" customHeight="1">
      <c r="A5" s="6" t="s">
        <v>199</v>
      </c>
      <c r="B5" s="7"/>
      <c r="C5" s="7"/>
    </row>
    <row r="6" ht="14.4" customHeight="1">
      <c r="A6" s="10" t="s">
        <v>200</v>
      </c>
      <c r="B6" s="10" t="s">
        <v>201</v>
      </c>
      <c r="C6" s="11" t="s">
        <v>202</v>
      </c>
    </row>
    <row r="7" ht="68.25" customHeight="1">
      <c r="A7" s="8" t="s">
        <v>203</v>
      </c>
      <c r="B7" s="12" t="s">
        <v>204</v>
      </c>
      <c r="C7" s="13" t="s">
        <v>205</v>
      </c>
    </row>
    <row r="8" ht="27.75" customHeight="1">
      <c r="A8" s="14" t="s">
        <v>206</v>
      </c>
      <c r="B8" s="15" t="s">
        <v>207</v>
      </c>
      <c r="C8" s="16" t="s">
        <v>208</v>
      </c>
    </row>
    <row r="9" ht="54.75" customHeight="1">
      <c r="A9" s="8" t="s">
        <v>209</v>
      </c>
      <c r="B9" s="12" t="s">
        <v>210</v>
      </c>
      <c r="C9" s="13" t="s">
        <v>211</v>
      </c>
    </row>
    <row r="10" ht="27.75" customHeight="1">
      <c r="A10" s="8" t="s">
        <v>212</v>
      </c>
      <c r="B10" s="12" t="s">
        <v>213</v>
      </c>
      <c r="C10" s="13" t="s">
        <v>214</v>
      </c>
    </row>
    <row r="11" ht="14.4" customHeight="1">
      <c r="A11" s="17"/>
      <c r="B11" s="17"/>
    </row>
  </sheetData>
  <mergeCells count="2">
    <mergeCell ref="A1:C1"/>
    <mergeCell ref="A5:C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2023-02-27T09:08:04Z</dcterms:modified>
</cp:coreProperties>
</file>