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Documents\"/>
    </mc:Choice>
  </mc:AlternateContent>
  <bookViews>
    <workbookView xWindow="0" yWindow="0" windowWidth="7008" windowHeight="906"/>
  </bookViews>
  <sheets>
    <sheet name="Sheet1" sheetId="3" r:id="rId1"/>
    <sheet name="Sheet2" sheetId="4" r:id="rId2"/>
    <sheet name="Sales_Data" sheetId="1" r:id="rId3"/>
    <sheet name="Employees" sheetId="2" state="hidden" r:id="rId4"/>
  </sheets>
  <definedNames>
    <definedName name="_xlnm._FilterDatabase" localSheetId="2" hidden="1">Sales_Data!$F$2:$F$52</definedName>
  </definedNames>
  <calcPr calcId="152511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7" i="1" l="1"/>
  <c r="H68" i="1"/>
  <c r="H69" i="1"/>
  <c r="H70" i="1"/>
  <c r="H66" i="1"/>
  <c r="H65" i="1"/>
  <c r="H64" i="1"/>
  <c r="H6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4" i="1"/>
  <c r="N3" i="1"/>
  <c r="H61" i="1" l="1"/>
  <c r="H60" i="1"/>
  <c r="M5" i="1"/>
  <c r="M7" i="1"/>
  <c r="M9" i="1"/>
  <c r="M11" i="1"/>
  <c r="M13" i="1"/>
  <c r="M15" i="1"/>
  <c r="M17" i="1"/>
  <c r="M19" i="1"/>
  <c r="M21" i="1"/>
  <c r="M23" i="1"/>
  <c r="M25" i="1"/>
  <c r="M27" i="1"/>
  <c r="M29" i="1"/>
  <c r="M31" i="1"/>
  <c r="M33" i="1"/>
  <c r="M35" i="1"/>
  <c r="M37" i="1"/>
  <c r="M39" i="1"/>
  <c r="M41" i="1"/>
  <c r="M43" i="1"/>
  <c r="M45" i="1"/>
  <c r="M47" i="1"/>
  <c r="M49" i="1"/>
  <c r="M51" i="1"/>
  <c r="L4" i="1"/>
  <c r="M4" i="1" s="1"/>
  <c r="L5" i="1"/>
  <c r="L6" i="1"/>
  <c r="L7" i="1"/>
  <c r="L8" i="1"/>
  <c r="L9" i="1"/>
  <c r="L10" i="1"/>
  <c r="L11" i="1"/>
  <c r="H55" i="1" s="1"/>
  <c r="L12" i="1"/>
  <c r="M12" i="1" s="1"/>
  <c r="L13" i="1"/>
  <c r="L14" i="1"/>
  <c r="L15" i="1"/>
  <c r="L16" i="1"/>
  <c r="L17" i="1"/>
  <c r="L18" i="1"/>
  <c r="L19" i="1"/>
  <c r="L20" i="1"/>
  <c r="M20" i="1" s="1"/>
  <c r="L21" i="1"/>
  <c r="L22" i="1"/>
  <c r="L23" i="1"/>
  <c r="L24" i="1"/>
  <c r="L25" i="1"/>
  <c r="L26" i="1"/>
  <c r="L27" i="1"/>
  <c r="L28" i="1"/>
  <c r="M28" i="1" s="1"/>
  <c r="L29" i="1"/>
  <c r="L30" i="1"/>
  <c r="L31" i="1"/>
  <c r="L32" i="1"/>
  <c r="L33" i="1"/>
  <c r="L34" i="1"/>
  <c r="L35" i="1"/>
  <c r="L36" i="1"/>
  <c r="M36" i="1" s="1"/>
  <c r="L37" i="1"/>
  <c r="L38" i="1"/>
  <c r="L39" i="1"/>
  <c r="L40" i="1"/>
  <c r="L41" i="1"/>
  <c r="L42" i="1"/>
  <c r="L43" i="1"/>
  <c r="L44" i="1"/>
  <c r="M44" i="1" s="1"/>
  <c r="L45" i="1"/>
  <c r="L46" i="1"/>
  <c r="L47" i="1"/>
  <c r="L48" i="1"/>
  <c r="L49" i="1"/>
  <c r="L50" i="1"/>
  <c r="L51" i="1"/>
  <c r="L52" i="1"/>
  <c r="M52" i="1" s="1"/>
  <c r="M3" i="1"/>
  <c r="L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3" i="1"/>
  <c r="E3" i="1" s="1"/>
  <c r="M50" i="1" l="1"/>
  <c r="M42" i="1"/>
  <c r="M34" i="1"/>
  <c r="M26" i="1"/>
  <c r="M18" i="1"/>
  <c r="M10" i="1"/>
  <c r="H54" i="1"/>
  <c r="H58" i="1" s="1"/>
  <c r="M48" i="1"/>
  <c r="M40" i="1"/>
  <c r="M32" i="1"/>
  <c r="M24" i="1"/>
  <c r="M16" i="1"/>
  <c r="M8" i="1"/>
  <c r="H56" i="1"/>
  <c r="M46" i="1"/>
  <c r="M38" i="1"/>
  <c r="M30" i="1"/>
  <c r="M22" i="1"/>
  <c r="M14" i="1"/>
  <c r="M6" i="1"/>
  <c r="H57" i="1"/>
  <c r="L53" i="1"/>
</calcChain>
</file>

<file path=xl/sharedStrings.xml><?xml version="1.0" encoding="utf-8"?>
<sst xmlns="http://schemas.openxmlformats.org/spreadsheetml/2006/main" count="335" uniqueCount="153">
  <si>
    <t>Order ID</t>
  </si>
  <si>
    <t>Customer Name</t>
  </si>
  <si>
    <t>Product Name</t>
  </si>
  <si>
    <t>Product Category</t>
  </si>
  <si>
    <t>Unit Price</t>
  </si>
  <si>
    <t>Quantity Sold</t>
  </si>
  <si>
    <t>Discount (%)</t>
  </si>
  <si>
    <t>Salesperson Name</t>
  </si>
  <si>
    <t>Region</t>
  </si>
  <si>
    <t>Total Sales</t>
  </si>
  <si>
    <t>ORD1000</t>
  </si>
  <si>
    <t>ORD1001</t>
  </si>
  <si>
    <t>ORD1002</t>
  </si>
  <si>
    <t>ORD1003</t>
  </si>
  <si>
    <t>ORD1004</t>
  </si>
  <si>
    <t>ORD1005</t>
  </si>
  <si>
    <t>ORD1006</t>
  </si>
  <si>
    <t>ORD1007</t>
  </si>
  <si>
    <t>ORD1008</t>
  </si>
  <si>
    <t>ORD1009</t>
  </si>
  <si>
    <t>ORD1010</t>
  </si>
  <si>
    <t>ORD1011</t>
  </si>
  <si>
    <t>ORD1012</t>
  </si>
  <si>
    <t>ORD1013</t>
  </si>
  <si>
    <t>ORD1014</t>
  </si>
  <si>
    <t>ORD1015</t>
  </si>
  <si>
    <t>ORD1016</t>
  </si>
  <si>
    <t>ORD1017</t>
  </si>
  <si>
    <t>ORD1018</t>
  </si>
  <si>
    <t>ORD1019</t>
  </si>
  <si>
    <t>ORD1020</t>
  </si>
  <si>
    <t>ORD1021</t>
  </si>
  <si>
    <t>ORD1022</t>
  </si>
  <si>
    <t>ORD1023</t>
  </si>
  <si>
    <t>ORD1024</t>
  </si>
  <si>
    <t>ORD1025</t>
  </si>
  <si>
    <t>ORD1026</t>
  </si>
  <si>
    <t>ORD1027</t>
  </si>
  <si>
    <t>ORD1028</t>
  </si>
  <si>
    <t>ORD1029</t>
  </si>
  <si>
    <t>ORD1030</t>
  </si>
  <si>
    <t>ORD1031</t>
  </si>
  <si>
    <t>ORD1032</t>
  </si>
  <si>
    <t>ORD1033</t>
  </si>
  <si>
    <t>ORD1034</t>
  </si>
  <si>
    <t>ORD1035</t>
  </si>
  <si>
    <t>ORD1036</t>
  </si>
  <si>
    <t>ORD1037</t>
  </si>
  <si>
    <t>ORD1038</t>
  </si>
  <si>
    <t>ORD1039</t>
  </si>
  <si>
    <t>ORD1040</t>
  </si>
  <si>
    <t>ORD1041</t>
  </si>
  <si>
    <t>ORD1042</t>
  </si>
  <si>
    <t>ORD1043</t>
  </si>
  <si>
    <t>ORD1044</t>
  </si>
  <si>
    <t>ORD1045</t>
  </si>
  <si>
    <t>ORD1046</t>
  </si>
  <si>
    <t>ORD1047</t>
  </si>
  <si>
    <t>ORD1048</t>
  </si>
  <si>
    <t>ORD1049</t>
  </si>
  <si>
    <t>Carol Davis</t>
  </si>
  <si>
    <t>Mouse</t>
  </si>
  <si>
    <t>Laptop</t>
  </si>
  <si>
    <t>Smartphone</t>
  </si>
  <si>
    <t>Monitor</t>
  </si>
  <si>
    <t>Keyboard</t>
  </si>
  <si>
    <t>Tablet</t>
  </si>
  <si>
    <t>Accessories</t>
  </si>
  <si>
    <t>Electronics</t>
  </si>
  <si>
    <t>Alice Taylor</t>
  </si>
  <si>
    <t>Charles White</t>
  </si>
  <si>
    <t>Brian Lee</t>
  </si>
  <si>
    <t>Diana Green</t>
  </si>
  <si>
    <t>North</t>
  </si>
  <si>
    <t>West</t>
  </si>
  <si>
    <t>East</t>
  </si>
  <si>
    <t>South</t>
  </si>
  <si>
    <t>Employee ID</t>
  </si>
  <si>
    <t>Joining Date</t>
  </si>
  <si>
    <t>EMP100</t>
  </si>
  <si>
    <t>EMP101</t>
  </si>
  <si>
    <t>EMP102</t>
  </si>
  <si>
    <t>EMP103</t>
  </si>
  <si>
    <t>2023-01-10</t>
  </si>
  <si>
    <t>2022-06-15</t>
  </si>
  <si>
    <t>2021-11-20</t>
  </si>
  <si>
    <t>2020-09-05</t>
  </si>
  <si>
    <t>Alice     Brown</t>
  </si>
  <si>
    <t xml:space="preserve">   Bob Johnson</t>
  </si>
  <si>
    <t>Jane    Smith</t>
  </si>
  <si>
    <t>Michael Angelo</t>
  </si>
  <si>
    <t>Angela     Israel</t>
  </si>
  <si>
    <t>Bobby JUDE</t>
  </si>
  <si>
    <t>REBECCA michael</t>
  </si>
  <si>
    <t xml:space="preserve">   Bobola MattHEW</t>
  </si>
  <si>
    <t>CHrIStiana Jones</t>
  </si>
  <si>
    <t>AUGUSTINE Daniels</t>
  </si>
  <si>
    <t xml:space="preserve">  Davis Chuks</t>
  </si>
  <si>
    <t>EmmAnuel Great</t>
  </si>
  <si>
    <t>Alicia michael</t>
  </si>
  <si>
    <t xml:space="preserve">     Marol javis</t>
  </si>
  <si>
    <t>smith olushola</t>
  </si>
  <si>
    <t>janet    Stone</t>
  </si>
  <si>
    <t>RUTHIE Godwin</t>
  </si>
  <si>
    <t>BENjamin adams</t>
  </si>
  <si>
    <t xml:space="preserve">    emily cooper</t>
  </si>
  <si>
    <t>amelia    scott</t>
  </si>
  <si>
    <t>James PARker</t>
  </si>
  <si>
    <t xml:space="preserve">  oliveR blaKE</t>
  </si>
  <si>
    <t>sophia carter</t>
  </si>
  <si>
    <t>isabella foster</t>
  </si>
  <si>
    <t>Ava Collins</t>
  </si>
  <si>
    <t>charlotte Hayes</t>
  </si>
  <si>
    <t>Emma Richardson</t>
  </si>
  <si>
    <t>LUCas turner</t>
  </si>
  <si>
    <t>mia hawkins</t>
  </si>
  <si>
    <t>Liam Bennett</t>
  </si>
  <si>
    <t>Ademola    Adeyemi</t>
  </si>
  <si>
    <t>tosin    alabi</t>
  </si>
  <si>
    <t xml:space="preserve">    ngoZi Eze</t>
  </si>
  <si>
    <t>oluMIde olayemi</t>
  </si>
  <si>
    <t xml:space="preserve">    zainab    Umar</t>
  </si>
  <si>
    <t>sadiq bello</t>
  </si>
  <si>
    <t>keLEChi Obi</t>
  </si>
  <si>
    <t>ayomide   ajayi</t>
  </si>
  <si>
    <t>bolaji adebayo</t>
  </si>
  <si>
    <t>amina suleiman</t>
  </si>
  <si>
    <t>Hauwa danjuma</t>
  </si>
  <si>
    <t>Chiamaka Okonkwo</t>
  </si>
  <si>
    <t>YeMI Matthew</t>
  </si>
  <si>
    <t>Ifeanyi nwosu</t>
  </si>
  <si>
    <t>lucas johnson</t>
  </si>
  <si>
    <t>luke mighty</t>
  </si>
  <si>
    <t>Kelvin Peters</t>
  </si>
  <si>
    <t>godWin johN</t>
  </si>
  <si>
    <t>LAzaRuS Nuel</t>
  </si>
  <si>
    <t>Customer  Name</t>
  </si>
  <si>
    <t>IF</t>
  </si>
  <si>
    <t>Performance Level</t>
  </si>
  <si>
    <t>SumIF</t>
  </si>
  <si>
    <t>CountIF</t>
  </si>
  <si>
    <t>Num</t>
  </si>
  <si>
    <t>Sum of Total Sales</t>
  </si>
  <si>
    <t>Row Labels</t>
  </si>
  <si>
    <t>Grand Total</t>
  </si>
  <si>
    <t>Column Labels</t>
  </si>
  <si>
    <t>Average of Quantity Sold</t>
  </si>
  <si>
    <t>Total Sales by Product Category and Region</t>
  </si>
  <si>
    <t>Average Quantity sold for each Product</t>
  </si>
  <si>
    <t>Percentage of Sales in each Region</t>
  </si>
  <si>
    <t>Count of Total Sales</t>
  </si>
  <si>
    <t>Number of Product in each Category</t>
  </si>
  <si>
    <t>SALES  PERFORMANCE FOR XYZ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</si>
</sst>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2" fontId="0" fillId="0" borderId="0" xfId="0" applyNumberFormat="1"/>
    <xf numFmtId="0" fontId="1" fillId="0" borderId="2" xfId="0" applyFont="1" applyFill="1" applyBorder="1" applyAlignment="1">
      <alignment horizontal="center" vertical="top" wrapText="1"/>
    </xf>
    <xf numFmtId="44" fontId="0" fillId="0" borderId="0" xfId="1" applyFont="1"/>
    <xf numFmtId="44" fontId="0" fillId="0" borderId="0" xfId="0" applyNumberFormat="1" applyFont="1"/>
    <xf numFmtId="0" fontId="0" fillId="0" borderId="0" xfId="0" applyNumberFormat="1"/>
    <xf numFmtId="0" fontId="1" fillId="2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4" xfId="0" applyNumberFormat="1" applyFont="1" applyFill="1" applyBorder="1"/>
    <xf numFmtId="0" fontId="3" fillId="0" borderId="0" xfId="0" applyFont="1" applyAlignment="1">
      <alignment horizontal="left" indent="19"/>
    </xf>
    <xf numFmtId="0" fontId="0" fillId="0" borderId="0" xfId="0" applyAlignment="1">
      <alignment wrapText="1"/>
    </xf>
    <xf numFmtId="10" fontId="0" fillId="0" borderId="0" xfId="0" applyNumberFormat="1"/>
  </cellXfs>
  <cellStyles count="2">
    <cellStyle name="Currency" xfId="1" builtinId="4"/>
    <cellStyle name="Normal" xfId="0" builtinId="0"/>
  </cellStyles>
  <dxfs count="2">
    <dxf>
      <numFmt numFmtId="14" formatCode="0.00%"/>
    </dxf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[Sales_Performance_Analysis_V look up.xlsx]Sheet1!PivotTable1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by Region and 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9058794835111629"/>
          <c:y val="0.29072463768115941"/>
          <c:w val="0.4767416208896218"/>
          <c:h val="0.523752139678192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Accessories</c:v>
                </c:pt>
                <c:pt idx="1">
                  <c:v>Electronics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2"/>
                <c:pt idx="0">
                  <c:v>9507.81</c:v>
                </c:pt>
                <c:pt idx="1">
                  <c:v>10942.18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Accessories</c:v>
                </c:pt>
                <c:pt idx="1">
                  <c:v>Electronics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2"/>
                <c:pt idx="0">
                  <c:v>10595.81</c:v>
                </c:pt>
                <c:pt idx="1">
                  <c:v>7555.6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Accessories</c:v>
                </c:pt>
                <c:pt idx="1">
                  <c:v>Electronics</c:v>
                </c:pt>
              </c:strCache>
            </c:strRef>
          </c:cat>
          <c:val>
            <c:numRef>
              <c:f>Sheet1!$D$5:$D$7</c:f>
              <c:numCache>
                <c:formatCode>General</c:formatCode>
                <c:ptCount val="2"/>
                <c:pt idx="0">
                  <c:v>6143.87</c:v>
                </c:pt>
                <c:pt idx="1">
                  <c:v>5924.37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Accessories</c:v>
                </c:pt>
                <c:pt idx="1">
                  <c:v>Electronics</c:v>
                </c:pt>
              </c:strCache>
            </c:strRef>
          </c:cat>
          <c:val>
            <c:numRef>
              <c:f>Sheet1!$E$5:$E$7</c:f>
              <c:numCache>
                <c:formatCode>General</c:formatCode>
                <c:ptCount val="2"/>
                <c:pt idx="0">
                  <c:v>8357.6299999999992</c:v>
                </c:pt>
                <c:pt idx="1">
                  <c:v>7102.5199999999995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556768"/>
        <c:axId val="255557152"/>
      </c:barChart>
      <c:catAx>
        <c:axId val="25555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57152"/>
        <c:crosses val="autoZero"/>
        <c:auto val="1"/>
        <c:lblAlgn val="ctr"/>
        <c:lblOffset val="100"/>
        <c:noMultiLvlLbl val="0"/>
      </c:catAx>
      <c:valAx>
        <c:axId val="2555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5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[Sales_Performance_Analysis_V look up.xlsx]Sheet1!PivotTable5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Numbet of product in each category</a:t>
            </a:r>
          </a:p>
        </c:rich>
      </c:tx>
      <c:layout>
        <c:manualLayout>
          <c:xMode val="edge"/>
          <c:yMode val="edge"/>
          <c:x val="0.15382505152957573"/>
          <c:y val="5.0784856879039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Sheet1!$B$21:$B$23</c:f>
              <c:strCache>
                <c:ptCount val="2"/>
                <c:pt idx="0">
                  <c:v>Accessories</c:v>
                </c:pt>
                <c:pt idx="1">
                  <c:v>Electronics</c:v>
                </c:pt>
              </c:strCache>
            </c:strRef>
          </c:cat>
          <c:val>
            <c:numRef>
              <c:f>Sheet1!$C$21:$C$23</c:f>
              <c:numCache>
                <c:formatCode>General</c:formatCode>
                <c:ptCount val="2"/>
                <c:pt idx="0">
                  <c:v>28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5181920"/>
        <c:axId val="255147056"/>
      </c:barChart>
      <c:catAx>
        <c:axId val="25518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47056"/>
        <c:crosses val="autoZero"/>
        <c:auto val="1"/>
        <c:lblAlgn val="ctr"/>
        <c:lblOffset val="100"/>
        <c:noMultiLvlLbl val="0"/>
      </c:catAx>
      <c:valAx>
        <c:axId val="2551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Product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8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[Sales_Performance_Analysis_V look up.xlsx]Sheet1!PivotTable3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Sales in region</a:t>
            </a:r>
            <a:endParaRPr lang="en-US"/>
          </a:p>
        </c:rich>
      </c:tx>
      <c:layout>
        <c:manualLayout>
          <c:xMode val="edge"/>
          <c:yMode val="edge"/>
          <c:x val="0.24826377952755904"/>
          <c:y val="0.18416447944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Sheet1!$C$27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Sheet1!$B$28:$B$32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Sheet1!$C$28:$C$32</c:f>
              <c:numCache>
                <c:formatCode>0.00%</c:formatCode>
                <c:ptCount val="4"/>
                <c:pt idx="0">
                  <c:v>0.30924020777927774</c:v>
                </c:pt>
                <c:pt idx="1">
                  <c:v>0.27448159142800843</c:v>
                </c:pt>
                <c:pt idx="2">
                  <c:v>0.18249324547983595</c:v>
                </c:pt>
                <c:pt idx="3">
                  <c:v>0.23378495531287788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[Sales_Performance_Analysis_V look up.xlsx]Sheet1!PivotTable2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Quantity sold for each product</a:t>
            </a:r>
            <a:endParaRPr lang="en-US"/>
          </a:p>
        </c:rich>
      </c:tx>
      <c:layout>
        <c:manualLayout>
          <c:xMode val="edge"/>
          <c:yMode val="edge"/>
          <c:x val="0.14170670001989824"/>
          <c:y val="5.1570557899671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9432079112854575"/>
          <c:y val="0.25400843881856539"/>
          <c:w val="0.76556689439090875"/>
          <c:h val="0.5378185321771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Sheet1!$A$11:$A$13</c:f>
              <c:strCache>
                <c:ptCount val="2"/>
                <c:pt idx="0">
                  <c:v>Accessories</c:v>
                </c:pt>
                <c:pt idx="1">
                  <c:v>Electronics</c:v>
                </c:pt>
              </c:strCache>
            </c:strRef>
          </c:cat>
          <c:val>
            <c:numRef>
              <c:f>Sheet1!$B$11:$B$13</c:f>
              <c:numCache>
                <c:formatCode>General</c:formatCode>
                <c:ptCount val="2"/>
                <c:pt idx="0">
                  <c:v>5.5</c:v>
                </c:pt>
                <c:pt idx="1">
                  <c:v>6.0454545454545459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859952"/>
        <c:axId val="129383128"/>
      </c:barChart>
      <c:catAx>
        <c:axId val="25485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83128"/>
        <c:crosses val="autoZero"/>
        <c:auto val="1"/>
        <c:lblAlgn val="ctr"/>
        <c:lblOffset val="100"/>
        <c:noMultiLvlLbl val="0"/>
      </c:catAx>
      <c:valAx>
        <c:axId val="12938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5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</xdr:colOff>
      <xdr:row>0</xdr:row>
      <xdr:rowOff>57150</xdr:rowOff>
    </xdr:from>
    <xdr:to>
      <xdr:col>4</xdr:col>
      <xdr:colOff>266700</xdr:colOff>
      <xdr:row>14</xdr:row>
      <xdr:rowOff>125730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198120</xdr:colOff>
      <xdr:row>15</xdr:row>
      <xdr:rowOff>76200</xdr:rowOff>
    </xdr:from>
    <xdr:to>
      <xdr:col>4</xdr:col>
      <xdr:colOff>335280</xdr:colOff>
      <xdr:row>30</xdr:row>
      <xdr:rowOff>83820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575310</xdr:colOff>
      <xdr:row>0</xdr:row>
      <xdr:rowOff>15240</xdr:rowOff>
    </xdr:from>
    <xdr:to>
      <xdr:col>9</xdr:col>
      <xdr:colOff>491490</xdr:colOff>
      <xdr:row>14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541020</xdr:colOff>
      <xdr:row>15</xdr:row>
      <xdr:rowOff>106680</xdr:rowOff>
    </xdr:from>
    <xdr:to>
      <xdr:col>9</xdr:col>
      <xdr:colOff>506730</xdr:colOff>
      <xdr:row>30</xdr:row>
      <xdr:rowOff>72390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26.337843055553" createdVersion="5" refreshedVersion="5" minRefreshableVersion="3" recordCount="50">
  <cacheSource type="worksheet">
    <worksheetSource ref="A2:N52" sheet="Sales_Data"/>
  </cacheSource>
  <cacheFields count="14">
    <cacheField name="Order ID" numFmtId="0">
      <sharedItems/>
    </cacheField>
    <cacheField name="Customer Name" numFmtId="0">
      <sharedItems/>
    </cacheField>
    <cacheField name="Customer  Name" numFmtId="0">
      <sharedItems count="50">
        <s v="Alice     Brown"/>
        <s v="   Bob Johnson"/>
        <s v="Carol Davis"/>
        <s v="Jane    Smith"/>
        <s v="Michael Angelo"/>
        <s v="Angela     Israel"/>
        <s v="Bobby Jude"/>
        <s v="Rebecca Michael"/>
        <s v="   Bobola Matthew"/>
        <s v="Christiana Jones"/>
        <s v="Lazarus Nuel"/>
        <s v="Godwin John"/>
        <s v="Kelvin Peters"/>
        <s v="Luke Mighty"/>
        <s v="Lucas Johnson"/>
        <s v="Ifeanyi Nwosu"/>
        <s v="Yemi Matthew"/>
        <s v="Chiamaka Okonkwo"/>
        <s v="Hauwa Danjuma"/>
        <s v="Amina Suleiman"/>
        <s v="Bolaji Adebayo"/>
        <s v="Ayomide   Ajayi"/>
        <s v="Kelechi Obi"/>
        <s v="Sadiq Bello"/>
        <s v="    Zainab    Umar"/>
        <s v="Olumide Olayemi"/>
        <s v="    Ngozi Eze"/>
        <s v="Tosin    Alabi"/>
        <s v="Ademola    Adeyemi"/>
        <s v="Liam Bennett"/>
        <s v="Mia Hawkins"/>
        <s v="Lucas Turner"/>
        <s v="Emma Richardson"/>
        <s v="Charlotte Hayes"/>
        <s v="Ava Collins"/>
        <s v="Isabella Foster"/>
        <s v="Sophia Carter"/>
        <s v="  Oliver Blake"/>
        <s v="James Parker"/>
        <s v="Amelia    Scott"/>
        <s v="    Emily Cooper"/>
        <s v="Benjamin Adams"/>
        <s v="Ruthie Godwin"/>
        <s v="Janet    Stone"/>
        <s v="Smith Olushola"/>
        <s v="     Marol Javis"/>
        <s v="Alicia Michael"/>
        <s v="Emmanuel Great"/>
        <s v="  Davis Chuks"/>
        <s v="Augustine Daniels"/>
      </sharedItems>
    </cacheField>
    <cacheField name="Num" numFmtId="0">
      <sharedItems/>
    </cacheField>
    <cacheField name="Customer Name2" numFmtId="0">
      <sharedItems/>
    </cacheField>
    <cacheField name="Product Name" numFmtId="0">
      <sharedItems count="6">
        <s v="Mouse"/>
        <s v="Laptop"/>
        <s v="Smartphone"/>
        <s v="Monitor"/>
        <s v="Keyboard"/>
        <s v="Tablet"/>
      </sharedItems>
    </cacheField>
    <cacheField name="Product Category" numFmtId="0">
      <sharedItems count="2">
        <s v="Accessories"/>
        <s v="Electronics"/>
      </sharedItems>
    </cacheField>
    <cacheField name="Unit Price" numFmtId="2">
      <sharedItems containsSemiMixedTypes="0" containsString="0" containsNumber="1" minValue="61.45" maxValue="492.17"/>
    </cacheField>
    <cacheField name="Quantity Sold" numFmtId="0">
      <sharedItems containsSemiMixedTypes="0" containsString="0" containsNumber="1" containsInteger="1" minValue="1" maxValue="10"/>
    </cacheField>
    <cacheField name="Discount (%)" numFmtId="0">
      <sharedItems containsSemiMixedTypes="0" containsString="0" containsNumber="1" containsInteger="1" minValue="0" maxValue="15"/>
    </cacheField>
    <cacheField name="Region" numFmtId="0">
      <sharedItems count="4">
        <s v="North"/>
        <s v="West"/>
        <s v="East"/>
        <s v="South"/>
      </sharedItems>
    </cacheField>
    <cacheField name="Total Sales" numFmtId="44">
      <sharedItems containsSemiMixedTypes="0" containsString="0" containsNumber="1" minValue="46.73" maxValue="3916.8"/>
    </cacheField>
    <cacheField name="IF" numFmtId="0">
      <sharedItems/>
    </cacheField>
    <cacheField name="Performance Lev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ORD1000"/>
    <s v="Alice     Brown"/>
    <x v="0"/>
    <s v="1000"/>
    <s v="Alice Brown"/>
    <x v="0"/>
    <x v="0"/>
    <n v="225.98"/>
    <n v="8"/>
    <n v="5"/>
    <x v="0"/>
    <n v="1802.84"/>
    <s v="Small"/>
    <s v="Bad"/>
  </r>
  <r>
    <s v="ORD1001"/>
    <s v="   Bob Johnson"/>
    <x v="1"/>
    <s v="1001"/>
    <s v="Bob Johnson"/>
    <x v="0"/>
    <x v="1"/>
    <n v="178.83"/>
    <n v="5"/>
    <n v="5"/>
    <x v="0"/>
    <n v="889.15000000000009"/>
    <s v="Small"/>
    <s v="Bad"/>
  </r>
  <r>
    <s v="ORD1002"/>
    <s v="Carol Davis"/>
    <x v="2"/>
    <s v="1002"/>
    <s v="Carol Davis"/>
    <x v="1"/>
    <x v="0"/>
    <n v="182.93"/>
    <n v="5"/>
    <n v="10"/>
    <x v="0"/>
    <n v="904.65000000000009"/>
    <s v="Small"/>
    <s v="Bad"/>
  </r>
  <r>
    <s v="ORD1003"/>
    <s v="Jane    Smith"/>
    <x v="3"/>
    <s v="1003"/>
    <s v="Jane Smith"/>
    <x v="2"/>
    <x v="1"/>
    <n v="115.17"/>
    <n v="8"/>
    <n v="5"/>
    <x v="1"/>
    <n v="916.36"/>
    <s v="Small"/>
    <s v="Bad"/>
  </r>
  <r>
    <s v="ORD1004"/>
    <s v="Michael Angelo"/>
    <x v="4"/>
    <s v="1004"/>
    <s v="Michael Angelo"/>
    <x v="2"/>
    <x v="0"/>
    <n v="173.19"/>
    <n v="6"/>
    <n v="10"/>
    <x v="0"/>
    <n v="1029.1399999999999"/>
    <s v="Small"/>
    <s v="Bad"/>
  </r>
  <r>
    <s v="ORD1005"/>
    <s v="Angela     Israel"/>
    <x v="5"/>
    <s v="1005"/>
    <s v="Angela Israel"/>
    <x v="3"/>
    <x v="0"/>
    <n v="378.3"/>
    <n v="6"/>
    <n v="15"/>
    <x v="0"/>
    <n v="2254.8000000000002"/>
    <s v="Small"/>
    <s v="Bad"/>
  </r>
  <r>
    <s v="ORD1006"/>
    <s v="Bobby JUDE"/>
    <x v="6"/>
    <s v="1006"/>
    <s v="Bobby Jude"/>
    <x v="1"/>
    <x v="0"/>
    <n v="465.57"/>
    <n v="6"/>
    <n v="10"/>
    <x v="2"/>
    <n v="2783.42"/>
    <s v="Small"/>
    <s v="Bad"/>
  </r>
  <r>
    <s v="ORD1007"/>
    <s v="REBECCA michael"/>
    <x v="7"/>
    <s v="1007"/>
    <s v="Rebecca Michael"/>
    <x v="2"/>
    <x v="0"/>
    <n v="134.85"/>
    <n v="10"/>
    <n v="10"/>
    <x v="0"/>
    <n v="1338.5"/>
    <s v="Small"/>
    <s v="Bad"/>
  </r>
  <r>
    <s v="ORD1008"/>
    <s v="   Bobola MattHEW"/>
    <x v="8"/>
    <s v="1008"/>
    <s v="Bobola Matthew"/>
    <x v="4"/>
    <x v="1"/>
    <n v="254.69"/>
    <n v="3"/>
    <n v="5"/>
    <x v="3"/>
    <n v="759.06999999999994"/>
    <s v="Small"/>
    <s v="Bad"/>
  </r>
  <r>
    <s v="ORD1009"/>
    <s v="CHrIStiana Jones"/>
    <x v="9"/>
    <s v="1009"/>
    <s v="Christiana Jones"/>
    <x v="3"/>
    <x v="0"/>
    <n v="107.12"/>
    <n v="1"/>
    <n v="5"/>
    <x v="0"/>
    <n v="102.12"/>
    <s v="Small"/>
    <s v="Bad"/>
  </r>
  <r>
    <s v="ORD1010"/>
    <s v="LAzaRuS Nuel"/>
    <x v="10"/>
    <s v="1010"/>
    <s v="Lazarus Nuel"/>
    <x v="0"/>
    <x v="1"/>
    <n v="223.6"/>
    <n v="7"/>
    <n v="5"/>
    <x v="3"/>
    <n v="1560.2"/>
    <s v="Small"/>
    <s v="Bad"/>
  </r>
  <r>
    <s v="ORD1011"/>
    <s v="godWin johN"/>
    <x v="11"/>
    <s v="1011"/>
    <s v="Godwin John"/>
    <x v="1"/>
    <x v="0"/>
    <n v="148.29"/>
    <n v="8"/>
    <n v="5"/>
    <x v="1"/>
    <n v="1181.32"/>
    <s v="Small"/>
    <s v="Bad"/>
  </r>
  <r>
    <s v="ORD1012"/>
    <s v="Kelvin Peters"/>
    <x v="12"/>
    <s v="1012"/>
    <s v="Kelvin Peters"/>
    <x v="0"/>
    <x v="0"/>
    <n v="61.45"/>
    <n v="7"/>
    <n v="10"/>
    <x v="3"/>
    <n v="420.15000000000003"/>
    <s v="Small"/>
    <s v="Bad"/>
  </r>
  <r>
    <s v="ORD1013"/>
    <s v="luke mighty"/>
    <x v="13"/>
    <s v="1013"/>
    <s v="Luke Mighty"/>
    <x v="4"/>
    <x v="1"/>
    <n v="113.85"/>
    <n v="9"/>
    <n v="5"/>
    <x v="3"/>
    <n v="1019.6499999999999"/>
    <s v="Small"/>
    <s v="Bad"/>
  </r>
  <r>
    <s v="ORD1014"/>
    <s v="lucas johnson"/>
    <x v="14"/>
    <s v="1014"/>
    <s v="Lucas Johnson"/>
    <x v="5"/>
    <x v="0"/>
    <n v="111.58"/>
    <n v="6"/>
    <n v="10"/>
    <x v="1"/>
    <n v="659.48"/>
    <s v="Small"/>
    <s v="Bad"/>
  </r>
  <r>
    <s v="ORD1015"/>
    <s v="Ifeanyi nwosu"/>
    <x v="15"/>
    <s v="1015"/>
    <s v="Ifeanyi Nwosu"/>
    <x v="1"/>
    <x v="1"/>
    <n v="391.68"/>
    <n v="10"/>
    <n v="0"/>
    <x v="1"/>
    <n v="3916.8"/>
    <s v="Small"/>
    <s v="Bad"/>
  </r>
  <r>
    <s v="ORD1016"/>
    <s v="YeMI Matthew"/>
    <x v="16"/>
    <s v="1016"/>
    <s v="Yemi Matthew"/>
    <x v="1"/>
    <x v="0"/>
    <n v="61.73"/>
    <n v="1"/>
    <n v="15"/>
    <x v="3"/>
    <n v="46.73"/>
    <s v="Small"/>
    <s v="Bad"/>
  </r>
  <r>
    <s v="ORD1017"/>
    <s v="Chiamaka Okonkwo"/>
    <x v="17"/>
    <s v="1017"/>
    <s v="Chiamaka Okonkwo"/>
    <x v="0"/>
    <x v="1"/>
    <n v="378.45"/>
    <n v="7"/>
    <n v="5"/>
    <x v="2"/>
    <n v="2644.15"/>
    <s v="Small"/>
    <s v="Bad"/>
  </r>
  <r>
    <s v="ORD1018"/>
    <s v="Hauwa danjuma"/>
    <x v="18"/>
    <s v="1018"/>
    <s v="Hauwa Danjuma"/>
    <x v="4"/>
    <x v="0"/>
    <n v="372.24"/>
    <n v="10"/>
    <n v="10"/>
    <x v="2"/>
    <n v="3712.4"/>
    <s v="Small"/>
    <s v="Bad"/>
  </r>
  <r>
    <s v="ORD1019"/>
    <s v="amina suleiman"/>
    <x v="19"/>
    <s v="1019"/>
    <s v="Amina Suleiman"/>
    <x v="2"/>
    <x v="1"/>
    <n v="357.48"/>
    <n v="9"/>
    <n v="5"/>
    <x v="0"/>
    <n v="3212.32"/>
    <s v="Small"/>
    <s v="Bad"/>
  </r>
  <r>
    <s v="ORD1020"/>
    <s v="bolaji adebayo"/>
    <x v="20"/>
    <s v="1020"/>
    <s v="Bolaji Adebayo"/>
    <x v="1"/>
    <x v="0"/>
    <n v="474.14"/>
    <n v="3"/>
    <n v="15"/>
    <x v="3"/>
    <n v="1407.42"/>
    <s v="Small"/>
    <s v="Bad"/>
  </r>
  <r>
    <s v="ORD1021"/>
    <s v="ayomide   ajayi"/>
    <x v="21"/>
    <s v="1021"/>
    <s v="Ayomide Ajayi"/>
    <x v="1"/>
    <x v="0"/>
    <n v="432.51"/>
    <n v="5"/>
    <n v="15"/>
    <x v="2"/>
    <n v="2147.5500000000002"/>
    <s v="Small"/>
    <s v="Bad"/>
  </r>
  <r>
    <s v="ORD1022"/>
    <s v="keLEChi Obi"/>
    <x v="22"/>
    <s v="1022"/>
    <s v="Kelechi Obi"/>
    <x v="1"/>
    <x v="0"/>
    <n v="273"/>
    <n v="8"/>
    <n v="15"/>
    <x v="3"/>
    <n v="2169"/>
    <s v="Small"/>
    <s v="Bad"/>
  </r>
  <r>
    <s v="ORD1023"/>
    <s v="sadiq bello"/>
    <x v="23"/>
    <s v="1023"/>
    <s v="Sadiq Bello"/>
    <x v="4"/>
    <x v="0"/>
    <n v="292.60000000000002"/>
    <n v="6"/>
    <n v="15"/>
    <x v="1"/>
    <n v="1740.6000000000001"/>
    <s v="Small"/>
    <s v="Bad"/>
  </r>
  <r>
    <s v="ORD1024"/>
    <s v="    zainab    Umar"/>
    <x v="24"/>
    <s v="1024"/>
    <s v="Zainab Umar"/>
    <x v="3"/>
    <x v="1"/>
    <n v="492.17"/>
    <n v="2"/>
    <n v="15"/>
    <x v="2"/>
    <n v="969.34"/>
    <s v="Small"/>
    <s v="Bad"/>
  </r>
  <r>
    <s v="ORD1025"/>
    <s v="oluMIde olayemi"/>
    <x v="25"/>
    <s v="1025"/>
    <s v="Olumide Olayemi"/>
    <x v="5"/>
    <x v="0"/>
    <n v="218.16"/>
    <n v="1"/>
    <n v="0"/>
    <x v="2"/>
    <n v="218.16"/>
    <s v="Small"/>
    <s v="Bad"/>
  </r>
  <r>
    <s v="ORD1026"/>
    <s v="    ngoZi Eze"/>
    <x v="26"/>
    <s v="1026"/>
    <s v="Ngozi Eze"/>
    <x v="2"/>
    <x v="1"/>
    <n v="436.16"/>
    <n v="3"/>
    <n v="5"/>
    <x v="1"/>
    <n v="1303.48"/>
    <s v="Small"/>
    <s v="Bad"/>
  </r>
  <r>
    <s v="ORD1027"/>
    <s v="tosin    alabi"/>
    <x v="27"/>
    <s v="1027"/>
    <s v="Tosin Alabi"/>
    <x v="2"/>
    <x v="1"/>
    <n v="284.98"/>
    <n v="9"/>
    <n v="0"/>
    <x v="2"/>
    <n v="2564.8200000000002"/>
    <s v="Small"/>
    <s v="Bad"/>
  </r>
  <r>
    <s v="ORD1028"/>
    <s v="Ademola    Adeyemi"/>
    <x v="28"/>
    <s v="1028"/>
    <s v="Ademola Adeyemi"/>
    <x v="3"/>
    <x v="0"/>
    <n v="161.57"/>
    <n v="4"/>
    <n v="0"/>
    <x v="2"/>
    <n v="646.28"/>
    <s v="Small"/>
    <s v="Bad"/>
  </r>
  <r>
    <s v="ORD1029"/>
    <s v="Liam Bennett"/>
    <x v="29"/>
    <s v="1029"/>
    <s v="Liam Bennett"/>
    <x v="1"/>
    <x v="0"/>
    <n v="86.19"/>
    <n v="9"/>
    <n v="10"/>
    <x v="0"/>
    <n v="765.71"/>
    <s v="Small"/>
    <s v="Bad"/>
  </r>
  <r>
    <s v="ORD1030"/>
    <s v="mia hawkins"/>
    <x v="30"/>
    <s v="1030"/>
    <s v="Mia Hawkins"/>
    <x v="3"/>
    <x v="0"/>
    <n v="150.58000000000001"/>
    <n v="4"/>
    <n v="5"/>
    <x v="0"/>
    <n v="597.32000000000005"/>
    <s v="Small"/>
    <s v="Bad"/>
  </r>
  <r>
    <s v="ORD1031"/>
    <s v="LUCas turner"/>
    <x v="31"/>
    <s v="1031"/>
    <s v="Lucas Turner"/>
    <x v="2"/>
    <x v="0"/>
    <n v="86.88"/>
    <n v="4"/>
    <n v="0"/>
    <x v="3"/>
    <n v="347.52"/>
    <s v="Small"/>
    <s v="Bad"/>
  </r>
  <r>
    <s v="ORD1032"/>
    <s v="Emma Richardson"/>
    <x v="32"/>
    <s v="1032"/>
    <s v="Emma Richardson"/>
    <x v="3"/>
    <x v="0"/>
    <n v="264.20999999999998"/>
    <n v="5"/>
    <n v="15"/>
    <x v="3"/>
    <n v="1306.05"/>
    <s v="Small"/>
    <s v="Bad"/>
  </r>
  <r>
    <s v="ORD1033"/>
    <s v="charlotte Hayes"/>
    <x v="33"/>
    <s v="1033"/>
    <s v="Charlotte Hayes"/>
    <x v="4"/>
    <x v="0"/>
    <n v="213.17"/>
    <n v="5"/>
    <n v="5"/>
    <x v="1"/>
    <n v="1060.8499999999999"/>
    <s v="Small"/>
    <s v="Bad"/>
  </r>
  <r>
    <s v="ORD1034"/>
    <s v="Ava Collins"/>
    <x v="34"/>
    <s v="1034"/>
    <s v="Ava Collins"/>
    <x v="4"/>
    <x v="1"/>
    <n v="215.19"/>
    <n v="9"/>
    <n v="15"/>
    <x v="0"/>
    <n v="1921.71"/>
    <s v="Small"/>
    <s v="Bad"/>
  </r>
  <r>
    <s v="ORD1035"/>
    <s v="isabella foster"/>
    <x v="35"/>
    <s v="1035"/>
    <s v="Isabella Foster"/>
    <x v="1"/>
    <x v="0"/>
    <n v="209.78"/>
    <n v="6"/>
    <n v="0"/>
    <x v="0"/>
    <n v="1258.68"/>
    <s v="Small"/>
    <s v="Bad"/>
  </r>
  <r>
    <s v="ORD1036"/>
    <s v="sophia carter"/>
    <x v="36"/>
    <s v="1036"/>
    <s v="Sophia Carter"/>
    <x v="1"/>
    <x v="1"/>
    <n v="125.23"/>
    <n v="3"/>
    <n v="15"/>
    <x v="3"/>
    <n v="360.69"/>
    <s v="Small"/>
    <s v="Bad"/>
  </r>
  <r>
    <s v="ORD1037"/>
    <s v="  oliveR blaKE"/>
    <x v="37"/>
    <s v="1037"/>
    <s v="Oliver Blake"/>
    <x v="5"/>
    <x v="1"/>
    <n v="407.19"/>
    <n v="4"/>
    <n v="10"/>
    <x v="2"/>
    <n v="1618.76"/>
    <s v="Small"/>
    <s v="Bad"/>
  </r>
  <r>
    <s v="ORD1038"/>
    <s v="James PARker"/>
    <x v="38"/>
    <s v="1038"/>
    <s v="James Parker"/>
    <x v="4"/>
    <x v="1"/>
    <n v="313.14999999999998"/>
    <n v="1"/>
    <n v="15"/>
    <x v="2"/>
    <n v="298.14999999999998"/>
    <s v="Small"/>
    <s v="Bad"/>
  </r>
  <r>
    <s v="ORD1039"/>
    <s v="amelia    scott"/>
    <x v="39"/>
    <s v="1039"/>
    <s v="Amelia Scott"/>
    <x v="2"/>
    <x v="0"/>
    <n v="111.41"/>
    <n v="5"/>
    <n v="15"/>
    <x v="0"/>
    <n v="542.04999999999995"/>
    <s v="Small"/>
    <s v="Bad"/>
  </r>
  <r>
    <s v="ORD1040"/>
    <s v="    emily cooper"/>
    <x v="40"/>
    <s v="1040"/>
    <s v="Emily Cooper"/>
    <x v="3"/>
    <x v="0"/>
    <n v="151.66"/>
    <n v="3"/>
    <n v="10"/>
    <x v="1"/>
    <n v="444.98"/>
    <s v="Small"/>
    <s v="Bad"/>
  </r>
  <r>
    <s v="ORD1041"/>
    <s v="BENjamin adams"/>
    <x v="41"/>
    <s v="1041"/>
    <s v="Benjamin Adams"/>
    <x v="1"/>
    <x v="1"/>
    <n v="121.01"/>
    <n v="7"/>
    <n v="0"/>
    <x v="0"/>
    <n v="847.07"/>
    <s v="Small"/>
    <s v="Bad"/>
  </r>
  <r>
    <s v="ORD1042"/>
    <s v="RUTHIE Godwin"/>
    <x v="42"/>
    <s v="1042"/>
    <s v="Ruthie Godwin"/>
    <x v="2"/>
    <x v="1"/>
    <n v="245.22"/>
    <n v="4"/>
    <n v="15"/>
    <x v="1"/>
    <n v="965.88"/>
    <s v="Small"/>
    <s v="Bad"/>
  </r>
  <r>
    <s v="ORD1043"/>
    <s v="janet    Stone"/>
    <x v="43"/>
    <s v="1043"/>
    <s v="Janet Stone"/>
    <x v="4"/>
    <x v="1"/>
    <n v="271.62"/>
    <n v="8"/>
    <n v="15"/>
    <x v="2"/>
    <n v="2157.96"/>
    <s v="Small"/>
    <s v="Bad"/>
  </r>
  <r>
    <s v="ORD1044"/>
    <s v="smith olushola"/>
    <x v="44"/>
    <s v="1044"/>
    <s v="Smith Olushola"/>
    <x v="1"/>
    <x v="1"/>
    <n v="76.150000000000006"/>
    <n v="9"/>
    <n v="0"/>
    <x v="0"/>
    <n v="685.35"/>
    <s v="Small"/>
    <s v="Bad"/>
  </r>
  <r>
    <s v="ORD1045"/>
    <s v="     Marol javis"/>
    <x v="45"/>
    <s v="1045"/>
    <s v="Marol Javis"/>
    <x v="2"/>
    <x v="0"/>
    <n v="114.25"/>
    <n v="4"/>
    <n v="10"/>
    <x v="3"/>
    <n v="447"/>
    <s v="Small"/>
    <s v="Bad"/>
  </r>
  <r>
    <s v="ORD1046"/>
    <s v="Alicia michael"/>
    <x v="46"/>
    <s v="1046"/>
    <s v="Alicia Michael"/>
    <x v="0"/>
    <x v="1"/>
    <n v="72.73"/>
    <n v="8"/>
    <n v="15"/>
    <x v="3"/>
    <n v="566.84"/>
    <s v="Small"/>
    <s v="Bad"/>
  </r>
  <r>
    <s v="ORD1047"/>
    <s v="EmmAnuel Great"/>
    <x v="47"/>
    <s v="1047"/>
    <s v="Emmanuel Great"/>
    <x v="0"/>
    <x v="1"/>
    <n v="416.98"/>
    <n v="4"/>
    <n v="10"/>
    <x v="3"/>
    <n v="1657.92"/>
    <s v="Small"/>
    <s v="Bad"/>
  </r>
  <r>
    <s v="ORD1048"/>
    <s v="  Davis Chuks"/>
    <x v="48"/>
    <s v="1048"/>
    <s v="Davis Chuks"/>
    <x v="2"/>
    <x v="0"/>
    <n v="410.05"/>
    <n v="8"/>
    <n v="10"/>
    <x v="1"/>
    <n v="3270.4"/>
    <s v="Small"/>
    <s v="Bad"/>
  </r>
  <r>
    <s v="ORD1049"/>
    <s v="AUGUSTINE Daniels"/>
    <x v="49"/>
    <s v="1049"/>
    <s v="Augustine Daniels"/>
    <x v="3"/>
    <x v="1"/>
    <n v="172.25"/>
    <n v="4"/>
    <n v="0"/>
    <x v="2"/>
    <n v="689"/>
    <s v="Small"/>
    <s v="Ba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B20:C23" firstHeaderRow="1" firstDataRow="1" firstDataCol="1"/>
  <pivotFields count="14">
    <pivotField showAll="0"/>
    <pivotField showAll="0"/>
    <pivotField showAll="0"/>
    <pivotField showAll="0"/>
    <pivotField showAll="0"/>
    <pivotField showAll="0">
      <items count="7">
        <item x="4"/>
        <item x="1"/>
        <item x="3"/>
        <item x="0"/>
        <item x="2"/>
        <item x="5"/>
        <item t="default"/>
      </items>
    </pivotField>
    <pivotField axis="axisRow" showAll="0">
      <items count="3">
        <item x="0"/>
        <item x="1"/>
        <item t="default"/>
      </items>
    </pivotField>
    <pivotField numFmtId="2" showAll="0"/>
    <pivotField showAll="0"/>
    <pivotField showAll="0"/>
    <pivotField showAll="0">
      <items count="5">
        <item x="2"/>
        <item x="0"/>
        <item x="3"/>
        <item x="1"/>
        <item t="default"/>
      </items>
    </pivotField>
    <pivotField dataField="1" numFmtId="44"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Total Sales" fld="11" subtotal="count" baseField="6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B27:C32" firstHeaderRow="1" firstDataRow="1" firstDataCol="1"/>
  <pivotFields count="14">
    <pivotField showAll="0"/>
    <pivotField showAll="0"/>
    <pivotField showAll="0">
      <items count="51">
        <item x="45"/>
        <item x="40"/>
        <item x="26"/>
        <item x="24"/>
        <item x="1"/>
        <item x="8"/>
        <item x="48"/>
        <item x="37"/>
        <item x="28"/>
        <item x="0"/>
        <item x="46"/>
        <item x="39"/>
        <item x="19"/>
        <item x="5"/>
        <item x="49"/>
        <item x="34"/>
        <item x="21"/>
        <item x="41"/>
        <item x="6"/>
        <item x="20"/>
        <item x="2"/>
        <item x="33"/>
        <item x="17"/>
        <item x="9"/>
        <item x="32"/>
        <item x="47"/>
        <item x="11"/>
        <item x="18"/>
        <item x="15"/>
        <item x="35"/>
        <item x="38"/>
        <item x="3"/>
        <item x="43"/>
        <item x="22"/>
        <item x="12"/>
        <item x="10"/>
        <item x="29"/>
        <item x="14"/>
        <item x="31"/>
        <item x="13"/>
        <item x="30"/>
        <item x="4"/>
        <item x="25"/>
        <item x="7"/>
        <item x="42"/>
        <item x="23"/>
        <item x="44"/>
        <item x="36"/>
        <item x="27"/>
        <item x="16"/>
        <item t="default"/>
      </items>
    </pivotField>
    <pivotField showAll="0"/>
    <pivotField showAll="0"/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3">
        <item x="0"/>
        <item x="1"/>
        <item t="default"/>
      </items>
    </pivotField>
    <pivotField numFmtId="2"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dataField="1" numFmtId="44"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11" showDataAs="percentOfTotal" baseField="0" baseItem="0" numFmtId="10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4">
  <location ref="A10:B13" firstHeaderRow="1" firstDataRow="1" firstDataCol="1"/>
  <pivotFields count="14">
    <pivotField showAll="0"/>
    <pivotField showAll="0"/>
    <pivotField showAll="0"/>
    <pivotField showAll="0"/>
    <pivotField showAll="0"/>
    <pivotField showAll="0">
      <items count="7">
        <item x="4"/>
        <item x="1"/>
        <item x="3"/>
        <item x="0"/>
        <item x="2"/>
        <item x="5"/>
        <item t="default"/>
      </items>
    </pivotField>
    <pivotField axis="axisRow" showAll="0">
      <items count="3">
        <item x="0"/>
        <item x="1"/>
        <item t="default"/>
      </items>
    </pivotField>
    <pivotField numFmtId="2" showAll="0"/>
    <pivotField dataField="1" showAll="0"/>
    <pivotField showAll="0"/>
    <pivotField showAll="0">
      <items count="5">
        <item x="2"/>
        <item x="0"/>
        <item x="3"/>
        <item x="1"/>
        <item t="default"/>
      </items>
    </pivotField>
    <pivotField numFmtId="44"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Quantity Sold" fld="8" subtotal="average" baseField="6" baseItem="0"/>
  </dataFields>
  <chartFormats count="10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F7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numFmtId="2" showAll="0"/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dataField="1" numFmtId="44"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Sales" fld="11" baseField="0" baseItem="0"/>
  </dataFields>
  <chartFormats count="4"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"/>
  <sheetViews>
    <sheetView tabSelected="1" workbookViewId="0">
      <selection activeCell="K25" sqref="J25:K26"/>
    </sheetView>
  </sheetViews>
  <sheetFormatPr defaultRowHeight="14.4" x14ac:dyDescent="0.55000000000000004"/>
  <cols>
    <col min="1" max="1" width="12.05078125" customWidth="1"/>
    <col min="2" max="2" width="21.1015625" customWidth="1"/>
    <col min="3" max="3" width="15.41796875" customWidth="1"/>
    <col min="4" max="6" width="9.1015625" customWidth="1"/>
    <col min="7" max="7" width="10.20703125" customWidth="1"/>
    <col min="8" max="11" width="8.1015625" customWidth="1"/>
    <col min="12" max="12" width="10.83984375" bestFit="1" customWidth="1"/>
    <col min="13" max="13" width="9.15625" bestFit="1" customWidth="1"/>
    <col min="14" max="15" width="8.1015625" customWidth="1"/>
    <col min="16" max="16" width="7.1015625" customWidth="1"/>
    <col min="17" max="17" width="11.89453125" bestFit="1" customWidth="1"/>
    <col min="18" max="20" width="8.1015625" customWidth="1"/>
    <col min="21" max="21" width="10.7890625" bestFit="1" customWidth="1"/>
    <col min="22" max="22" width="12.47265625" bestFit="1" customWidth="1"/>
    <col min="23" max="23" width="8.1015625" customWidth="1"/>
    <col min="24" max="24" width="7.1015625" customWidth="1"/>
    <col min="25" max="25" width="8.1015625" customWidth="1"/>
    <col min="26" max="26" width="15.26171875" bestFit="1" customWidth="1"/>
    <col min="27" max="27" width="8.1015625" customWidth="1"/>
    <col min="28" max="28" width="7.1015625" customWidth="1"/>
    <col min="29" max="29" width="10.3125" bestFit="1" customWidth="1"/>
    <col min="30" max="30" width="10.20703125" bestFit="1" customWidth="1"/>
  </cols>
  <sheetData>
    <row r="2" spans="1:16" x14ac:dyDescent="0.55000000000000004">
      <c r="A2" t="s">
        <v>147</v>
      </c>
    </row>
    <row r="3" spans="1:16" x14ac:dyDescent="0.55000000000000004">
      <c r="A3" s="9" t="s">
        <v>142</v>
      </c>
      <c r="B3" s="9" t="s">
        <v>145</v>
      </c>
    </row>
    <row r="4" spans="1:16" x14ac:dyDescent="0.55000000000000004">
      <c r="A4" s="9" t="s">
        <v>143</v>
      </c>
      <c r="B4" t="s">
        <v>75</v>
      </c>
      <c r="C4" t="s">
        <v>73</v>
      </c>
      <c r="D4" t="s">
        <v>76</v>
      </c>
      <c r="E4" t="s">
        <v>74</v>
      </c>
      <c r="F4" t="s">
        <v>144</v>
      </c>
      <c r="K4" s="8"/>
      <c r="L4" s="8"/>
      <c r="M4" s="8"/>
      <c r="N4" s="8"/>
      <c r="O4" s="8"/>
      <c r="P4" s="8"/>
    </row>
    <row r="5" spans="1:16" x14ac:dyDescent="0.55000000000000004">
      <c r="A5" s="10" t="s">
        <v>67</v>
      </c>
      <c r="B5" s="7">
        <v>9507.81</v>
      </c>
      <c r="C5" s="7">
        <v>10595.81</v>
      </c>
      <c r="D5" s="7">
        <v>6143.87</v>
      </c>
      <c r="E5" s="7">
        <v>8357.6299999999992</v>
      </c>
      <c r="F5" s="7">
        <v>34605.119999999995</v>
      </c>
      <c r="K5" s="10"/>
      <c r="L5" s="7"/>
      <c r="M5" s="7"/>
      <c r="N5" s="7"/>
      <c r="O5" s="7"/>
      <c r="P5" s="7"/>
    </row>
    <row r="6" spans="1:16" x14ac:dyDescent="0.55000000000000004">
      <c r="A6" s="10" t="s">
        <v>68</v>
      </c>
      <c r="B6" s="7">
        <v>10942.18</v>
      </c>
      <c r="C6" s="7">
        <v>7555.6</v>
      </c>
      <c r="D6" s="7">
        <v>5924.37</v>
      </c>
      <c r="E6" s="7">
        <v>7102.5199999999995</v>
      </c>
      <c r="F6" s="7">
        <v>31524.67</v>
      </c>
      <c r="K6" s="10"/>
      <c r="L6" s="7"/>
      <c r="M6" s="7"/>
      <c r="N6" s="7"/>
      <c r="O6" s="7"/>
      <c r="P6" s="7"/>
    </row>
    <row r="7" spans="1:16" x14ac:dyDescent="0.55000000000000004">
      <c r="A7" s="10" t="s">
        <v>144</v>
      </c>
      <c r="B7" s="7">
        <v>20449.989999999998</v>
      </c>
      <c r="C7" s="7">
        <v>18151.41</v>
      </c>
      <c r="D7" s="7">
        <v>12068.24</v>
      </c>
      <c r="E7" s="7">
        <v>15460.149999999998</v>
      </c>
      <c r="F7" s="7">
        <v>66129.789999999994</v>
      </c>
      <c r="K7" s="11"/>
      <c r="L7" s="12"/>
      <c r="M7" s="12"/>
      <c r="N7" s="12"/>
      <c r="O7" s="12"/>
      <c r="P7" s="12"/>
    </row>
    <row r="9" spans="1:16" x14ac:dyDescent="0.55000000000000004">
      <c r="A9" s="10" t="s">
        <v>148</v>
      </c>
    </row>
    <row r="10" spans="1:16" x14ac:dyDescent="0.55000000000000004">
      <c r="A10" s="9" t="s">
        <v>143</v>
      </c>
      <c r="B10" t="s">
        <v>146</v>
      </c>
      <c r="G10" s="8"/>
    </row>
    <row r="11" spans="1:16" x14ac:dyDescent="0.55000000000000004">
      <c r="A11" s="10" t="s">
        <v>67</v>
      </c>
      <c r="B11" s="7">
        <v>5.5</v>
      </c>
    </row>
    <row r="12" spans="1:16" x14ac:dyDescent="0.55000000000000004">
      <c r="A12" s="10" t="s">
        <v>68</v>
      </c>
      <c r="B12" s="7">
        <v>6.0454545454545459</v>
      </c>
    </row>
    <row r="13" spans="1:16" x14ac:dyDescent="0.55000000000000004">
      <c r="A13" s="10" t="s">
        <v>144</v>
      </c>
      <c r="B13" s="7">
        <v>5.74</v>
      </c>
    </row>
    <row r="19" spans="1:3" x14ac:dyDescent="0.55000000000000004">
      <c r="B19" t="s">
        <v>151</v>
      </c>
    </row>
    <row r="20" spans="1:3" x14ac:dyDescent="0.55000000000000004">
      <c r="B20" s="9" t="s">
        <v>143</v>
      </c>
      <c r="C20" t="s">
        <v>150</v>
      </c>
    </row>
    <row r="21" spans="1:3" x14ac:dyDescent="0.55000000000000004">
      <c r="B21" s="10" t="s">
        <v>67</v>
      </c>
      <c r="C21" s="7">
        <v>28</v>
      </c>
    </row>
    <row r="22" spans="1:3" x14ac:dyDescent="0.55000000000000004">
      <c r="A22" s="10"/>
      <c r="B22" s="10" t="s">
        <v>68</v>
      </c>
      <c r="C22" s="7">
        <v>22</v>
      </c>
    </row>
    <row r="23" spans="1:3" x14ac:dyDescent="0.55000000000000004">
      <c r="A23" s="10"/>
      <c r="B23" s="10" t="s">
        <v>144</v>
      </c>
      <c r="C23" s="7">
        <v>50</v>
      </c>
    </row>
    <row r="24" spans="1:3" x14ac:dyDescent="0.55000000000000004">
      <c r="A24" s="10"/>
    </row>
    <row r="26" spans="1:3" x14ac:dyDescent="0.55000000000000004">
      <c r="B26" t="s">
        <v>149</v>
      </c>
    </row>
    <row r="27" spans="1:3" x14ac:dyDescent="0.55000000000000004">
      <c r="B27" s="9" t="s">
        <v>143</v>
      </c>
      <c r="C27" t="s">
        <v>142</v>
      </c>
    </row>
    <row r="28" spans="1:3" x14ac:dyDescent="0.55000000000000004">
      <c r="B28" s="10" t="s">
        <v>75</v>
      </c>
      <c r="C28" s="15">
        <v>0.30924020777927774</v>
      </c>
    </row>
    <row r="29" spans="1:3" x14ac:dyDescent="0.55000000000000004">
      <c r="B29" s="10" t="s">
        <v>73</v>
      </c>
      <c r="C29" s="15">
        <v>0.27448159142800843</v>
      </c>
    </row>
    <row r="30" spans="1:3" x14ac:dyDescent="0.55000000000000004">
      <c r="B30" s="10" t="s">
        <v>76</v>
      </c>
      <c r="C30" s="15">
        <v>0.18249324547983595</v>
      </c>
    </row>
    <row r="31" spans="1:3" x14ac:dyDescent="0.55000000000000004">
      <c r="B31" s="10" t="s">
        <v>74</v>
      </c>
      <c r="C31" s="15">
        <v>0.23378495531287788</v>
      </c>
    </row>
    <row r="32" spans="1:3" x14ac:dyDescent="0.55000000000000004">
      <c r="B32" s="10" t="s">
        <v>144</v>
      </c>
      <c r="C32" s="1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3" sqref="L13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40" workbookViewId="0">
      <selection activeCell="K63" sqref="K63"/>
    </sheetView>
  </sheetViews>
  <sheetFormatPr defaultRowHeight="14.4" x14ac:dyDescent="0.55000000000000004"/>
  <cols>
    <col min="1" max="1" width="8.26171875" bestFit="1" customWidth="1"/>
    <col min="2" max="3" width="16.5234375" hidden="1" customWidth="1"/>
    <col min="4" max="4" width="4.68359375" bestFit="1" customWidth="1"/>
    <col min="5" max="5" width="16.5234375" customWidth="1"/>
    <col min="6" max="6" width="12.26171875" bestFit="1" customWidth="1"/>
    <col min="7" max="7" width="14.83984375" bestFit="1" customWidth="1"/>
    <col min="8" max="8" width="8.578125" bestFit="1" customWidth="1"/>
    <col min="9" max="9" width="11.734375" bestFit="1" customWidth="1"/>
    <col min="10" max="10" width="10.89453125" bestFit="1" customWidth="1"/>
    <col min="11" max="11" width="6.3125" bestFit="1" customWidth="1"/>
    <col min="12" max="12" width="10.7890625" bestFit="1" customWidth="1"/>
    <col min="14" max="14" width="8.3125" bestFit="1" customWidth="1"/>
  </cols>
  <sheetData>
    <row r="1" spans="1:14" ht="18.3" x14ac:dyDescent="0.85">
      <c r="A1" s="13" t="s">
        <v>152</v>
      </c>
      <c r="E1" s="14"/>
    </row>
    <row r="2" spans="1:14" ht="28.8" x14ac:dyDescent="0.55000000000000004">
      <c r="A2" s="2" t="s">
        <v>0</v>
      </c>
      <c r="B2" s="1" t="s">
        <v>1</v>
      </c>
      <c r="C2" s="1" t="s">
        <v>136</v>
      </c>
      <c r="D2" s="1" t="s">
        <v>141</v>
      </c>
      <c r="E2" s="2" t="s">
        <v>1</v>
      </c>
      <c r="F2" s="1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8</v>
      </c>
      <c r="L2" s="2" t="s">
        <v>9</v>
      </c>
      <c r="M2" s="4" t="s">
        <v>137</v>
      </c>
      <c r="N2" s="4" t="s">
        <v>138</v>
      </c>
    </row>
    <row r="3" spans="1:14" x14ac:dyDescent="0.55000000000000004">
      <c r="A3" t="s">
        <v>10</v>
      </c>
      <c r="B3" t="s">
        <v>87</v>
      </c>
      <c r="C3" t="str">
        <f>PROPER(B3:B52)</f>
        <v>Alice     Brown</v>
      </c>
      <c r="D3" t="str">
        <f>RIGHT(A3:A52,4)</f>
        <v>1000</v>
      </c>
      <c r="E3" t="str">
        <f>TRIM(C3:C52)</f>
        <v>Alice Brown</v>
      </c>
      <c r="F3" t="s">
        <v>61</v>
      </c>
      <c r="G3" t="s">
        <v>67</v>
      </c>
      <c r="H3" s="3">
        <v>225.98</v>
      </c>
      <c r="I3">
        <v>8</v>
      </c>
      <c r="J3">
        <v>5</v>
      </c>
      <c r="K3" t="s">
        <v>73</v>
      </c>
      <c r="L3" s="5">
        <f>H3*I3-J3</f>
        <v>1802.84</v>
      </c>
      <c r="M3" t="str">
        <f>IF(L3&gt;=5000,"Large","Small")</f>
        <v>Small</v>
      </c>
      <c r="N3" t="str">
        <f>IF(L3&gt;=15000,"Excellent",IF(L3&gt;=10000,"Good",IF(L3&lt;=10000,"Bad")))</f>
        <v>Bad</v>
      </c>
    </row>
    <row r="4" spans="1:14" x14ac:dyDescent="0.55000000000000004">
      <c r="A4" t="s">
        <v>11</v>
      </c>
      <c r="B4" t="s">
        <v>88</v>
      </c>
      <c r="C4" t="str">
        <f t="shared" ref="C4:C9" si="0">PROPER(B4:B53)</f>
        <v xml:space="preserve">   Bob Johnson</v>
      </c>
      <c r="D4" t="str">
        <f t="shared" ref="D4:D9" si="1">RIGHT(A4:A53,4)</f>
        <v>1001</v>
      </c>
      <c r="E4" t="str">
        <f t="shared" ref="E4:E9" si="2">TRIM(C4:C53)</f>
        <v>Bob Johnson</v>
      </c>
      <c r="F4" t="s">
        <v>61</v>
      </c>
      <c r="G4" t="s">
        <v>68</v>
      </c>
      <c r="H4" s="3">
        <v>178.83</v>
      </c>
      <c r="I4">
        <v>5</v>
      </c>
      <c r="J4">
        <v>5</v>
      </c>
      <c r="K4" t="s">
        <v>73</v>
      </c>
      <c r="L4" s="5">
        <f t="shared" ref="L4:L52" si="3">H4*I4-J4</f>
        <v>889.15000000000009</v>
      </c>
      <c r="M4" t="str">
        <f t="shared" ref="M4:M52" si="4">IF(L4&gt;=5000,"Large","Small")</f>
        <v>Small</v>
      </c>
      <c r="N4" t="str">
        <f>IF(L4&gt;=15000,"Excellent",IF(L4&gt;=10000,"Good",IF(L4&lt;=10000,"Bad")))</f>
        <v>Bad</v>
      </c>
    </row>
    <row r="5" spans="1:14" x14ac:dyDescent="0.55000000000000004">
      <c r="A5" t="s">
        <v>12</v>
      </c>
      <c r="B5" t="s">
        <v>60</v>
      </c>
      <c r="C5" t="str">
        <f t="shared" si="0"/>
        <v>Carol Davis</v>
      </c>
      <c r="D5" t="str">
        <f t="shared" si="1"/>
        <v>1002</v>
      </c>
      <c r="E5" t="str">
        <f t="shared" si="2"/>
        <v>Carol Davis</v>
      </c>
      <c r="F5" t="s">
        <v>62</v>
      </c>
      <c r="G5" t="s">
        <v>67</v>
      </c>
      <c r="H5" s="3">
        <v>182.93</v>
      </c>
      <c r="I5">
        <v>5</v>
      </c>
      <c r="J5">
        <v>10</v>
      </c>
      <c r="K5" t="s">
        <v>73</v>
      </c>
      <c r="L5" s="5">
        <f t="shared" si="3"/>
        <v>904.65000000000009</v>
      </c>
      <c r="M5" t="str">
        <f t="shared" si="4"/>
        <v>Small</v>
      </c>
      <c r="N5" t="str">
        <f t="shared" ref="N5:N52" si="5">IF(L5&gt;=15000,"Excellent",IF(L5&gt;=10000,"Good",IF(L5&lt;=10000,"Bad")))</f>
        <v>Bad</v>
      </c>
    </row>
    <row r="6" spans="1:14" x14ac:dyDescent="0.55000000000000004">
      <c r="A6" t="s">
        <v>13</v>
      </c>
      <c r="B6" t="s">
        <v>89</v>
      </c>
      <c r="C6" t="str">
        <f t="shared" si="0"/>
        <v>Jane    Smith</v>
      </c>
      <c r="D6" t="str">
        <f t="shared" si="1"/>
        <v>1003</v>
      </c>
      <c r="E6" t="str">
        <f t="shared" si="2"/>
        <v>Jane Smith</v>
      </c>
      <c r="F6" t="s">
        <v>63</v>
      </c>
      <c r="G6" t="s">
        <v>68</v>
      </c>
      <c r="H6" s="3">
        <v>115.17</v>
      </c>
      <c r="I6">
        <v>8</v>
      </c>
      <c r="J6">
        <v>5</v>
      </c>
      <c r="K6" t="s">
        <v>74</v>
      </c>
      <c r="L6" s="5">
        <f t="shared" si="3"/>
        <v>916.36</v>
      </c>
      <c r="M6" t="str">
        <f t="shared" si="4"/>
        <v>Small</v>
      </c>
      <c r="N6" t="str">
        <f t="shared" si="5"/>
        <v>Bad</v>
      </c>
    </row>
    <row r="7" spans="1:14" x14ac:dyDescent="0.55000000000000004">
      <c r="A7" t="s">
        <v>14</v>
      </c>
      <c r="B7" t="s">
        <v>90</v>
      </c>
      <c r="C7" t="str">
        <f t="shared" si="0"/>
        <v>Michael Angelo</v>
      </c>
      <c r="D7" t="str">
        <f t="shared" si="1"/>
        <v>1004</v>
      </c>
      <c r="E7" t="str">
        <f t="shared" si="2"/>
        <v>Michael Angelo</v>
      </c>
      <c r="F7" t="s">
        <v>63</v>
      </c>
      <c r="G7" t="s">
        <v>67</v>
      </c>
      <c r="H7" s="3">
        <v>173.19</v>
      </c>
      <c r="I7">
        <v>6</v>
      </c>
      <c r="J7">
        <v>10</v>
      </c>
      <c r="K7" t="s">
        <v>73</v>
      </c>
      <c r="L7" s="5">
        <f t="shared" si="3"/>
        <v>1029.1399999999999</v>
      </c>
      <c r="M7" t="str">
        <f t="shared" si="4"/>
        <v>Small</v>
      </c>
      <c r="N7" t="str">
        <f t="shared" si="5"/>
        <v>Bad</v>
      </c>
    </row>
    <row r="8" spans="1:14" x14ac:dyDescent="0.55000000000000004">
      <c r="A8" t="s">
        <v>15</v>
      </c>
      <c r="B8" t="s">
        <v>91</v>
      </c>
      <c r="C8" t="str">
        <f t="shared" si="0"/>
        <v>Angela     Israel</v>
      </c>
      <c r="D8" t="str">
        <f t="shared" si="1"/>
        <v>1005</v>
      </c>
      <c r="E8" t="str">
        <f t="shared" si="2"/>
        <v>Angela Israel</v>
      </c>
      <c r="F8" t="s">
        <v>64</v>
      </c>
      <c r="G8" t="s">
        <v>67</v>
      </c>
      <c r="H8" s="3">
        <v>378.3</v>
      </c>
      <c r="I8">
        <v>6</v>
      </c>
      <c r="J8">
        <v>15</v>
      </c>
      <c r="K8" t="s">
        <v>73</v>
      </c>
      <c r="L8" s="5">
        <f t="shared" si="3"/>
        <v>2254.8000000000002</v>
      </c>
      <c r="M8" t="str">
        <f t="shared" si="4"/>
        <v>Small</v>
      </c>
      <c r="N8" t="str">
        <f t="shared" si="5"/>
        <v>Bad</v>
      </c>
    </row>
    <row r="9" spans="1:14" x14ac:dyDescent="0.55000000000000004">
      <c r="A9" t="s">
        <v>16</v>
      </c>
      <c r="B9" t="s">
        <v>92</v>
      </c>
      <c r="C9" t="str">
        <f t="shared" si="0"/>
        <v>Bobby Jude</v>
      </c>
      <c r="D9" t="str">
        <f t="shared" si="1"/>
        <v>1006</v>
      </c>
      <c r="E9" t="str">
        <f t="shared" si="2"/>
        <v>Bobby Jude</v>
      </c>
      <c r="F9" t="s">
        <v>62</v>
      </c>
      <c r="G9" t="s">
        <v>67</v>
      </c>
      <c r="H9" s="3">
        <v>465.57</v>
      </c>
      <c r="I9">
        <v>6</v>
      </c>
      <c r="J9">
        <v>10</v>
      </c>
      <c r="K9" t="s">
        <v>75</v>
      </c>
      <c r="L9" s="5">
        <f t="shared" si="3"/>
        <v>2783.42</v>
      </c>
      <c r="M9" t="str">
        <f t="shared" si="4"/>
        <v>Small</v>
      </c>
      <c r="N9" t="str">
        <f t="shared" si="5"/>
        <v>Bad</v>
      </c>
    </row>
    <row r="10" spans="1:14" x14ac:dyDescent="0.55000000000000004">
      <c r="A10" t="s">
        <v>17</v>
      </c>
      <c r="B10" t="s">
        <v>93</v>
      </c>
      <c r="C10" t="str">
        <f t="shared" ref="C10:C52" si="6">PROPER(B10:B60)</f>
        <v>Rebecca Michael</v>
      </c>
      <c r="D10" t="str">
        <f t="shared" ref="D10:D52" si="7">RIGHT(A10:A60,4)</f>
        <v>1007</v>
      </c>
      <c r="E10" t="str">
        <f t="shared" ref="E10:E52" si="8">TRIM(C10:C60)</f>
        <v>Rebecca Michael</v>
      </c>
      <c r="F10" t="s">
        <v>63</v>
      </c>
      <c r="G10" t="s">
        <v>67</v>
      </c>
      <c r="H10" s="3">
        <v>134.85</v>
      </c>
      <c r="I10">
        <v>10</v>
      </c>
      <c r="J10">
        <v>10</v>
      </c>
      <c r="K10" t="s">
        <v>73</v>
      </c>
      <c r="L10" s="5">
        <f t="shared" si="3"/>
        <v>1338.5</v>
      </c>
      <c r="M10" t="str">
        <f t="shared" si="4"/>
        <v>Small</v>
      </c>
      <c r="N10" t="str">
        <f t="shared" si="5"/>
        <v>Bad</v>
      </c>
    </row>
    <row r="11" spans="1:14" x14ac:dyDescent="0.55000000000000004">
      <c r="A11" t="s">
        <v>18</v>
      </c>
      <c r="B11" t="s">
        <v>94</v>
      </c>
      <c r="C11" t="str">
        <f t="shared" si="6"/>
        <v xml:space="preserve">   Bobola Matthew</v>
      </c>
      <c r="D11" t="str">
        <f t="shared" si="7"/>
        <v>1008</v>
      </c>
      <c r="E11" t="str">
        <f t="shared" si="8"/>
        <v>Bobola Matthew</v>
      </c>
      <c r="F11" t="s">
        <v>65</v>
      </c>
      <c r="G11" t="s">
        <v>68</v>
      </c>
      <c r="H11" s="3">
        <v>254.69</v>
      </c>
      <c r="I11">
        <v>3</v>
      </c>
      <c r="J11">
        <v>5</v>
      </c>
      <c r="K11" t="s">
        <v>76</v>
      </c>
      <c r="L11" s="5">
        <f t="shared" si="3"/>
        <v>759.06999999999994</v>
      </c>
      <c r="M11" t="str">
        <f t="shared" si="4"/>
        <v>Small</v>
      </c>
      <c r="N11" t="str">
        <f t="shared" si="5"/>
        <v>Bad</v>
      </c>
    </row>
    <row r="12" spans="1:14" x14ac:dyDescent="0.55000000000000004">
      <c r="A12" t="s">
        <v>19</v>
      </c>
      <c r="B12" t="s">
        <v>95</v>
      </c>
      <c r="C12" t="str">
        <f t="shared" si="6"/>
        <v>Christiana Jones</v>
      </c>
      <c r="D12" t="str">
        <f t="shared" si="7"/>
        <v>1009</v>
      </c>
      <c r="E12" t="str">
        <f t="shared" si="8"/>
        <v>Christiana Jones</v>
      </c>
      <c r="F12" t="s">
        <v>64</v>
      </c>
      <c r="G12" t="s">
        <v>67</v>
      </c>
      <c r="H12" s="3">
        <v>107.12</v>
      </c>
      <c r="I12">
        <v>1</v>
      </c>
      <c r="J12">
        <v>5</v>
      </c>
      <c r="K12" t="s">
        <v>73</v>
      </c>
      <c r="L12" s="5">
        <f t="shared" si="3"/>
        <v>102.12</v>
      </c>
      <c r="M12" t="str">
        <f t="shared" si="4"/>
        <v>Small</v>
      </c>
      <c r="N12" t="str">
        <f t="shared" si="5"/>
        <v>Bad</v>
      </c>
    </row>
    <row r="13" spans="1:14" x14ac:dyDescent="0.55000000000000004">
      <c r="A13" t="s">
        <v>20</v>
      </c>
      <c r="B13" t="s">
        <v>135</v>
      </c>
      <c r="C13" t="str">
        <f t="shared" si="6"/>
        <v>Lazarus Nuel</v>
      </c>
      <c r="D13" t="str">
        <f t="shared" si="7"/>
        <v>1010</v>
      </c>
      <c r="E13" t="str">
        <f t="shared" si="8"/>
        <v>Lazarus Nuel</v>
      </c>
      <c r="F13" t="s">
        <v>61</v>
      </c>
      <c r="G13" t="s">
        <v>68</v>
      </c>
      <c r="H13" s="3">
        <v>223.6</v>
      </c>
      <c r="I13">
        <v>7</v>
      </c>
      <c r="J13">
        <v>5</v>
      </c>
      <c r="K13" t="s">
        <v>76</v>
      </c>
      <c r="L13" s="5">
        <f t="shared" si="3"/>
        <v>1560.2</v>
      </c>
      <c r="M13" t="str">
        <f t="shared" si="4"/>
        <v>Small</v>
      </c>
      <c r="N13" t="str">
        <f t="shared" si="5"/>
        <v>Bad</v>
      </c>
    </row>
    <row r="14" spans="1:14" x14ac:dyDescent="0.55000000000000004">
      <c r="A14" t="s">
        <v>21</v>
      </c>
      <c r="B14" t="s">
        <v>134</v>
      </c>
      <c r="C14" t="str">
        <f t="shared" si="6"/>
        <v>Godwin John</v>
      </c>
      <c r="D14" t="str">
        <f t="shared" si="7"/>
        <v>1011</v>
      </c>
      <c r="E14" t="str">
        <f t="shared" si="8"/>
        <v>Godwin John</v>
      </c>
      <c r="F14" t="s">
        <v>62</v>
      </c>
      <c r="G14" t="s">
        <v>67</v>
      </c>
      <c r="H14" s="3">
        <v>148.29</v>
      </c>
      <c r="I14">
        <v>8</v>
      </c>
      <c r="J14">
        <v>5</v>
      </c>
      <c r="K14" t="s">
        <v>74</v>
      </c>
      <c r="L14" s="5">
        <f t="shared" si="3"/>
        <v>1181.32</v>
      </c>
      <c r="M14" t="str">
        <f t="shared" si="4"/>
        <v>Small</v>
      </c>
      <c r="N14" t="str">
        <f t="shared" si="5"/>
        <v>Bad</v>
      </c>
    </row>
    <row r="15" spans="1:14" x14ac:dyDescent="0.55000000000000004">
      <c r="A15" t="s">
        <v>22</v>
      </c>
      <c r="B15" t="s">
        <v>133</v>
      </c>
      <c r="C15" t="str">
        <f t="shared" si="6"/>
        <v>Kelvin Peters</v>
      </c>
      <c r="D15" t="str">
        <f t="shared" si="7"/>
        <v>1012</v>
      </c>
      <c r="E15" t="str">
        <f t="shared" si="8"/>
        <v>Kelvin Peters</v>
      </c>
      <c r="F15" t="s">
        <v>61</v>
      </c>
      <c r="G15" t="s">
        <v>67</v>
      </c>
      <c r="H15" s="3">
        <v>61.45</v>
      </c>
      <c r="I15">
        <v>7</v>
      </c>
      <c r="J15">
        <v>10</v>
      </c>
      <c r="K15" t="s">
        <v>76</v>
      </c>
      <c r="L15" s="5">
        <f t="shared" si="3"/>
        <v>420.15000000000003</v>
      </c>
      <c r="M15" t="str">
        <f t="shared" si="4"/>
        <v>Small</v>
      </c>
      <c r="N15" t="str">
        <f t="shared" si="5"/>
        <v>Bad</v>
      </c>
    </row>
    <row r="16" spans="1:14" x14ac:dyDescent="0.55000000000000004">
      <c r="A16" t="s">
        <v>23</v>
      </c>
      <c r="B16" t="s">
        <v>132</v>
      </c>
      <c r="C16" t="str">
        <f t="shared" si="6"/>
        <v>Luke Mighty</v>
      </c>
      <c r="D16" t="str">
        <f t="shared" si="7"/>
        <v>1013</v>
      </c>
      <c r="E16" t="str">
        <f t="shared" si="8"/>
        <v>Luke Mighty</v>
      </c>
      <c r="F16" t="s">
        <v>65</v>
      </c>
      <c r="G16" t="s">
        <v>68</v>
      </c>
      <c r="H16" s="3">
        <v>113.85</v>
      </c>
      <c r="I16">
        <v>9</v>
      </c>
      <c r="J16">
        <v>5</v>
      </c>
      <c r="K16" t="s">
        <v>76</v>
      </c>
      <c r="L16" s="5">
        <f t="shared" si="3"/>
        <v>1019.6499999999999</v>
      </c>
      <c r="M16" t="str">
        <f t="shared" si="4"/>
        <v>Small</v>
      </c>
      <c r="N16" t="str">
        <f t="shared" si="5"/>
        <v>Bad</v>
      </c>
    </row>
    <row r="17" spans="1:14" x14ac:dyDescent="0.55000000000000004">
      <c r="A17" t="s">
        <v>24</v>
      </c>
      <c r="B17" t="s">
        <v>131</v>
      </c>
      <c r="C17" t="str">
        <f t="shared" si="6"/>
        <v>Lucas Johnson</v>
      </c>
      <c r="D17" t="str">
        <f t="shared" si="7"/>
        <v>1014</v>
      </c>
      <c r="E17" t="str">
        <f t="shared" si="8"/>
        <v>Lucas Johnson</v>
      </c>
      <c r="F17" t="s">
        <v>66</v>
      </c>
      <c r="G17" t="s">
        <v>67</v>
      </c>
      <c r="H17" s="3">
        <v>111.58</v>
      </c>
      <c r="I17">
        <v>6</v>
      </c>
      <c r="J17">
        <v>10</v>
      </c>
      <c r="K17" t="s">
        <v>74</v>
      </c>
      <c r="L17" s="5">
        <f t="shared" si="3"/>
        <v>659.48</v>
      </c>
      <c r="M17" t="str">
        <f t="shared" si="4"/>
        <v>Small</v>
      </c>
      <c r="N17" t="str">
        <f t="shared" si="5"/>
        <v>Bad</v>
      </c>
    </row>
    <row r="18" spans="1:14" x14ac:dyDescent="0.55000000000000004">
      <c r="A18" t="s">
        <v>25</v>
      </c>
      <c r="B18" t="s">
        <v>130</v>
      </c>
      <c r="C18" t="str">
        <f t="shared" si="6"/>
        <v>Ifeanyi Nwosu</v>
      </c>
      <c r="D18" t="str">
        <f t="shared" si="7"/>
        <v>1015</v>
      </c>
      <c r="E18" t="str">
        <f t="shared" si="8"/>
        <v>Ifeanyi Nwosu</v>
      </c>
      <c r="F18" t="s">
        <v>62</v>
      </c>
      <c r="G18" t="s">
        <v>68</v>
      </c>
      <c r="H18" s="3">
        <v>391.68</v>
      </c>
      <c r="I18">
        <v>10</v>
      </c>
      <c r="J18">
        <v>0</v>
      </c>
      <c r="K18" t="s">
        <v>74</v>
      </c>
      <c r="L18" s="5">
        <f t="shared" si="3"/>
        <v>3916.8</v>
      </c>
      <c r="M18" t="str">
        <f t="shared" si="4"/>
        <v>Small</v>
      </c>
      <c r="N18" t="str">
        <f t="shared" si="5"/>
        <v>Bad</v>
      </c>
    </row>
    <row r="19" spans="1:14" x14ac:dyDescent="0.55000000000000004">
      <c r="A19" t="s">
        <v>26</v>
      </c>
      <c r="B19" t="s">
        <v>129</v>
      </c>
      <c r="C19" t="str">
        <f t="shared" si="6"/>
        <v>Yemi Matthew</v>
      </c>
      <c r="D19" t="str">
        <f t="shared" si="7"/>
        <v>1016</v>
      </c>
      <c r="E19" t="str">
        <f t="shared" si="8"/>
        <v>Yemi Matthew</v>
      </c>
      <c r="F19" t="s">
        <v>62</v>
      </c>
      <c r="G19" t="s">
        <v>67</v>
      </c>
      <c r="H19" s="3">
        <v>61.73</v>
      </c>
      <c r="I19">
        <v>1</v>
      </c>
      <c r="J19">
        <v>15</v>
      </c>
      <c r="K19" t="s">
        <v>76</v>
      </c>
      <c r="L19" s="5">
        <f t="shared" si="3"/>
        <v>46.73</v>
      </c>
      <c r="M19" t="str">
        <f t="shared" si="4"/>
        <v>Small</v>
      </c>
      <c r="N19" t="str">
        <f t="shared" si="5"/>
        <v>Bad</v>
      </c>
    </row>
    <row r="20" spans="1:14" x14ac:dyDescent="0.55000000000000004">
      <c r="A20" t="s">
        <v>27</v>
      </c>
      <c r="B20" t="s">
        <v>128</v>
      </c>
      <c r="C20" t="str">
        <f t="shared" si="6"/>
        <v>Chiamaka Okonkwo</v>
      </c>
      <c r="D20" t="str">
        <f t="shared" si="7"/>
        <v>1017</v>
      </c>
      <c r="E20" t="str">
        <f t="shared" si="8"/>
        <v>Chiamaka Okonkwo</v>
      </c>
      <c r="F20" t="s">
        <v>61</v>
      </c>
      <c r="G20" t="s">
        <v>68</v>
      </c>
      <c r="H20" s="3">
        <v>378.45</v>
      </c>
      <c r="I20">
        <v>7</v>
      </c>
      <c r="J20">
        <v>5</v>
      </c>
      <c r="K20" t="s">
        <v>75</v>
      </c>
      <c r="L20" s="5">
        <f t="shared" si="3"/>
        <v>2644.15</v>
      </c>
      <c r="M20" t="str">
        <f t="shared" si="4"/>
        <v>Small</v>
      </c>
      <c r="N20" t="str">
        <f t="shared" si="5"/>
        <v>Bad</v>
      </c>
    </row>
    <row r="21" spans="1:14" x14ac:dyDescent="0.55000000000000004">
      <c r="A21" t="s">
        <v>28</v>
      </c>
      <c r="B21" t="s">
        <v>127</v>
      </c>
      <c r="C21" t="str">
        <f t="shared" si="6"/>
        <v>Hauwa Danjuma</v>
      </c>
      <c r="D21" t="str">
        <f t="shared" si="7"/>
        <v>1018</v>
      </c>
      <c r="E21" t="str">
        <f t="shared" si="8"/>
        <v>Hauwa Danjuma</v>
      </c>
      <c r="F21" t="s">
        <v>65</v>
      </c>
      <c r="G21" t="s">
        <v>67</v>
      </c>
      <c r="H21" s="3">
        <v>372.24</v>
      </c>
      <c r="I21">
        <v>10</v>
      </c>
      <c r="J21">
        <v>10</v>
      </c>
      <c r="K21" t="s">
        <v>75</v>
      </c>
      <c r="L21" s="5">
        <f t="shared" si="3"/>
        <v>3712.4</v>
      </c>
      <c r="M21" t="str">
        <f t="shared" si="4"/>
        <v>Small</v>
      </c>
      <c r="N21" t="str">
        <f t="shared" si="5"/>
        <v>Bad</v>
      </c>
    </row>
    <row r="22" spans="1:14" x14ac:dyDescent="0.55000000000000004">
      <c r="A22" t="s">
        <v>29</v>
      </c>
      <c r="B22" t="s">
        <v>126</v>
      </c>
      <c r="C22" t="str">
        <f t="shared" si="6"/>
        <v>Amina Suleiman</v>
      </c>
      <c r="D22" t="str">
        <f t="shared" si="7"/>
        <v>1019</v>
      </c>
      <c r="E22" t="str">
        <f t="shared" si="8"/>
        <v>Amina Suleiman</v>
      </c>
      <c r="F22" t="s">
        <v>63</v>
      </c>
      <c r="G22" t="s">
        <v>68</v>
      </c>
      <c r="H22" s="3">
        <v>357.48</v>
      </c>
      <c r="I22">
        <v>9</v>
      </c>
      <c r="J22">
        <v>5</v>
      </c>
      <c r="K22" t="s">
        <v>73</v>
      </c>
      <c r="L22" s="5">
        <f t="shared" si="3"/>
        <v>3212.32</v>
      </c>
      <c r="M22" t="str">
        <f t="shared" si="4"/>
        <v>Small</v>
      </c>
      <c r="N22" t="str">
        <f t="shared" si="5"/>
        <v>Bad</v>
      </c>
    </row>
    <row r="23" spans="1:14" x14ac:dyDescent="0.55000000000000004">
      <c r="A23" t="s">
        <v>30</v>
      </c>
      <c r="B23" t="s">
        <v>125</v>
      </c>
      <c r="C23" t="str">
        <f t="shared" si="6"/>
        <v>Bolaji Adebayo</v>
      </c>
      <c r="D23" t="str">
        <f t="shared" si="7"/>
        <v>1020</v>
      </c>
      <c r="E23" t="str">
        <f t="shared" si="8"/>
        <v>Bolaji Adebayo</v>
      </c>
      <c r="F23" t="s">
        <v>62</v>
      </c>
      <c r="G23" t="s">
        <v>67</v>
      </c>
      <c r="H23" s="3">
        <v>474.14</v>
      </c>
      <c r="I23">
        <v>3</v>
      </c>
      <c r="J23">
        <v>15</v>
      </c>
      <c r="K23" t="s">
        <v>76</v>
      </c>
      <c r="L23" s="5">
        <f t="shared" si="3"/>
        <v>1407.42</v>
      </c>
      <c r="M23" t="str">
        <f t="shared" si="4"/>
        <v>Small</v>
      </c>
      <c r="N23" t="str">
        <f t="shared" si="5"/>
        <v>Bad</v>
      </c>
    </row>
    <row r="24" spans="1:14" x14ac:dyDescent="0.55000000000000004">
      <c r="A24" t="s">
        <v>31</v>
      </c>
      <c r="B24" t="s">
        <v>124</v>
      </c>
      <c r="C24" t="str">
        <f t="shared" si="6"/>
        <v>Ayomide   Ajayi</v>
      </c>
      <c r="D24" t="str">
        <f t="shared" si="7"/>
        <v>1021</v>
      </c>
      <c r="E24" t="str">
        <f t="shared" si="8"/>
        <v>Ayomide Ajayi</v>
      </c>
      <c r="F24" t="s">
        <v>62</v>
      </c>
      <c r="G24" t="s">
        <v>67</v>
      </c>
      <c r="H24" s="3">
        <v>432.51</v>
      </c>
      <c r="I24">
        <v>5</v>
      </c>
      <c r="J24">
        <v>15</v>
      </c>
      <c r="K24" t="s">
        <v>75</v>
      </c>
      <c r="L24" s="5">
        <f t="shared" si="3"/>
        <v>2147.5500000000002</v>
      </c>
      <c r="M24" t="str">
        <f t="shared" si="4"/>
        <v>Small</v>
      </c>
      <c r="N24" t="str">
        <f t="shared" si="5"/>
        <v>Bad</v>
      </c>
    </row>
    <row r="25" spans="1:14" x14ac:dyDescent="0.55000000000000004">
      <c r="A25" t="s">
        <v>32</v>
      </c>
      <c r="B25" t="s">
        <v>123</v>
      </c>
      <c r="C25" t="str">
        <f t="shared" si="6"/>
        <v>Kelechi Obi</v>
      </c>
      <c r="D25" t="str">
        <f t="shared" si="7"/>
        <v>1022</v>
      </c>
      <c r="E25" t="str">
        <f t="shared" si="8"/>
        <v>Kelechi Obi</v>
      </c>
      <c r="F25" t="s">
        <v>62</v>
      </c>
      <c r="G25" t="s">
        <v>67</v>
      </c>
      <c r="H25" s="3">
        <v>273</v>
      </c>
      <c r="I25">
        <v>8</v>
      </c>
      <c r="J25">
        <v>15</v>
      </c>
      <c r="K25" t="s">
        <v>76</v>
      </c>
      <c r="L25" s="5">
        <f t="shared" si="3"/>
        <v>2169</v>
      </c>
      <c r="M25" t="str">
        <f t="shared" si="4"/>
        <v>Small</v>
      </c>
      <c r="N25" t="str">
        <f t="shared" si="5"/>
        <v>Bad</v>
      </c>
    </row>
    <row r="26" spans="1:14" x14ac:dyDescent="0.55000000000000004">
      <c r="A26" t="s">
        <v>33</v>
      </c>
      <c r="B26" t="s">
        <v>122</v>
      </c>
      <c r="C26" t="str">
        <f t="shared" si="6"/>
        <v>Sadiq Bello</v>
      </c>
      <c r="D26" t="str">
        <f t="shared" si="7"/>
        <v>1023</v>
      </c>
      <c r="E26" t="str">
        <f t="shared" si="8"/>
        <v>Sadiq Bello</v>
      </c>
      <c r="F26" t="s">
        <v>65</v>
      </c>
      <c r="G26" t="s">
        <v>67</v>
      </c>
      <c r="H26" s="3">
        <v>292.60000000000002</v>
      </c>
      <c r="I26">
        <v>6</v>
      </c>
      <c r="J26">
        <v>15</v>
      </c>
      <c r="K26" t="s">
        <v>74</v>
      </c>
      <c r="L26" s="5">
        <f t="shared" si="3"/>
        <v>1740.6000000000001</v>
      </c>
      <c r="M26" t="str">
        <f t="shared" si="4"/>
        <v>Small</v>
      </c>
      <c r="N26" t="str">
        <f t="shared" si="5"/>
        <v>Bad</v>
      </c>
    </row>
    <row r="27" spans="1:14" x14ac:dyDescent="0.55000000000000004">
      <c r="A27" t="s">
        <v>34</v>
      </c>
      <c r="B27" t="s">
        <v>121</v>
      </c>
      <c r="C27" t="str">
        <f t="shared" si="6"/>
        <v xml:space="preserve">    Zainab    Umar</v>
      </c>
      <c r="D27" t="str">
        <f t="shared" si="7"/>
        <v>1024</v>
      </c>
      <c r="E27" t="str">
        <f t="shared" si="8"/>
        <v>Zainab Umar</v>
      </c>
      <c r="F27" t="s">
        <v>64</v>
      </c>
      <c r="G27" t="s">
        <v>68</v>
      </c>
      <c r="H27" s="3">
        <v>492.17</v>
      </c>
      <c r="I27">
        <v>2</v>
      </c>
      <c r="J27">
        <v>15</v>
      </c>
      <c r="K27" t="s">
        <v>75</v>
      </c>
      <c r="L27" s="5">
        <f t="shared" si="3"/>
        <v>969.34</v>
      </c>
      <c r="M27" t="str">
        <f t="shared" si="4"/>
        <v>Small</v>
      </c>
      <c r="N27" t="str">
        <f t="shared" si="5"/>
        <v>Bad</v>
      </c>
    </row>
    <row r="28" spans="1:14" x14ac:dyDescent="0.55000000000000004">
      <c r="A28" t="s">
        <v>35</v>
      </c>
      <c r="B28" t="s">
        <v>120</v>
      </c>
      <c r="C28" t="str">
        <f t="shared" si="6"/>
        <v>Olumide Olayemi</v>
      </c>
      <c r="D28" t="str">
        <f t="shared" si="7"/>
        <v>1025</v>
      </c>
      <c r="E28" t="str">
        <f t="shared" si="8"/>
        <v>Olumide Olayemi</v>
      </c>
      <c r="F28" t="s">
        <v>66</v>
      </c>
      <c r="G28" t="s">
        <v>67</v>
      </c>
      <c r="H28" s="3">
        <v>218.16</v>
      </c>
      <c r="I28">
        <v>1</v>
      </c>
      <c r="J28">
        <v>0</v>
      </c>
      <c r="K28" t="s">
        <v>75</v>
      </c>
      <c r="L28" s="5">
        <f t="shared" si="3"/>
        <v>218.16</v>
      </c>
      <c r="M28" t="str">
        <f t="shared" si="4"/>
        <v>Small</v>
      </c>
      <c r="N28" t="str">
        <f t="shared" si="5"/>
        <v>Bad</v>
      </c>
    </row>
    <row r="29" spans="1:14" x14ac:dyDescent="0.55000000000000004">
      <c r="A29" t="s">
        <v>36</v>
      </c>
      <c r="B29" t="s">
        <v>119</v>
      </c>
      <c r="C29" t="str">
        <f t="shared" si="6"/>
        <v xml:space="preserve">    Ngozi Eze</v>
      </c>
      <c r="D29" t="str">
        <f t="shared" si="7"/>
        <v>1026</v>
      </c>
      <c r="E29" t="str">
        <f t="shared" si="8"/>
        <v>Ngozi Eze</v>
      </c>
      <c r="F29" t="s">
        <v>63</v>
      </c>
      <c r="G29" t="s">
        <v>68</v>
      </c>
      <c r="H29" s="3">
        <v>436.16</v>
      </c>
      <c r="I29">
        <v>3</v>
      </c>
      <c r="J29">
        <v>5</v>
      </c>
      <c r="K29" t="s">
        <v>74</v>
      </c>
      <c r="L29" s="5">
        <f t="shared" si="3"/>
        <v>1303.48</v>
      </c>
      <c r="M29" t="str">
        <f t="shared" si="4"/>
        <v>Small</v>
      </c>
      <c r="N29" t="str">
        <f t="shared" si="5"/>
        <v>Bad</v>
      </c>
    </row>
    <row r="30" spans="1:14" x14ac:dyDescent="0.55000000000000004">
      <c r="A30" t="s">
        <v>37</v>
      </c>
      <c r="B30" t="s">
        <v>118</v>
      </c>
      <c r="C30" t="str">
        <f t="shared" si="6"/>
        <v>Tosin    Alabi</v>
      </c>
      <c r="D30" t="str">
        <f t="shared" si="7"/>
        <v>1027</v>
      </c>
      <c r="E30" t="str">
        <f t="shared" si="8"/>
        <v>Tosin Alabi</v>
      </c>
      <c r="F30" t="s">
        <v>63</v>
      </c>
      <c r="G30" t="s">
        <v>68</v>
      </c>
      <c r="H30" s="3">
        <v>284.98</v>
      </c>
      <c r="I30">
        <v>9</v>
      </c>
      <c r="J30">
        <v>0</v>
      </c>
      <c r="K30" t="s">
        <v>75</v>
      </c>
      <c r="L30" s="5">
        <f t="shared" si="3"/>
        <v>2564.8200000000002</v>
      </c>
      <c r="M30" t="str">
        <f t="shared" si="4"/>
        <v>Small</v>
      </c>
      <c r="N30" t="str">
        <f t="shared" si="5"/>
        <v>Bad</v>
      </c>
    </row>
    <row r="31" spans="1:14" x14ac:dyDescent="0.55000000000000004">
      <c r="A31" t="s">
        <v>38</v>
      </c>
      <c r="B31" t="s">
        <v>117</v>
      </c>
      <c r="C31" t="str">
        <f t="shared" si="6"/>
        <v>Ademola    Adeyemi</v>
      </c>
      <c r="D31" t="str">
        <f t="shared" si="7"/>
        <v>1028</v>
      </c>
      <c r="E31" t="str">
        <f t="shared" si="8"/>
        <v>Ademola Adeyemi</v>
      </c>
      <c r="F31" t="s">
        <v>64</v>
      </c>
      <c r="G31" t="s">
        <v>67</v>
      </c>
      <c r="H31" s="3">
        <v>161.57</v>
      </c>
      <c r="I31">
        <v>4</v>
      </c>
      <c r="J31">
        <v>0</v>
      </c>
      <c r="K31" t="s">
        <v>75</v>
      </c>
      <c r="L31" s="5">
        <f t="shared" si="3"/>
        <v>646.28</v>
      </c>
      <c r="M31" t="str">
        <f t="shared" si="4"/>
        <v>Small</v>
      </c>
      <c r="N31" t="str">
        <f t="shared" si="5"/>
        <v>Bad</v>
      </c>
    </row>
    <row r="32" spans="1:14" x14ac:dyDescent="0.55000000000000004">
      <c r="A32" t="s">
        <v>39</v>
      </c>
      <c r="B32" t="s">
        <v>116</v>
      </c>
      <c r="C32" t="str">
        <f t="shared" si="6"/>
        <v>Liam Bennett</v>
      </c>
      <c r="D32" t="str">
        <f t="shared" si="7"/>
        <v>1029</v>
      </c>
      <c r="E32" t="str">
        <f t="shared" si="8"/>
        <v>Liam Bennett</v>
      </c>
      <c r="F32" t="s">
        <v>62</v>
      </c>
      <c r="G32" t="s">
        <v>67</v>
      </c>
      <c r="H32" s="3">
        <v>86.19</v>
      </c>
      <c r="I32">
        <v>9</v>
      </c>
      <c r="J32">
        <v>10</v>
      </c>
      <c r="K32" t="s">
        <v>73</v>
      </c>
      <c r="L32" s="5">
        <f t="shared" si="3"/>
        <v>765.71</v>
      </c>
      <c r="M32" t="str">
        <f t="shared" si="4"/>
        <v>Small</v>
      </c>
      <c r="N32" t="str">
        <f t="shared" si="5"/>
        <v>Bad</v>
      </c>
    </row>
    <row r="33" spans="1:14" x14ac:dyDescent="0.55000000000000004">
      <c r="A33" t="s">
        <v>40</v>
      </c>
      <c r="B33" t="s">
        <v>115</v>
      </c>
      <c r="C33" t="str">
        <f t="shared" si="6"/>
        <v>Mia Hawkins</v>
      </c>
      <c r="D33" t="str">
        <f t="shared" si="7"/>
        <v>1030</v>
      </c>
      <c r="E33" t="str">
        <f t="shared" si="8"/>
        <v>Mia Hawkins</v>
      </c>
      <c r="F33" t="s">
        <v>64</v>
      </c>
      <c r="G33" t="s">
        <v>67</v>
      </c>
      <c r="H33" s="3">
        <v>150.58000000000001</v>
      </c>
      <c r="I33">
        <v>4</v>
      </c>
      <c r="J33">
        <v>5</v>
      </c>
      <c r="K33" t="s">
        <v>73</v>
      </c>
      <c r="L33" s="5">
        <f t="shared" si="3"/>
        <v>597.32000000000005</v>
      </c>
      <c r="M33" t="str">
        <f t="shared" si="4"/>
        <v>Small</v>
      </c>
      <c r="N33" t="str">
        <f t="shared" si="5"/>
        <v>Bad</v>
      </c>
    </row>
    <row r="34" spans="1:14" x14ac:dyDescent="0.55000000000000004">
      <c r="A34" t="s">
        <v>41</v>
      </c>
      <c r="B34" t="s">
        <v>114</v>
      </c>
      <c r="C34" t="str">
        <f t="shared" si="6"/>
        <v>Lucas Turner</v>
      </c>
      <c r="D34" t="str">
        <f t="shared" si="7"/>
        <v>1031</v>
      </c>
      <c r="E34" t="str">
        <f t="shared" si="8"/>
        <v>Lucas Turner</v>
      </c>
      <c r="F34" t="s">
        <v>63</v>
      </c>
      <c r="G34" t="s">
        <v>67</v>
      </c>
      <c r="H34" s="3">
        <v>86.88</v>
      </c>
      <c r="I34">
        <v>4</v>
      </c>
      <c r="J34">
        <v>0</v>
      </c>
      <c r="K34" t="s">
        <v>76</v>
      </c>
      <c r="L34" s="5">
        <f t="shared" si="3"/>
        <v>347.52</v>
      </c>
      <c r="M34" t="str">
        <f t="shared" si="4"/>
        <v>Small</v>
      </c>
      <c r="N34" t="str">
        <f t="shared" si="5"/>
        <v>Bad</v>
      </c>
    </row>
    <row r="35" spans="1:14" x14ac:dyDescent="0.55000000000000004">
      <c r="A35" t="s">
        <v>42</v>
      </c>
      <c r="B35" t="s">
        <v>113</v>
      </c>
      <c r="C35" t="str">
        <f t="shared" si="6"/>
        <v>Emma Richardson</v>
      </c>
      <c r="D35" t="str">
        <f t="shared" si="7"/>
        <v>1032</v>
      </c>
      <c r="E35" t="str">
        <f t="shared" si="8"/>
        <v>Emma Richardson</v>
      </c>
      <c r="F35" t="s">
        <v>64</v>
      </c>
      <c r="G35" t="s">
        <v>67</v>
      </c>
      <c r="H35" s="3">
        <v>264.20999999999998</v>
      </c>
      <c r="I35">
        <v>5</v>
      </c>
      <c r="J35">
        <v>15</v>
      </c>
      <c r="K35" t="s">
        <v>76</v>
      </c>
      <c r="L35" s="5">
        <f t="shared" si="3"/>
        <v>1306.05</v>
      </c>
      <c r="M35" t="str">
        <f t="shared" si="4"/>
        <v>Small</v>
      </c>
      <c r="N35" t="str">
        <f t="shared" si="5"/>
        <v>Bad</v>
      </c>
    </row>
    <row r="36" spans="1:14" x14ac:dyDescent="0.55000000000000004">
      <c r="A36" t="s">
        <v>43</v>
      </c>
      <c r="B36" t="s">
        <v>112</v>
      </c>
      <c r="C36" t="str">
        <f t="shared" si="6"/>
        <v>Charlotte Hayes</v>
      </c>
      <c r="D36" t="str">
        <f t="shared" si="7"/>
        <v>1033</v>
      </c>
      <c r="E36" t="str">
        <f t="shared" si="8"/>
        <v>Charlotte Hayes</v>
      </c>
      <c r="F36" t="s">
        <v>65</v>
      </c>
      <c r="G36" t="s">
        <v>67</v>
      </c>
      <c r="H36" s="3">
        <v>213.17</v>
      </c>
      <c r="I36">
        <v>5</v>
      </c>
      <c r="J36">
        <v>5</v>
      </c>
      <c r="K36" t="s">
        <v>74</v>
      </c>
      <c r="L36" s="5">
        <f t="shared" si="3"/>
        <v>1060.8499999999999</v>
      </c>
      <c r="M36" t="str">
        <f t="shared" si="4"/>
        <v>Small</v>
      </c>
      <c r="N36" t="str">
        <f t="shared" si="5"/>
        <v>Bad</v>
      </c>
    </row>
    <row r="37" spans="1:14" x14ac:dyDescent="0.55000000000000004">
      <c r="A37" t="s">
        <v>44</v>
      </c>
      <c r="B37" t="s">
        <v>111</v>
      </c>
      <c r="C37" t="str">
        <f t="shared" si="6"/>
        <v>Ava Collins</v>
      </c>
      <c r="D37" t="str">
        <f t="shared" si="7"/>
        <v>1034</v>
      </c>
      <c r="E37" t="str">
        <f t="shared" si="8"/>
        <v>Ava Collins</v>
      </c>
      <c r="F37" t="s">
        <v>65</v>
      </c>
      <c r="G37" t="s">
        <v>68</v>
      </c>
      <c r="H37" s="3">
        <v>215.19</v>
      </c>
      <c r="I37">
        <v>9</v>
      </c>
      <c r="J37">
        <v>15</v>
      </c>
      <c r="K37" t="s">
        <v>73</v>
      </c>
      <c r="L37" s="5">
        <f t="shared" si="3"/>
        <v>1921.71</v>
      </c>
      <c r="M37" t="str">
        <f t="shared" si="4"/>
        <v>Small</v>
      </c>
      <c r="N37" t="str">
        <f t="shared" si="5"/>
        <v>Bad</v>
      </c>
    </row>
    <row r="38" spans="1:14" x14ac:dyDescent="0.55000000000000004">
      <c r="A38" t="s">
        <v>45</v>
      </c>
      <c r="B38" t="s">
        <v>110</v>
      </c>
      <c r="C38" t="str">
        <f t="shared" si="6"/>
        <v>Isabella Foster</v>
      </c>
      <c r="D38" t="str">
        <f t="shared" si="7"/>
        <v>1035</v>
      </c>
      <c r="E38" t="str">
        <f t="shared" si="8"/>
        <v>Isabella Foster</v>
      </c>
      <c r="F38" t="s">
        <v>62</v>
      </c>
      <c r="G38" t="s">
        <v>67</v>
      </c>
      <c r="H38" s="3">
        <v>209.78</v>
      </c>
      <c r="I38">
        <v>6</v>
      </c>
      <c r="J38">
        <v>0</v>
      </c>
      <c r="K38" t="s">
        <v>73</v>
      </c>
      <c r="L38" s="5">
        <f t="shared" si="3"/>
        <v>1258.68</v>
      </c>
      <c r="M38" t="str">
        <f t="shared" si="4"/>
        <v>Small</v>
      </c>
      <c r="N38" t="str">
        <f t="shared" si="5"/>
        <v>Bad</v>
      </c>
    </row>
    <row r="39" spans="1:14" x14ac:dyDescent="0.55000000000000004">
      <c r="A39" t="s">
        <v>46</v>
      </c>
      <c r="B39" t="s">
        <v>109</v>
      </c>
      <c r="C39" t="str">
        <f t="shared" si="6"/>
        <v>Sophia Carter</v>
      </c>
      <c r="D39" t="str">
        <f t="shared" si="7"/>
        <v>1036</v>
      </c>
      <c r="E39" t="str">
        <f t="shared" si="8"/>
        <v>Sophia Carter</v>
      </c>
      <c r="F39" t="s">
        <v>62</v>
      </c>
      <c r="G39" t="s">
        <v>68</v>
      </c>
      <c r="H39" s="3">
        <v>125.23</v>
      </c>
      <c r="I39">
        <v>3</v>
      </c>
      <c r="J39">
        <v>15</v>
      </c>
      <c r="K39" t="s">
        <v>76</v>
      </c>
      <c r="L39" s="5">
        <f t="shared" si="3"/>
        <v>360.69</v>
      </c>
      <c r="M39" t="str">
        <f t="shared" si="4"/>
        <v>Small</v>
      </c>
      <c r="N39" t="str">
        <f t="shared" si="5"/>
        <v>Bad</v>
      </c>
    </row>
    <row r="40" spans="1:14" x14ac:dyDescent="0.55000000000000004">
      <c r="A40" t="s">
        <v>47</v>
      </c>
      <c r="B40" t="s">
        <v>108</v>
      </c>
      <c r="C40" t="str">
        <f t="shared" si="6"/>
        <v xml:space="preserve">  Oliver Blake</v>
      </c>
      <c r="D40" t="str">
        <f t="shared" si="7"/>
        <v>1037</v>
      </c>
      <c r="E40" t="str">
        <f t="shared" si="8"/>
        <v>Oliver Blake</v>
      </c>
      <c r="F40" t="s">
        <v>66</v>
      </c>
      <c r="G40" t="s">
        <v>68</v>
      </c>
      <c r="H40" s="3">
        <v>407.19</v>
      </c>
      <c r="I40">
        <v>4</v>
      </c>
      <c r="J40">
        <v>10</v>
      </c>
      <c r="K40" t="s">
        <v>75</v>
      </c>
      <c r="L40" s="5">
        <f t="shared" si="3"/>
        <v>1618.76</v>
      </c>
      <c r="M40" t="str">
        <f t="shared" si="4"/>
        <v>Small</v>
      </c>
      <c r="N40" t="str">
        <f t="shared" si="5"/>
        <v>Bad</v>
      </c>
    </row>
    <row r="41" spans="1:14" x14ac:dyDescent="0.55000000000000004">
      <c r="A41" t="s">
        <v>48</v>
      </c>
      <c r="B41" t="s">
        <v>107</v>
      </c>
      <c r="C41" t="str">
        <f t="shared" si="6"/>
        <v>James Parker</v>
      </c>
      <c r="D41" t="str">
        <f t="shared" si="7"/>
        <v>1038</v>
      </c>
      <c r="E41" t="str">
        <f t="shared" si="8"/>
        <v>James Parker</v>
      </c>
      <c r="F41" t="s">
        <v>65</v>
      </c>
      <c r="G41" t="s">
        <v>68</v>
      </c>
      <c r="H41" s="3">
        <v>313.14999999999998</v>
      </c>
      <c r="I41">
        <v>1</v>
      </c>
      <c r="J41">
        <v>15</v>
      </c>
      <c r="K41" t="s">
        <v>75</v>
      </c>
      <c r="L41" s="5">
        <f t="shared" si="3"/>
        <v>298.14999999999998</v>
      </c>
      <c r="M41" t="str">
        <f t="shared" si="4"/>
        <v>Small</v>
      </c>
      <c r="N41" t="str">
        <f t="shared" si="5"/>
        <v>Bad</v>
      </c>
    </row>
    <row r="42" spans="1:14" x14ac:dyDescent="0.55000000000000004">
      <c r="A42" t="s">
        <v>49</v>
      </c>
      <c r="B42" t="s">
        <v>106</v>
      </c>
      <c r="C42" t="str">
        <f t="shared" si="6"/>
        <v>Amelia    Scott</v>
      </c>
      <c r="D42" t="str">
        <f t="shared" si="7"/>
        <v>1039</v>
      </c>
      <c r="E42" t="str">
        <f t="shared" si="8"/>
        <v>Amelia Scott</v>
      </c>
      <c r="F42" t="s">
        <v>63</v>
      </c>
      <c r="G42" t="s">
        <v>67</v>
      </c>
      <c r="H42" s="3">
        <v>111.41</v>
      </c>
      <c r="I42">
        <v>5</v>
      </c>
      <c r="J42">
        <v>15</v>
      </c>
      <c r="K42" t="s">
        <v>73</v>
      </c>
      <c r="L42" s="5">
        <f t="shared" si="3"/>
        <v>542.04999999999995</v>
      </c>
      <c r="M42" t="str">
        <f t="shared" si="4"/>
        <v>Small</v>
      </c>
      <c r="N42" t="str">
        <f t="shared" si="5"/>
        <v>Bad</v>
      </c>
    </row>
    <row r="43" spans="1:14" x14ac:dyDescent="0.55000000000000004">
      <c r="A43" t="s">
        <v>50</v>
      </c>
      <c r="B43" t="s">
        <v>105</v>
      </c>
      <c r="C43" t="str">
        <f t="shared" si="6"/>
        <v xml:space="preserve">    Emily Cooper</v>
      </c>
      <c r="D43" t="str">
        <f t="shared" si="7"/>
        <v>1040</v>
      </c>
      <c r="E43" t="str">
        <f t="shared" si="8"/>
        <v>Emily Cooper</v>
      </c>
      <c r="F43" t="s">
        <v>64</v>
      </c>
      <c r="G43" t="s">
        <v>67</v>
      </c>
      <c r="H43" s="3">
        <v>151.66</v>
      </c>
      <c r="I43">
        <v>3</v>
      </c>
      <c r="J43">
        <v>10</v>
      </c>
      <c r="K43" t="s">
        <v>74</v>
      </c>
      <c r="L43" s="5">
        <f t="shared" si="3"/>
        <v>444.98</v>
      </c>
      <c r="M43" t="str">
        <f t="shared" si="4"/>
        <v>Small</v>
      </c>
      <c r="N43" t="str">
        <f t="shared" si="5"/>
        <v>Bad</v>
      </c>
    </row>
    <row r="44" spans="1:14" x14ac:dyDescent="0.55000000000000004">
      <c r="A44" t="s">
        <v>51</v>
      </c>
      <c r="B44" t="s">
        <v>104</v>
      </c>
      <c r="C44" t="str">
        <f t="shared" si="6"/>
        <v>Benjamin Adams</v>
      </c>
      <c r="D44" t="str">
        <f t="shared" si="7"/>
        <v>1041</v>
      </c>
      <c r="E44" t="str">
        <f t="shared" si="8"/>
        <v>Benjamin Adams</v>
      </c>
      <c r="F44" t="s">
        <v>62</v>
      </c>
      <c r="G44" t="s">
        <v>68</v>
      </c>
      <c r="H44" s="3">
        <v>121.01</v>
      </c>
      <c r="I44">
        <v>7</v>
      </c>
      <c r="J44">
        <v>0</v>
      </c>
      <c r="K44" t="s">
        <v>73</v>
      </c>
      <c r="L44" s="5">
        <f t="shared" si="3"/>
        <v>847.07</v>
      </c>
      <c r="M44" t="str">
        <f t="shared" si="4"/>
        <v>Small</v>
      </c>
      <c r="N44" t="str">
        <f t="shared" si="5"/>
        <v>Bad</v>
      </c>
    </row>
    <row r="45" spans="1:14" x14ac:dyDescent="0.55000000000000004">
      <c r="A45" t="s">
        <v>52</v>
      </c>
      <c r="B45" t="s">
        <v>103</v>
      </c>
      <c r="C45" t="str">
        <f t="shared" si="6"/>
        <v>Ruthie Godwin</v>
      </c>
      <c r="D45" t="str">
        <f t="shared" si="7"/>
        <v>1042</v>
      </c>
      <c r="E45" t="str">
        <f t="shared" si="8"/>
        <v>Ruthie Godwin</v>
      </c>
      <c r="F45" t="s">
        <v>63</v>
      </c>
      <c r="G45" t="s">
        <v>68</v>
      </c>
      <c r="H45" s="3">
        <v>245.22</v>
      </c>
      <c r="I45">
        <v>4</v>
      </c>
      <c r="J45">
        <v>15</v>
      </c>
      <c r="K45" t="s">
        <v>74</v>
      </c>
      <c r="L45" s="5">
        <f t="shared" si="3"/>
        <v>965.88</v>
      </c>
      <c r="M45" t="str">
        <f t="shared" si="4"/>
        <v>Small</v>
      </c>
      <c r="N45" t="str">
        <f t="shared" si="5"/>
        <v>Bad</v>
      </c>
    </row>
    <row r="46" spans="1:14" x14ac:dyDescent="0.55000000000000004">
      <c r="A46" t="s">
        <v>53</v>
      </c>
      <c r="B46" t="s">
        <v>102</v>
      </c>
      <c r="C46" t="str">
        <f t="shared" si="6"/>
        <v>Janet    Stone</v>
      </c>
      <c r="D46" t="str">
        <f t="shared" si="7"/>
        <v>1043</v>
      </c>
      <c r="E46" t="str">
        <f t="shared" si="8"/>
        <v>Janet Stone</v>
      </c>
      <c r="F46" t="s">
        <v>65</v>
      </c>
      <c r="G46" t="s">
        <v>68</v>
      </c>
      <c r="H46" s="3">
        <v>271.62</v>
      </c>
      <c r="I46">
        <v>8</v>
      </c>
      <c r="J46">
        <v>15</v>
      </c>
      <c r="K46" t="s">
        <v>75</v>
      </c>
      <c r="L46" s="5">
        <f t="shared" si="3"/>
        <v>2157.96</v>
      </c>
      <c r="M46" t="str">
        <f t="shared" si="4"/>
        <v>Small</v>
      </c>
      <c r="N46" t="str">
        <f t="shared" si="5"/>
        <v>Bad</v>
      </c>
    </row>
    <row r="47" spans="1:14" x14ac:dyDescent="0.55000000000000004">
      <c r="A47" t="s">
        <v>54</v>
      </c>
      <c r="B47" t="s">
        <v>101</v>
      </c>
      <c r="C47" t="str">
        <f t="shared" si="6"/>
        <v>Smith Olushola</v>
      </c>
      <c r="D47" t="str">
        <f t="shared" si="7"/>
        <v>1044</v>
      </c>
      <c r="E47" t="str">
        <f t="shared" si="8"/>
        <v>Smith Olushola</v>
      </c>
      <c r="F47" t="s">
        <v>62</v>
      </c>
      <c r="G47" t="s">
        <v>68</v>
      </c>
      <c r="H47" s="3">
        <v>76.150000000000006</v>
      </c>
      <c r="I47">
        <v>9</v>
      </c>
      <c r="J47">
        <v>0</v>
      </c>
      <c r="K47" t="s">
        <v>73</v>
      </c>
      <c r="L47" s="5">
        <f t="shared" si="3"/>
        <v>685.35</v>
      </c>
      <c r="M47" t="str">
        <f t="shared" si="4"/>
        <v>Small</v>
      </c>
      <c r="N47" t="str">
        <f t="shared" si="5"/>
        <v>Bad</v>
      </c>
    </row>
    <row r="48" spans="1:14" x14ac:dyDescent="0.55000000000000004">
      <c r="A48" t="s">
        <v>55</v>
      </c>
      <c r="B48" t="s">
        <v>100</v>
      </c>
      <c r="C48" t="str">
        <f t="shared" si="6"/>
        <v xml:space="preserve">     Marol Javis</v>
      </c>
      <c r="D48" t="str">
        <f t="shared" si="7"/>
        <v>1045</v>
      </c>
      <c r="E48" t="str">
        <f t="shared" si="8"/>
        <v>Marol Javis</v>
      </c>
      <c r="F48" t="s">
        <v>63</v>
      </c>
      <c r="G48" t="s">
        <v>67</v>
      </c>
      <c r="H48" s="3">
        <v>114.25</v>
      </c>
      <c r="I48">
        <v>4</v>
      </c>
      <c r="J48">
        <v>10</v>
      </c>
      <c r="K48" t="s">
        <v>76</v>
      </c>
      <c r="L48" s="5">
        <f t="shared" si="3"/>
        <v>447</v>
      </c>
      <c r="M48" t="str">
        <f t="shared" si="4"/>
        <v>Small</v>
      </c>
      <c r="N48" t="str">
        <f t="shared" si="5"/>
        <v>Bad</v>
      </c>
    </row>
    <row r="49" spans="1:14" x14ac:dyDescent="0.55000000000000004">
      <c r="A49" t="s">
        <v>56</v>
      </c>
      <c r="B49" t="s">
        <v>99</v>
      </c>
      <c r="C49" t="str">
        <f t="shared" si="6"/>
        <v>Alicia Michael</v>
      </c>
      <c r="D49" t="str">
        <f t="shared" si="7"/>
        <v>1046</v>
      </c>
      <c r="E49" t="str">
        <f t="shared" si="8"/>
        <v>Alicia Michael</v>
      </c>
      <c r="F49" t="s">
        <v>61</v>
      </c>
      <c r="G49" t="s">
        <v>68</v>
      </c>
      <c r="H49" s="3">
        <v>72.73</v>
      </c>
      <c r="I49">
        <v>8</v>
      </c>
      <c r="J49">
        <v>15</v>
      </c>
      <c r="K49" t="s">
        <v>76</v>
      </c>
      <c r="L49" s="5">
        <f t="shared" si="3"/>
        <v>566.84</v>
      </c>
      <c r="M49" t="str">
        <f t="shared" si="4"/>
        <v>Small</v>
      </c>
      <c r="N49" t="str">
        <f t="shared" si="5"/>
        <v>Bad</v>
      </c>
    </row>
    <row r="50" spans="1:14" x14ac:dyDescent="0.55000000000000004">
      <c r="A50" t="s">
        <v>57</v>
      </c>
      <c r="B50" t="s">
        <v>98</v>
      </c>
      <c r="C50" t="str">
        <f t="shared" si="6"/>
        <v>Emmanuel Great</v>
      </c>
      <c r="D50" t="str">
        <f t="shared" si="7"/>
        <v>1047</v>
      </c>
      <c r="E50" t="str">
        <f t="shared" si="8"/>
        <v>Emmanuel Great</v>
      </c>
      <c r="F50" t="s">
        <v>61</v>
      </c>
      <c r="G50" t="s">
        <v>68</v>
      </c>
      <c r="H50" s="3">
        <v>416.98</v>
      </c>
      <c r="I50">
        <v>4</v>
      </c>
      <c r="J50">
        <v>10</v>
      </c>
      <c r="K50" t="s">
        <v>76</v>
      </c>
      <c r="L50" s="5">
        <f t="shared" si="3"/>
        <v>1657.92</v>
      </c>
      <c r="M50" t="str">
        <f t="shared" si="4"/>
        <v>Small</v>
      </c>
      <c r="N50" t="str">
        <f t="shared" si="5"/>
        <v>Bad</v>
      </c>
    </row>
    <row r="51" spans="1:14" x14ac:dyDescent="0.55000000000000004">
      <c r="A51" t="s">
        <v>58</v>
      </c>
      <c r="B51" t="s">
        <v>97</v>
      </c>
      <c r="C51" t="str">
        <f t="shared" si="6"/>
        <v xml:space="preserve">  Davis Chuks</v>
      </c>
      <c r="D51" t="str">
        <f t="shared" si="7"/>
        <v>1048</v>
      </c>
      <c r="E51" t="str">
        <f t="shared" si="8"/>
        <v>Davis Chuks</v>
      </c>
      <c r="F51" t="s">
        <v>63</v>
      </c>
      <c r="G51" t="s">
        <v>67</v>
      </c>
      <c r="H51" s="3">
        <v>410.05</v>
      </c>
      <c r="I51">
        <v>8</v>
      </c>
      <c r="J51">
        <v>10</v>
      </c>
      <c r="K51" t="s">
        <v>74</v>
      </c>
      <c r="L51" s="5">
        <f t="shared" si="3"/>
        <v>3270.4</v>
      </c>
      <c r="M51" t="str">
        <f t="shared" si="4"/>
        <v>Small</v>
      </c>
      <c r="N51" t="str">
        <f t="shared" si="5"/>
        <v>Bad</v>
      </c>
    </row>
    <row r="52" spans="1:14" x14ac:dyDescent="0.55000000000000004">
      <c r="A52" t="s">
        <v>59</v>
      </c>
      <c r="B52" t="s">
        <v>96</v>
      </c>
      <c r="C52" t="str">
        <f t="shared" si="6"/>
        <v>Augustine Daniels</v>
      </c>
      <c r="D52" t="str">
        <f t="shared" si="7"/>
        <v>1049</v>
      </c>
      <c r="E52" t="str">
        <f t="shared" si="8"/>
        <v>Augustine Daniels</v>
      </c>
      <c r="F52" t="s">
        <v>64</v>
      </c>
      <c r="G52" t="s">
        <v>68</v>
      </c>
      <c r="H52" s="3">
        <v>172.25</v>
      </c>
      <c r="I52">
        <v>4</v>
      </c>
      <c r="J52">
        <v>0</v>
      </c>
      <c r="K52" t="s">
        <v>75</v>
      </c>
      <c r="L52" s="5">
        <f t="shared" si="3"/>
        <v>689</v>
      </c>
      <c r="M52" t="str">
        <f t="shared" si="4"/>
        <v>Small</v>
      </c>
      <c r="N52" t="str">
        <f t="shared" si="5"/>
        <v>Bad</v>
      </c>
    </row>
    <row r="53" spans="1:14" x14ac:dyDescent="0.55000000000000004">
      <c r="L53" s="6">
        <f>SUM(L3:L52)</f>
        <v>66129.790000000008</v>
      </c>
    </row>
    <row r="54" spans="1:14" x14ac:dyDescent="0.55000000000000004">
      <c r="F54" t="s">
        <v>139</v>
      </c>
      <c r="G54" t="s">
        <v>73</v>
      </c>
      <c r="H54">
        <f>SUMIF(K3:K52,K3,L3:L52)</f>
        <v>18151.409999999996</v>
      </c>
    </row>
    <row r="55" spans="1:14" x14ac:dyDescent="0.55000000000000004">
      <c r="G55" t="s">
        <v>76</v>
      </c>
      <c r="H55">
        <f>SUMIF(K3:K52,"South",L3:L52)</f>
        <v>12068.24</v>
      </c>
    </row>
    <row r="56" spans="1:14" x14ac:dyDescent="0.55000000000000004">
      <c r="G56" t="s">
        <v>75</v>
      </c>
      <c r="H56">
        <f>SUMIF(K3:K52,K27,L3:L52)</f>
        <v>20449.990000000002</v>
      </c>
    </row>
    <row r="57" spans="1:14" x14ac:dyDescent="0.55000000000000004">
      <c r="G57" t="s">
        <v>74</v>
      </c>
      <c r="H57">
        <f>SUMIF(K3:K52,K29,L3:L52)</f>
        <v>15460.149999999998</v>
      </c>
    </row>
    <row r="58" spans="1:14" x14ac:dyDescent="0.55000000000000004">
      <c r="H58">
        <f>SUM(H54:H57)</f>
        <v>66129.789999999994</v>
      </c>
    </row>
    <row r="60" spans="1:14" x14ac:dyDescent="0.55000000000000004">
      <c r="F60" t="s">
        <v>140</v>
      </c>
      <c r="G60" t="s">
        <v>67</v>
      </c>
      <c r="H60">
        <f>COUNTIF(G3:G52,G26)</f>
        <v>28</v>
      </c>
    </row>
    <row r="61" spans="1:14" x14ac:dyDescent="0.55000000000000004">
      <c r="G61" t="s">
        <v>68</v>
      </c>
      <c r="H61">
        <f>COUNTIF(G3:G52,G52)</f>
        <v>22</v>
      </c>
    </row>
    <row r="63" spans="1:14" x14ac:dyDescent="0.55000000000000004">
      <c r="F63" t="s">
        <v>67</v>
      </c>
      <c r="G63" t="s">
        <v>73</v>
      </c>
      <c r="H63">
        <f>COUNTIFS(K3:K52,K10,G3:G52,G23)</f>
        <v>10</v>
      </c>
    </row>
    <row r="64" spans="1:14" x14ac:dyDescent="0.55000000000000004">
      <c r="G64" t="s">
        <v>76</v>
      </c>
      <c r="H64">
        <f>COUNTIFS(K3:K52,K34,G3:G52,G38)</f>
        <v>7</v>
      </c>
    </row>
    <row r="65" spans="6:8" x14ac:dyDescent="0.55000000000000004">
      <c r="G65" t="s">
        <v>75</v>
      </c>
      <c r="H65">
        <f>COUNTIFS(K4:K53,K9,G4:G53,G25)</f>
        <v>5</v>
      </c>
    </row>
    <row r="66" spans="6:8" x14ac:dyDescent="0.55000000000000004">
      <c r="G66" t="s">
        <v>74</v>
      </c>
      <c r="H66">
        <f>COUNTIFS(K5:K54,K45,G5:G54,G26)</f>
        <v>6</v>
      </c>
    </row>
    <row r="67" spans="6:8" x14ac:dyDescent="0.55000000000000004">
      <c r="F67" t="s">
        <v>68</v>
      </c>
      <c r="G67" t="s">
        <v>73</v>
      </c>
      <c r="H67">
        <f>COUNTIFS(K3:K52,K37,G3:G52,G39)</f>
        <v>5</v>
      </c>
    </row>
    <row r="68" spans="6:8" x14ac:dyDescent="0.55000000000000004">
      <c r="G68" t="s">
        <v>76</v>
      </c>
      <c r="H68">
        <f>COUNTIFS(K4:K53,K39,G4:G53,G40)</f>
        <v>6</v>
      </c>
    </row>
    <row r="69" spans="6:8" x14ac:dyDescent="0.55000000000000004">
      <c r="G69" t="s">
        <v>74</v>
      </c>
      <c r="H69">
        <f>COUNTIFS(K5:K54,K44,G5:G54,G41)</f>
        <v>4</v>
      </c>
    </row>
    <row r="70" spans="6:8" x14ac:dyDescent="0.55000000000000004">
      <c r="G70" t="s">
        <v>75</v>
      </c>
      <c r="H70">
        <f>COUNTIFS(K6:K55,K52,G6:G55,G46)</f>
        <v>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4.4" x14ac:dyDescent="0.55000000000000004"/>
  <sheetData>
    <row r="1" spans="1:4" x14ac:dyDescent="0.55000000000000004">
      <c r="A1" s="1" t="s">
        <v>7</v>
      </c>
      <c r="B1" s="1" t="s">
        <v>77</v>
      </c>
      <c r="C1" s="1" t="s">
        <v>8</v>
      </c>
      <c r="D1" s="1" t="s">
        <v>78</v>
      </c>
    </row>
    <row r="2" spans="1:4" x14ac:dyDescent="0.55000000000000004">
      <c r="A2" t="s">
        <v>69</v>
      </c>
      <c r="B2" t="s">
        <v>79</v>
      </c>
      <c r="C2" t="s">
        <v>73</v>
      </c>
      <c r="D2" t="s">
        <v>83</v>
      </c>
    </row>
    <row r="3" spans="1:4" x14ac:dyDescent="0.55000000000000004">
      <c r="A3" t="s">
        <v>71</v>
      </c>
      <c r="B3" t="s">
        <v>80</v>
      </c>
      <c r="C3" t="s">
        <v>76</v>
      </c>
      <c r="D3" t="s">
        <v>84</v>
      </c>
    </row>
    <row r="4" spans="1:4" x14ac:dyDescent="0.55000000000000004">
      <c r="A4" t="s">
        <v>70</v>
      </c>
      <c r="B4" t="s">
        <v>81</v>
      </c>
      <c r="C4" t="s">
        <v>75</v>
      </c>
      <c r="D4" t="s">
        <v>85</v>
      </c>
    </row>
    <row r="5" spans="1:4" x14ac:dyDescent="0.55000000000000004">
      <c r="A5" t="s">
        <v>72</v>
      </c>
      <c r="B5" t="s">
        <v>82</v>
      </c>
      <c r="C5" t="s">
        <v>74</v>
      </c>
      <c r="D5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Sales_Data</vt:lpstr>
      <vt:lpstr>Employees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2024-11-28T07:40:55Z</dcterms:created>
  <dcterms:modified xsi:type="dcterms:W3CDTF">2025-05-09T10:51:49Z</dcterms:modified>
</cp:coreProperties>
</file>